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andyrobinson/Documents/Klickitat birds/Spring compilation/2026/"/>
    </mc:Choice>
  </mc:AlternateContent>
  <xr:revisionPtr revIDLastSave="0" documentId="13_ncr:1_{DF6DC9AF-688B-AE48-ADC5-81A5410CC0CB}" xr6:coauthVersionLast="47" xr6:coauthVersionMax="47" xr10:uidLastSave="{00000000-0000-0000-0000-000000000000}"/>
  <bookViews>
    <workbookView xWindow="13160" yWindow="600" windowWidth="29200" windowHeight="22320" xr2:uid="{00000000-000D-0000-FFFF-FFFF00000000}"/>
  </bookViews>
  <sheets>
    <sheet name="Summary" sheetId="3" r:id="rId1"/>
    <sheet name="1997" sheetId="5" r:id="rId2"/>
    <sheet name="1998" sheetId="6" r:id="rId3"/>
    <sheet name="1999" sheetId="7" r:id="rId4"/>
    <sheet name="2000" sheetId="8" r:id="rId5"/>
    <sheet name="2001" sheetId="9" r:id="rId6"/>
    <sheet name="2002" sheetId="10" r:id="rId7"/>
    <sheet name="2003" sheetId="11" r:id="rId8"/>
    <sheet name="2004" sheetId="12" r:id="rId9"/>
    <sheet name="2007" sheetId="13" r:id="rId10"/>
    <sheet name="2008" sheetId="14" r:id="rId11"/>
    <sheet name="2009" sheetId="4" r:id="rId12"/>
    <sheet name="2010" sheetId="1" r:id="rId13"/>
    <sheet name="2011" sheetId="16" r:id="rId14"/>
    <sheet name="2012" sheetId="18" r:id="rId15"/>
    <sheet name="2013" sheetId="20" r:id="rId16"/>
    <sheet name="2014" sheetId="22" r:id="rId17"/>
    <sheet name="2015" sheetId="24" r:id="rId18"/>
    <sheet name="2016" sheetId="25" r:id="rId19"/>
    <sheet name="2017" sheetId="27" r:id="rId20"/>
    <sheet name="2018" sheetId="29" r:id="rId21"/>
    <sheet name="2019" sheetId="32" r:id="rId22"/>
    <sheet name="2020" sheetId="46" r:id="rId23"/>
    <sheet name="2021" sheetId="47" r:id="rId24"/>
    <sheet name="2022" sheetId="50" r:id="rId25"/>
    <sheet name="2023" sheetId="52" r:id="rId26"/>
    <sheet name="2024" sheetId="53" r:id="rId27"/>
    <sheet name="2025" sheetId="54" r:id="rId28"/>
    <sheet name="2026" sheetId="55" r:id="rId29"/>
    <sheet name="Notes" sheetId="2" r:id="rId30"/>
    <sheet name="Median" sheetId="17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75" i="17" l="1"/>
  <c r="AD374" i="17"/>
  <c r="AD372" i="17"/>
  <c r="AD371" i="17"/>
  <c r="AD369" i="17"/>
  <c r="AD367" i="17"/>
  <c r="AD366" i="17"/>
  <c r="AD365" i="17"/>
  <c r="AD362" i="17"/>
  <c r="AD361" i="17"/>
  <c r="AD360" i="17"/>
  <c r="AD359" i="17"/>
  <c r="AD358" i="17"/>
  <c r="AD357" i="17"/>
  <c r="AD356" i="17"/>
  <c r="AD355" i="17"/>
  <c r="AD354" i="17"/>
  <c r="AD353" i="17"/>
  <c r="AD352" i="17"/>
  <c r="AD351" i="17"/>
  <c r="AD350" i="17"/>
  <c r="AD349" i="17"/>
  <c r="AD348" i="17"/>
  <c r="AD344" i="17"/>
  <c r="AD343" i="17"/>
  <c r="AD342" i="17"/>
  <c r="AD341" i="17"/>
  <c r="AD340" i="17"/>
  <c r="AD339" i="17"/>
  <c r="AD338" i="17"/>
  <c r="AD337" i="17"/>
  <c r="AD334" i="17"/>
  <c r="AD331" i="17"/>
  <c r="AD330" i="17"/>
  <c r="AD329" i="17"/>
  <c r="AD328" i="17"/>
  <c r="AD327" i="17"/>
  <c r="AD326" i="17"/>
  <c r="AD325" i="17"/>
  <c r="AD324" i="17"/>
  <c r="AD323" i="17"/>
  <c r="AD322" i="17"/>
  <c r="AD321" i="17"/>
  <c r="AD320" i="17"/>
  <c r="AD319" i="17"/>
  <c r="AD318" i="17"/>
  <c r="AD317" i="17"/>
  <c r="AD316" i="17"/>
  <c r="AD315" i="17"/>
  <c r="AD314" i="17"/>
  <c r="AD311" i="17"/>
  <c r="AD310" i="17"/>
  <c r="AD309" i="17"/>
  <c r="AD308" i="17"/>
  <c r="AD307" i="17"/>
  <c r="AD306" i="17"/>
  <c r="AD305" i="17"/>
  <c r="AD304" i="17"/>
  <c r="AD303" i="17"/>
  <c r="AD300" i="17"/>
  <c r="AD297" i="17"/>
  <c r="AD294" i="17"/>
  <c r="AD291" i="17"/>
  <c r="AD290" i="17"/>
  <c r="AD289" i="17"/>
  <c r="AD288" i="17"/>
  <c r="AD287" i="17"/>
  <c r="AD286" i="17"/>
  <c r="AD285" i="17"/>
  <c r="AD284" i="17"/>
  <c r="AD283" i="17"/>
  <c r="AD282" i="17"/>
  <c r="AD281" i="17"/>
  <c r="AD278" i="17"/>
  <c r="AD277" i="17"/>
  <c r="AD274" i="17"/>
  <c r="AD271" i="17"/>
  <c r="AD268" i="17"/>
  <c r="AD267" i="17"/>
  <c r="AD266" i="17"/>
  <c r="AD265" i="17"/>
  <c r="AD264" i="17"/>
  <c r="AD263" i="17"/>
  <c r="AD262" i="17"/>
  <c r="AD259" i="17"/>
  <c r="AD256" i="17"/>
  <c r="AD255" i="17"/>
  <c r="AD254" i="17"/>
  <c r="AD253" i="17"/>
  <c r="AD250" i="17"/>
  <c r="AD249" i="17"/>
  <c r="AD246" i="17"/>
  <c r="AD243" i="17"/>
  <c r="AD242" i="17"/>
  <c r="AD241" i="17"/>
  <c r="AD240" i="17"/>
  <c r="AD239" i="17"/>
  <c r="AD238" i="17"/>
  <c r="AD237" i="17"/>
  <c r="AD236" i="17"/>
  <c r="AD235" i="17"/>
  <c r="AD234" i="17"/>
  <c r="AD233" i="17"/>
  <c r="AD230" i="17"/>
  <c r="AD229" i="17"/>
  <c r="AD228" i="17"/>
  <c r="AD227" i="17"/>
  <c r="AD224" i="17"/>
  <c r="AD223" i="17"/>
  <c r="AD222" i="17"/>
  <c r="AD221" i="17"/>
  <c r="AD220" i="17"/>
  <c r="AD219" i="17"/>
  <c r="AD218" i="17"/>
  <c r="AD215" i="17"/>
  <c r="AD212" i="17"/>
  <c r="AD211" i="17"/>
  <c r="AD210" i="17"/>
  <c r="AD209" i="17"/>
  <c r="AD208" i="17"/>
  <c r="AD205" i="17"/>
  <c r="AD204" i="17"/>
  <c r="AD203" i="17"/>
  <c r="AD202" i="17"/>
  <c r="AD201" i="17"/>
  <c r="AD200" i="17"/>
  <c r="AD199" i="17"/>
  <c r="AD198" i="17"/>
  <c r="AD197" i="17"/>
  <c r="AD196" i="17"/>
  <c r="AD195" i="17"/>
  <c r="AD194" i="17"/>
  <c r="AD193" i="17"/>
  <c r="AD190" i="17"/>
  <c r="AD189" i="17"/>
  <c r="AD188" i="17"/>
  <c r="AD187" i="17"/>
  <c r="AD186" i="17"/>
  <c r="AD183" i="17"/>
  <c r="AD182" i="17"/>
  <c r="AD181" i="17"/>
  <c r="AD180" i="17"/>
  <c r="AD179" i="17"/>
  <c r="AD178" i="17"/>
  <c r="AD177" i="17"/>
  <c r="AD176" i="17"/>
  <c r="AD175" i="17"/>
  <c r="AD174" i="17"/>
  <c r="AD172" i="17"/>
  <c r="AD171" i="17"/>
  <c r="AD168" i="17"/>
  <c r="AD165" i="17"/>
  <c r="AD164" i="17"/>
  <c r="AD163" i="17"/>
  <c r="AD162" i="17"/>
  <c r="AD161" i="17"/>
  <c r="AD160" i="17"/>
  <c r="AD159" i="17"/>
  <c r="AD158" i="17"/>
  <c r="AD157" i="17"/>
  <c r="AD156" i="17"/>
  <c r="AD153" i="17"/>
  <c r="AD152" i="17"/>
  <c r="AD151" i="17"/>
  <c r="AD150" i="17"/>
  <c r="AD149" i="17"/>
  <c r="AD148" i="17"/>
  <c r="AD147" i="17"/>
  <c r="AD146" i="17"/>
  <c r="AD145" i="17"/>
  <c r="AD144" i="17"/>
  <c r="AD143" i="17"/>
  <c r="AD142" i="17"/>
  <c r="AD141" i="17"/>
  <c r="AD140" i="17"/>
  <c r="AD139" i="17"/>
  <c r="AD136" i="17"/>
  <c r="AD135" i="17"/>
  <c r="AD134" i="17"/>
  <c r="AD133" i="17"/>
  <c r="AD132" i="17"/>
  <c r="AD131" i="17"/>
  <c r="AD130" i="17"/>
  <c r="AD127" i="17"/>
  <c r="AD126" i="17"/>
  <c r="AD125" i="17"/>
  <c r="AD124" i="17"/>
  <c r="AD123" i="17"/>
  <c r="AD122" i="17"/>
  <c r="AD121" i="17"/>
  <c r="AD120" i="17"/>
  <c r="AD119" i="17"/>
  <c r="AD118" i="17"/>
  <c r="AD115" i="17"/>
  <c r="AD114" i="17"/>
  <c r="AD113" i="17"/>
  <c r="AD110" i="17"/>
  <c r="AD109" i="17"/>
  <c r="AD108" i="17"/>
  <c r="AD107" i="17"/>
  <c r="AD106" i="17"/>
  <c r="AD105" i="17"/>
  <c r="AD104" i="17"/>
  <c r="AD103" i="17"/>
  <c r="AD102" i="17"/>
  <c r="AD99" i="17"/>
  <c r="AD98" i="17"/>
  <c r="AD97" i="17"/>
  <c r="AD96" i="17"/>
  <c r="AD95" i="17"/>
  <c r="AD94" i="17"/>
  <c r="AD93" i="17"/>
  <c r="AD92" i="17"/>
  <c r="AD91" i="17"/>
  <c r="AD90" i="17"/>
  <c r="AD89" i="17"/>
  <c r="AD88" i="17"/>
  <c r="AD87" i="17"/>
  <c r="AD86" i="17"/>
  <c r="AD85" i="17"/>
  <c r="AD84" i="17"/>
  <c r="AD83" i="17"/>
  <c r="AD82" i="17"/>
  <c r="AD81" i="17"/>
  <c r="AD80" i="17"/>
  <c r="AD79" i="17"/>
  <c r="AD78" i="17"/>
  <c r="AD75" i="17"/>
  <c r="AD74" i="17"/>
  <c r="AD73" i="17"/>
  <c r="AD72" i="17"/>
  <c r="AD69" i="17"/>
  <c r="AD68" i="17"/>
  <c r="AD67" i="17"/>
  <c r="AD66" i="17"/>
  <c r="AD65" i="17"/>
  <c r="AD64" i="17"/>
  <c r="AD61" i="17"/>
  <c r="AD60" i="17"/>
  <c r="AD59" i="17"/>
  <c r="AD58" i="17"/>
  <c r="AD55" i="17"/>
  <c r="AD54" i="17"/>
  <c r="AD53" i="17"/>
  <c r="AD52" i="17"/>
  <c r="AD51" i="17"/>
  <c r="AD48" i="17"/>
  <c r="AD47" i="17"/>
  <c r="AD46" i="17"/>
  <c r="AD45" i="17"/>
  <c r="AD44" i="17"/>
  <c r="AD43" i="17"/>
  <c r="AD42" i="17"/>
  <c r="AD41" i="17"/>
  <c r="AD38" i="17"/>
  <c r="AD37" i="17"/>
  <c r="AD36" i="17"/>
  <c r="AD35" i="17"/>
  <c r="AD34" i="17"/>
  <c r="AD33" i="17"/>
  <c r="AD32" i="17"/>
  <c r="AD31" i="17"/>
  <c r="AD30" i="17"/>
  <c r="AD29" i="17"/>
  <c r="AD28" i="17"/>
  <c r="AD27" i="17"/>
  <c r="AD26" i="17"/>
  <c r="AD25" i="17"/>
  <c r="AD24" i="17"/>
  <c r="AD23" i="17"/>
  <c r="AD22" i="17"/>
  <c r="AD21" i="17"/>
  <c r="AD20" i="17"/>
  <c r="AD19" i="17"/>
  <c r="AD18" i="17"/>
  <c r="AD17" i="17"/>
  <c r="AD16" i="17"/>
  <c r="AD15" i="17"/>
  <c r="AD14" i="17"/>
  <c r="AD13" i="17"/>
  <c r="AD12" i="17"/>
  <c r="AD11" i="17"/>
  <c r="AD10" i="17"/>
  <c r="AD9" i="17"/>
  <c r="AD8" i="17"/>
  <c r="AD7" i="17"/>
  <c r="AD6" i="17"/>
  <c r="AC375" i="17"/>
  <c r="AC374" i="17"/>
  <c r="AC372" i="17"/>
  <c r="AC371" i="17"/>
  <c r="AC369" i="17"/>
  <c r="AC367" i="17"/>
  <c r="AC366" i="17"/>
  <c r="AC365" i="17"/>
  <c r="AC362" i="17"/>
  <c r="AC361" i="17"/>
  <c r="AC360" i="17"/>
  <c r="AC359" i="17"/>
  <c r="AC358" i="17"/>
  <c r="AC357" i="17"/>
  <c r="AC356" i="17"/>
  <c r="AC355" i="17"/>
  <c r="AC354" i="17"/>
  <c r="AC353" i="17"/>
  <c r="AC352" i="17"/>
  <c r="AC351" i="17"/>
  <c r="AC350" i="17"/>
  <c r="AC349" i="17"/>
  <c r="AC348" i="17"/>
  <c r="AC344" i="17"/>
  <c r="AC343" i="17"/>
  <c r="AC342" i="17"/>
  <c r="AC341" i="17"/>
  <c r="AC340" i="17"/>
  <c r="AC339" i="17"/>
  <c r="AC338" i="17"/>
  <c r="AC337" i="17"/>
  <c r="AC334" i="17"/>
  <c r="AC331" i="17"/>
  <c r="AC330" i="17"/>
  <c r="AC329" i="17"/>
  <c r="AC328" i="17"/>
  <c r="AC327" i="17"/>
  <c r="AC326" i="17"/>
  <c r="AC325" i="17"/>
  <c r="AC324" i="17"/>
  <c r="AC323" i="17"/>
  <c r="AC322" i="17"/>
  <c r="AC321" i="17"/>
  <c r="AC320" i="17"/>
  <c r="AC319" i="17"/>
  <c r="AC318" i="17"/>
  <c r="AC317" i="17"/>
  <c r="AC316" i="17"/>
  <c r="AC315" i="17"/>
  <c r="AC314" i="17"/>
  <c r="AC311" i="17"/>
  <c r="AC310" i="17"/>
  <c r="AC309" i="17"/>
  <c r="AC308" i="17"/>
  <c r="AC307" i="17"/>
  <c r="AC306" i="17"/>
  <c r="AC305" i="17"/>
  <c r="AC304" i="17"/>
  <c r="AC303" i="17"/>
  <c r="AC300" i="17"/>
  <c r="AC297" i="17"/>
  <c r="AC294" i="17"/>
  <c r="AC291" i="17"/>
  <c r="AC290" i="17"/>
  <c r="AC289" i="17"/>
  <c r="AC288" i="17"/>
  <c r="AC287" i="17"/>
  <c r="AC286" i="17"/>
  <c r="AC285" i="17"/>
  <c r="AC284" i="17"/>
  <c r="AC283" i="17"/>
  <c r="AC282" i="17"/>
  <c r="AC281" i="17"/>
  <c r="AC278" i="17"/>
  <c r="AC277" i="17"/>
  <c r="AC274" i="17"/>
  <c r="AC271" i="17"/>
  <c r="AC268" i="17"/>
  <c r="AC267" i="17"/>
  <c r="AC266" i="17"/>
  <c r="AC265" i="17"/>
  <c r="AC264" i="17"/>
  <c r="AC263" i="17"/>
  <c r="AC262" i="17"/>
  <c r="AC259" i="17"/>
  <c r="AC256" i="17"/>
  <c r="AC255" i="17"/>
  <c r="AC254" i="17"/>
  <c r="AC253" i="17"/>
  <c r="AC250" i="17"/>
  <c r="AC249" i="17"/>
  <c r="AC246" i="17"/>
  <c r="AC243" i="17"/>
  <c r="AC242" i="17"/>
  <c r="AC241" i="17"/>
  <c r="AC240" i="17"/>
  <c r="AC239" i="17"/>
  <c r="AC238" i="17"/>
  <c r="AC237" i="17"/>
  <c r="AC236" i="17"/>
  <c r="AC235" i="17"/>
  <c r="AC234" i="17"/>
  <c r="AC233" i="17"/>
  <c r="AC230" i="17"/>
  <c r="AC229" i="17"/>
  <c r="AC228" i="17"/>
  <c r="AC227" i="17"/>
  <c r="AC224" i="17"/>
  <c r="AC223" i="17"/>
  <c r="AC222" i="17"/>
  <c r="AC221" i="17"/>
  <c r="AC220" i="17"/>
  <c r="AC219" i="17"/>
  <c r="AC218" i="17"/>
  <c r="AC215" i="17"/>
  <c r="AC212" i="17"/>
  <c r="AC211" i="17"/>
  <c r="AC210" i="17"/>
  <c r="AC209" i="17"/>
  <c r="AC208" i="17"/>
  <c r="AC205" i="17"/>
  <c r="AC204" i="17"/>
  <c r="AC203" i="17"/>
  <c r="AC202" i="17"/>
  <c r="AC201" i="17"/>
  <c r="AC200" i="17"/>
  <c r="AC199" i="17"/>
  <c r="AC198" i="17"/>
  <c r="AC197" i="17"/>
  <c r="AC196" i="17"/>
  <c r="AC195" i="17"/>
  <c r="AC194" i="17"/>
  <c r="AC193" i="17"/>
  <c r="AC190" i="17"/>
  <c r="AC189" i="17"/>
  <c r="AC188" i="17"/>
  <c r="AC187" i="17"/>
  <c r="AC186" i="17"/>
  <c r="AC183" i="17"/>
  <c r="AC182" i="17"/>
  <c r="AC181" i="17"/>
  <c r="AC180" i="17"/>
  <c r="AC179" i="17"/>
  <c r="AC178" i="17"/>
  <c r="AC177" i="17"/>
  <c r="AC176" i="17"/>
  <c r="AC175" i="17"/>
  <c r="AC174" i="17"/>
  <c r="AC172" i="17"/>
  <c r="AC171" i="17"/>
  <c r="AC168" i="17"/>
  <c r="AC165" i="17"/>
  <c r="AC164" i="17"/>
  <c r="AC163" i="17"/>
  <c r="AC162" i="17"/>
  <c r="AC161" i="17"/>
  <c r="AC160" i="17"/>
  <c r="AC159" i="17"/>
  <c r="AC158" i="17"/>
  <c r="AC157" i="17"/>
  <c r="AC156" i="17"/>
  <c r="AC153" i="17"/>
  <c r="AC152" i="17"/>
  <c r="AC151" i="17"/>
  <c r="AC150" i="17"/>
  <c r="AC149" i="17"/>
  <c r="AC148" i="17"/>
  <c r="AC147" i="17"/>
  <c r="AC146" i="17"/>
  <c r="AC145" i="17"/>
  <c r="AC144" i="17"/>
  <c r="AC143" i="17"/>
  <c r="AC142" i="17"/>
  <c r="AC141" i="17"/>
  <c r="AC140" i="17"/>
  <c r="AC139" i="17"/>
  <c r="AC136" i="17"/>
  <c r="AC135" i="17"/>
  <c r="AC134" i="17"/>
  <c r="AC133" i="17"/>
  <c r="AC132" i="17"/>
  <c r="AC131" i="17"/>
  <c r="AC130" i="17"/>
  <c r="AC127" i="17"/>
  <c r="AC126" i="17"/>
  <c r="AC125" i="17"/>
  <c r="AC124" i="17"/>
  <c r="AC123" i="17"/>
  <c r="AC122" i="17"/>
  <c r="AC121" i="17"/>
  <c r="AC120" i="17"/>
  <c r="AC119" i="17"/>
  <c r="AC118" i="17"/>
  <c r="AC115" i="17"/>
  <c r="AC114" i="17"/>
  <c r="AC113" i="17"/>
  <c r="AC110" i="17"/>
  <c r="AC109" i="17"/>
  <c r="AC108" i="17"/>
  <c r="AC107" i="17"/>
  <c r="AC106" i="17"/>
  <c r="AC105" i="17"/>
  <c r="AC104" i="17"/>
  <c r="AC103" i="17"/>
  <c r="AC102" i="17"/>
  <c r="AC99" i="17"/>
  <c r="AC98" i="17"/>
  <c r="AC97" i="17"/>
  <c r="AC96" i="17"/>
  <c r="AC95" i="17"/>
  <c r="AC94" i="17"/>
  <c r="AC93" i="17"/>
  <c r="AC92" i="17"/>
  <c r="AC91" i="17"/>
  <c r="AC90" i="17"/>
  <c r="AC89" i="17"/>
  <c r="AC88" i="17"/>
  <c r="AC87" i="17"/>
  <c r="AC86" i="17"/>
  <c r="AC85" i="17"/>
  <c r="AC84" i="17"/>
  <c r="AC83" i="17"/>
  <c r="AC82" i="17"/>
  <c r="AC81" i="17"/>
  <c r="AC80" i="17"/>
  <c r="AC79" i="17"/>
  <c r="AC78" i="17"/>
  <c r="AC75" i="17"/>
  <c r="AC74" i="17"/>
  <c r="AC73" i="17"/>
  <c r="AC72" i="17"/>
  <c r="AC69" i="17"/>
  <c r="AC68" i="17"/>
  <c r="AC67" i="17"/>
  <c r="AC66" i="17"/>
  <c r="AC65" i="17"/>
  <c r="AC64" i="17"/>
  <c r="AC61" i="17"/>
  <c r="AC60" i="17"/>
  <c r="AC59" i="17"/>
  <c r="AC58" i="17"/>
  <c r="AC55" i="17"/>
  <c r="AC54" i="17"/>
  <c r="AC53" i="17"/>
  <c r="AC52" i="17"/>
  <c r="AC51" i="17"/>
  <c r="AC48" i="17"/>
  <c r="AC47" i="17"/>
  <c r="AC46" i="17"/>
  <c r="AC45" i="17"/>
  <c r="AC44" i="17"/>
  <c r="AC43" i="17"/>
  <c r="AC42" i="17"/>
  <c r="AC41" i="17"/>
  <c r="AC38" i="17"/>
  <c r="AC37" i="17"/>
  <c r="AC36" i="17"/>
  <c r="AC35" i="17"/>
  <c r="AC34" i="17"/>
  <c r="AC33" i="17"/>
  <c r="AC32" i="17"/>
  <c r="AC31" i="17"/>
  <c r="AC30" i="17"/>
  <c r="AC29" i="17"/>
  <c r="AC28" i="17"/>
  <c r="AC27" i="17"/>
  <c r="AC26" i="17"/>
  <c r="AC25" i="17"/>
  <c r="AC24" i="17"/>
  <c r="AC23" i="17"/>
  <c r="AC22" i="17"/>
  <c r="AC21" i="17"/>
  <c r="AC20" i="17"/>
  <c r="AC19" i="17"/>
  <c r="AC18" i="17"/>
  <c r="AC17" i="17"/>
  <c r="AC16" i="17"/>
  <c r="AC15" i="17"/>
  <c r="AC14" i="17"/>
  <c r="AC13" i="17"/>
  <c r="AC12" i="17"/>
  <c r="AC11" i="17"/>
  <c r="AC10" i="17"/>
  <c r="AC9" i="17"/>
  <c r="AC8" i="17"/>
  <c r="AC7" i="17"/>
  <c r="AC6" i="17"/>
  <c r="AE375" i="3"/>
  <c r="AE374" i="3"/>
  <c r="AE372" i="3"/>
  <c r="AE371" i="3"/>
  <c r="AE369" i="3"/>
  <c r="AE367" i="3"/>
  <c r="AE366" i="3"/>
  <c r="AE365" i="3"/>
  <c r="AE362" i="3"/>
  <c r="AE361" i="3"/>
  <c r="AE360" i="3"/>
  <c r="AE359" i="3"/>
  <c r="AE358" i="3"/>
  <c r="AE357" i="3"/>
  <c r="AE356" i="3"/>
  <c r="AE355" i="3"/>
  <c r="AE354" i="3"/>
  <c r="AE353" i="3"/>
  <c r="AE352" i="3"/>
  <c r="AE351" i="3"/>
  <c r="AE350" i="3"/>
  <c r="AE349" i="3"/>
  <c r="AE348" i="3"/>
  <c r="AE344" i="3"/>
  <c r="AE343" i="3"/>
  <c r="AE342" i="3"/>
  <c r="AE341" i="3"/>
  <c r="AE340" i="3"/>
  <c r="AE339" i="3"/>
  <c r="AE338" i="3"/>
  <c r="AE337" i="3"/>
  <c r="AE334" i="3"/>
  <c r="AE331" i="3"/>
  <c r="AE330" i="3"/>
  <c r="AE329" i="3"/>
  <c r="AE328" i="3"/>
  <c r="AE327" i="3"/>
  <c r="AE326" i="3"/>
  <c r="AE325" i="3"/>
  <c r="AE324" i="3"/>
  <c r="AE323" i="3"/>
  <c r="AE322" i="3"/>
  <c r="AE321" i="3"/>
  <c r="AE320" i="3"/>
  <c r="AE319" i="3"/>
  <c r="AE318" i="3"/>
  <c r="AE317" i="3"/>
  <c r="AE316" i="3"/>
  <c r="AE315" i="3"/>
  <c r="AE314" i="3"/>
  <c r="AE311" i="3"/>
  <c r="AE310" i="3"/>
  <c r="AE309" i="3"/>
  <c r="AE308" i="3"/>
  <c r="AE307" i="3"/>
  <c r="AE306" i="3"/>
  <c r="AE305" i="3"/>
  <c r="AE304" i="3"/>
  <c r="AE303" i="3"/>
  <c r="AE300" i="3"/>
  <c r="AE297" i="3"/>
  <c r="AE294" i="3"/>
  <c r="AE291" i="3"/>
  <c r="AE290" i="3"/>
  <c r="AE289" i="3"/>
  <c r="AE288" i="3"/>
  <c r="AE287" i="3"/>
  <c r="AE286" i="3"/>
  <c r="AE285" i="3"/>
  <c r="AE284" i="3"/>
  <c r="AE283" i="3"/>
  <c r="AE282" i="3"/>
  <c r="AE281" i="3"/>
  <c r="AE278" i="3"/>
  <c r="AE277" i="3"/>
  <c r="AE274" i="3"/>
  <c r="AE271" i="3"/>
  <c r="AE268" i="3"/>
  <c r="AE267" i="3"/>
  <c r="AE266" i="3"/>
  <c r="AE265" i="3"/>
  <c r="AE264" i="3"/>
  <c r="AE263" i="3"/>
  <c r="AE262" i="3"/>
  <c r="AE259" i="3"/>
  <c r="AE256" i="3"/>
  <c r="AE255" i="3"/>
  <c r="AE254" i="3"/>
  <c r="AE253" i="3"/>
  <c r="AE250" i="3"/>
  <c r="AE249" i="3"/>
  <c r="AE246" i="3"/>
  <c r="AE243" i="3"/>
  <c r="AE242" i="3"/>
  <c r="AE241" i="3"/>
  <c r="AE240" i="3"/>
  <c r="AE239" i="3"/>
  <c r="AE238" i="3"/>
  <c r="AE237" i="3"/>
  <c r="AE236" i="3"/>
  <c r="AE235" i="3"/>
  <c r="AE234" i="3"/>
  <c r="AE233" i="3"/>
  <c r="AE230" i="3"/>
  <c r="AE229" i="3"/>
  <c r="AE228" i="3"/>
  <c r="AE227" i="3"/>
  <c r="AE224" i="3"/>
  <c r="AE223" i="3"/>
  <c r="AE222" i="3"/>
  <c r="AE221" i="3"/>
  <c r="AE220" i="3"/>
  <c r="AE219" i="3"/>
  <c r="AE218" i="3"/>
  <c r="AE215" i="3"/>
  <c r="AE212" i="3"/>
  <c r="AE211" i="3"/>
  <c r="AE210" i="3"/>
  <c r="AE209" i="3"/>
  <c r="AE208" i="3"/>
  <c r="AE205" i="3"/>
  <c r="AE204" i="3"/>
  <c r="AE203" i="3"/>
  <c r="AE202" i="3"/>
  <c r="AE201" i="3"/>
  <c r="AE200" i="3"/>
  <c r="AE199" i="3"/>
  <c r="AE198" i="3"/>
  <c r="AE197" i="3"/>
  <c r="AE196" i="3"/>
  <c r="AE195" i="3"/>
  <c r="AE194" i="3"/>
  <c r="AE193" i="3"/>
  <c r="AE190" i="3"/>
  <c r="AE189" i="3"/>
  <c r="AE188" i="3"/>
  <c r="AE187" i="3"/>
  <c r="AE186" i="3"/>
  <c r="AE183" i="3"/>
  <c r="AE182" i="3"/>
  <c r="AE181" i="3"/>
  <c r="AE180" i="3"/>
  <c r="AE179" i="3"/>
  <c r="AE178" i="3"/>
  <c r="AE177" i="3"/>
  <c r="AE176" i="3"/>
  <c r="AE175" i="3"/>
  <c r="AE174" i="3"/>
  <c r="AE173" i="3"/>
  <c r="AE172" i="3"/>
  <c r="AE171" i="3"/>
  <c r="AE168" i="3"/>
  <c r="AE165" i="3"/>
  <c r="AE164" i="3"/>
  <c r="AE163" i="3"/>
  <c r="AE162" i="3"/>
  <c r="AE161" i="3"/>
  <c r="AE160" i="3"/>
  <c r="AE159" i="3"/>
  <c r="AE158" i="3"/>
  <c r="AE157" i="3"/>
  <c r="AE156" i="3"/>
  <c r="AE153" i="3"/>
  <c r="AE152" i="3"/>
  <c r="AE151" i="3"/>
  <c r="AE150" i="3"/>
  <c r="AE149" i="3"/>
  <c r="AE148" i="3"/>
  <c r="AE147" i="3"/>
  <c r="AE146" i="3"/>
  <c r="AE145" i="3"/>
  <c r="AE144" i="3"/>
  <c r="AE143" i="3"/>
  <c r="AE142" i="3"/>
  <c r="AE141" i="3"/>
  <c r="AE140" i="3"/>
  <c r="AE139" i="3"/>
  <c r="AE136" i="3"/>
  <c r="AE135" i="3"/>
  <c r="AE134" i="3"/>
  <c r="AE133" i="3"/>
  <c r="AE132" i="3"/>
  <c r="AE131" i="3"/>
  <c r="AE130" i="3"/>
  <c r="AE127" i="3"/>
  <c r="AE126" i="3"/>
  <c r="AE123" i="3"/>
  <c r="AE122" i="3"/>
  <c r="AE121" i="3"/>
  <c r="AE120" i="3"/>
  <c r="AE119" i="3"/>
  <c r="AE118" i="3"/>
  <c r="AE115" i="3"/>
  <c r="AE114" i="3"/>
  <c r="AE113" i="3"/>
  <c r="AE110" i="3"/>
  <c r="AE109" i="3"/>
  <c r="AE108" i="3"/>
  <c r="AE107" i="3"/>
  <c r="AE106" i="3"/>
  <c r="AE105" i="3"/>
  <c r="AE104" i="3"/>
  <c r="AE103" i="3"/>
  <c r="AE102" i="3"/>
  <c r="AE99" i="3"/>
  <c r="AE98" i="3"/>
  <c r="AE97" i="3"/>
  <c r="AE96" i="3"/>
  <c r="AE95" i="3"/>
  <c r="AE94" i="3"/>
  <c r="AE93" i="3"/>
  <c r="AE92" i="3"/>
  <c r="AE91" i="3"/>
  <c r="AE90" i="3"/>
  <c r="AE89" i="3"/>
  <c r="AE88" i="3"/>
  <c r="AE87" i="3"/>
  <c r="AE86" i="3"/>
  <c r="AE85" i="3"/>
  <c r="AE84" i="3"/>
  <c r="AE83" i="3"/>
  <c r="AE82" i="3"/>
  <c r="AE81" i="3"/>
  <c r="AE80" i="3"/>
  <c r="AE79" i="3"/>
  <c r="AE78" i="3"/>
  <c r="AE75" i="3"/>
  <c r="AE74" i="3"/>
  <c r="AE73" i="3"/>
  <c r="AE72" i="3"/>
  <c r="AE69" i="3"/>
  <c r="AE68" i="3"/>
  <c r="AE67" i="3"/>
  <c r="AE66" i="3"/>
  <c r="AE65" i="3"/>
  <c r="AE64" i="3"/>
  <c r="AE61" i="3"/>
  <c r="AE60" i="3"/>
  <c r="AE59" i="3"/>
  <c r="AE58" i="3"/>
  <c r="AE55" i="3"/>
  <c r="AE54" i="3"/>
  <c r="AE53" i="3"/>
  <c r="AE52" i="3"/>
  <c r="AE51" i="3"/>
  <c r="AE48" i="3"/>
  <c r="AE47" i="3"/>
  <c r="AE46" i="3"/>
  <c r="AE45" i="3"/>
  <c r="AE44" i="3"/>
  <c r="AE43" i="3"/>
  <c r="AE42" i="3"/>
  <c r="AE41" i="3"/>
  <c r="AE38" i="3"/>
  <c r="AE37" i="3"/>
  <c r="AE36" i="3"/>
  <c r="AE35" i="3"/>
  <c r="AE34" i="3"/>
  <c r="AE33" i="3"/>
  <c r="AE32" i="3"/>
  <c r="AE31" i="3"/>
  <c r="AE30" i="3"/>
  <c r="AE29" i="3"/>
  <c r="AE28" i="3"/>
  <c r="AE27" i="3"/>
  <c r="AE26" i="3"/>
  <c r="AE25" i="3"/>
  <c r="AE24" i="3"/>
  <c r="AE23" i="3"/>
  <c r="AE22" i="3"/>
  <c r="AE21" i="3"/>
  <c r="AE20" i="3"/>
  <c r="AE19" i="3"/>
  <c r="AE18" i="3"/>
  <c r="AE17" i="3"/>
  <c r="AE16" i="3"/>
  <c r="AE15" i="3"/>
  <c r="AE14" i="3"/>
  <c r="AE13" i="3"/>
  <c r="AE12" i="3"/>
  <c r="AE11" i="3"/>
  <c r="AE10" i="3"/>
  <c r="AE9" i="3"/>
  <c r="AE8" i="3"/>
  <c r="AE7" i="3"/>
  <c r="AE6" i="3"/>
  <c r="B371" i="55"/>
  <c r="C371" i="55"/>
  <c r="D371" i="55"/>
  <c r="E371" i="55"/>
  <c r="F371" i="55"/>
  <c r="G371" i="55"/>
  <c r="H371" i="55"/>
  <c r="I371" i="55"/>
  <c r="J371" i="55"/>
  <c r="K371" i="55"/>
  <c r="L371" i="55"/>
  <c r="M371" i="55"/>
  <c r="N371" i="55"/>
  <c r="O371" i="55"/>
  <c r="P371" i="55"/>
  <c r="Q371" i="55"/>
  <c r="R371" i="55"/>
  <c r="S371" i="55"/>
  <c r="X371" i="55"/>
  <c r="V371" i="55"/>
  <c r="U371" i="55"/>
  <c r="T383" i="55"/>
  <c r="T371" i="55"/>
  <c r="T372" i="55"/>
  <c r="M372" i="55"/>
  <c r="C372" i="55"/>
  <c r="H372" i="55"/>
  <c r="D372" i="55"/>
  <c r="G372" i="55" l="1"/>
  <c r="F380" i="55"/>
  <c r="L372" i="55"/>
  <c r="Q372" i="55"/>
  <c r="X384" i="55"/>
  <c r="V383" i="55"/>
  <c r="B383" i="55"/>
  <c r="X381" i="55"/>
  <c r="P380" i="55"/>
  <c r="B380" i="55"/>
  <c r="X378" i="55"/>
  <c r="X375" i="55"/>
  <c r="X374" i="55"/>
  <c r="V372" i="55"/>
  <c r="U372" i="55"/>
  <c r="S372" i="55"/>
  <c r="R372" i="55"/>
  <c r="P372" i="55"/>
  <c r="O372" i="55"/>
  <c r="N372" i="55"/>
  <c r="K372" i="55"/>
  <c r="J372" i="55"/>
  <c r="I372" i="55"/>
  <c r="F372" i="55"/>
  <c r="E372" i="55"/>
  <c r="B372" i="55"/>
  <c r="X369" i="55"/>
  <c r="X367" i="55"/>
  <c r="X366" i="55"/>
  <c r="X365" i="55"/>
  <c r="X364" i="55"/>
  <c r="X363" i="55"/>
  <c r="X362" i="55"/>
  <c r="X361" i="55"/>
  <c r="X360" i="55"/>
  <c r="X359" i="55"/>
  <c r="X358" i="55"/>
  <c r="X357" i="55"/>
  <c r="X356" i="55"/>
  <c r="X355" i="55"/>
  <c r="X354" i="55"/>
  <c r="X353" i="55"/>
  <c r="X352" i="55"/>
  <c r="X351" i="55"/>
  <c r="X350" i="55"/>
  <c r="X349" i="55"/>
  <c r="X348" i="55"/>
  <c r="X347" i="55"/>
  <c r="X346" i="55"/>
  <c r="X345" i="55"/>
  <c r="X344" i="55"/>
  <c r="X343" i="55"/>
  <c r="X342" i="55"/>
  <c r="X341" i="55"/>
  <c r="X340" i="55"/>
  <c r="X339" i="55"/>
  <c r="X338" i="55"/>
  <c r="X337" i="55"/>
  <c r="X336" i="55"/>
  <c r="X335" i="55"/>
  <c r="X334" i="55"/>
  <c r="X333" i="55"/>
  <c r="X332" i="55"/>
  <c r="X331" i="55"/>
  <c r="X330" i="55"/>
  <c r="X329" i="55"/>
  <c r="X328" i="55"/>
  <c r="X327" i="55"/>
  <c r="X326" i="55"/>
  <c r="X325" i="55"/>
  <c r="X324" i="55"/>
  <c r="X323" i="55"/>
  <c r="X322" i="55"/>
  <c r="X321" i="55"/>
  <c r="X320" i="55"/>
  <c r="X319" i="55"/>
  <c r="X318" i="55"/>
  <c r="X317" i="55"/>
  <c r="X316" i="55"/>
  <c r="X315" i="55"/>
  <c r="X314" i="55"/>
  <c r="X313" i="55"/>
  <c r="X312" i="55"/>
  <c r="X311" i="55"/>
  <c r="X310" i="55"/>
  <c r="X309" i="55"/>
  <c r="X308" i="55"/>
  <c r="X307" i="55"/>
  <c r="X306" i="55"/>
  <c r="X305" i="55"/>
  <c r="X304" i="55"/>
  <c r="X303" i="55"/>
  <c r="X302" i="55"/>
  <c r="X301" i="55"/>
  <c r="X300" i="55"/>
  <c r="X299" i="55"/>
  <c r="X298" i="55"/>
  <c r="X297" i="55"/>
  <c r="X296" i="55"/>
  <c r="X295" i="55"/>
  <c r="X294" i="55"/>
  <c r="X293" i="55"/>
  <c r="X292" i="55"/>
  <c r="X291" i="55"/>
  <c r="X290" i="55"/>
  <c r="X289" i="55"/>
  <c r="X288" i="55"/>
  <c r="X287" i="55"/>
  <c r="X286" i="55"/>
  <c r="X285" i="55"/>
  <c r="X284" i="55"/>
  <c r="X283" i="55"/>
  <c r="X282" i="55"/>
  <c r="X281" i="55"/>
  <c r="X280" i="55"/>
  <c r="X279" i="55"/>
  <c r="X278" i="55"/>
  <c r="X277" i="55"/>
  <c r="X276" i="55"/>
  <c r="X275" i="55"/>
  <c r="X274" i="55"/>
  <c r="X273" i="55"/>
  <c r="X272" i="55"/>
  <c r="X271" i="55"/>
  <c r="X270" i="55"/>
  <c r="X269" i="55"/>
  <c r="X268" i="55"/>
  <c r="X267" i="55"/>
  <c r="X266" i="55"/>
  <c r="X265" i="55"/>
  <c r="X264" i="55"/>
  <c r="X263" i="55"/>
  <c r="X262" i="55"/>
  <c r="X261" i="55"/>
  <c r="X260" i="55"/>
  <c r="X259" i="55"/>
  <c r="X258" i="55"/>
  <c r="X257" i="55"/>
  <c r="X256" i="55"/>
  <c r="X254" i="55"/>
  <c r="X255" i="55"/>
  <c r="X253" i="55"/>
  <c r="X252" i="55"/>
  <c r="X251" i="55"/>
  <c r="X250" i="55"/>
  <c r="X249" i="55"/>
  <c r="X248" i="55"/>
  <c r="X247" i="55"/>
  <c r="X246" i="55"/>
  <c r="X245" i="55"/>
  <c r="X244" i="55"/>
  <c r="X243" i="55"/>
  <c r="X242" i="55"/>
  <c r="X241" i="55"/>
  <c r="X240" i="55"/>
  <c r="X239" i="55"/>
  <c r="X238" i="55"/>
  <c r="X237" i="55"/>
  <c r="X236" i="55"/>
  <c r="X235" i="55"/>
  <c r="X234" i="55"/>
  <c r="X233" i="55"/>
  <c r="X232" i="55"/>
  <c r="X231" i="55"/>
  <c r="X230" i="55"/>
  <c r="X229" i="55"/>
  <c r="X228" i="55"/>
  <c r="X227" i="55"/>
  <c r="X226" i="55"/>
  <c r="X225" i="55"/>
  <c r="X224" i="55"/>
  <c r="X223" i="55"/>
  <c r="X222" i="55"/>
  <c r="X221" i="55"/>
  <c r="X220" i="55"/>
  <c r="X219" i="55"/>
  <c r="X218" i="55"/>
  <c r="X217" i="55"/>
  <c r="X216" i="55"/>
  <c r="X215" i="55"/>
  <c r="X214" i="55"/>
  <c r="X213" i="55"/>
  <c r="X212" i="55"/>
  <c r="X211" i="55"/>
  <c r="X210" i="55"/>
  <c r="X209" i="55"/>
  <c r="X208" i="55"/>
  <c r="X207" i="55"/>
  <c r="X206" i="55"/>
  <c r="X205" i="55"/>
  <c r="X204" i="55"/>
  <c r="X203" i="55"/>
  <c r="X202" i="55"/>
  <c r="X201" i="55"/>
  <c r="X200" i="55"/>
  <c r="X199" i="55"/>
  <c r="X198" i="55"/>
  <c r="X197" i="55"/>
  <c r="X196" i="55"/>
  <c r="X195" i="55"/>
  <c r="X194" i="55"/>
  <c r="X193" i="55"/>
  <c r="X192" i="55"/>
  <c r="X191" i="55"/>
  <c r="X190" i="55"/>
  <c r="X189" i="55"/>
  <c r="X188" i="55"/>
  <c r="X187" i="55"/>
  <c r="X186" i="55"/>
  <c r="X185" i="55"/>
  <c r="X184" i="55"/>
  <c r="X183" i="55"/>
  <c r="X182" i="55"/>
  <c r="X181" i="55"/>
  <c r="X180" i="55"/>
  <c r="X179" i="55"/>
  <c r="X178" i="55"/>
  <c r="X177" i="55"/>
  <c r="X176" i="55"/>
  <c r="X175" i="55"/>
  <c r="X174" i="55"/>
  <c r="X173" i="55"/>
  <c r="X172" i="55"/>
  <c r="X171" i="55"/>
  <c r="X170" i="55"/>
  <c r="X169" i="55"/>
  <c r="X168" i="55"/>
  <c r="X167" i="55"/>
  <c r="X166" i="55"/>
  <c r="X165" i="55"/>
  <c r="X164" i="55"/>
  <c r="X163" i="55"/>
  <c r="X162" i="55"/>
  <c r="X161" i="55"/>
  <c r="X160" i="55"/>
  <c r="X159" i="55"/>
  <c r="X158" i="55"/>
  <c r="X157" i="55"/>
  <c r="X156" i="55"/>
  <c r="X155" i="55"/>
  <c r="X154" i="55"/>
  <c r="X153" i="55"/>
  <c r="X152" i="55"/>
  <c r="X151" i="55"/>
  <c r="X150" i="55"/>
  <c r="X149" i="55"/>
  <c r="X148" i="55"/>
  <c r="X147" i="55"/>
  <c r="X146" i="55"/>
  <c r="X145" i="55"/>
  <c r="X144" i="55"/>
  <c r="X143" i="55"/>
  <c r="X142" i="55"/>
  <c r="X141" i="55"/>
  <c r="X140" i="55"/>
  <c r="X139" i="55"/>
  <c r="X138" i="55"/>
  <c r="X137" i="55"/>
  <c r="X136" i="55"/>
  <c r="X135" i="55"/>
  <c r="X134" i="55"/>
  <c r="X133" i="55"/>
  <c r="X132" i="55"/>
  <c r="X131" i="55"/>
  <c r="X130" i="55"/>
  <c r="X129" i="55"/>
  <c r="X128" i="55"/>
  <c r="X127" i="55"/>
  <c r="X126" i="55"/>
  <c r="X125" i="55"/>
  <c r="X124" i="55"/>
  <c r="X123" i="55"/>
  <c r="X122" i="55"/>
  <c r="X121" i="55"/>
  <c r="X120" i="55"/>
  <c r="X119" i="55"/>
  <c r="X118" i="55"/>
  <c r="X117" i="55"/>
  <c r="X116" i="55"/>
  <c r="X115" i="55"/>
  <c r="X114" i="55"/>
  <c r="X113" i="55"/>
  <c r="X112" i="55"/>
  <c r="X111" i="55"/>
  <c r="X110" i="55"/>
  <c r="X109" i="55"/>
  <c r="X108" i="55"/>
  <c r="X107" i="55"/>
  <c r="X106" i="55"/>
  <c r="X105" i="55"/>
  <c r="X104" i="55"/>
  <c r="X103" i="55"/>
  <c r="X102" i="55"/>
  <c r="X101" i="55"/>
  <c r="X100" i="55"/>
  <c r="X99" i="55"/>
  <c r="X98" i="55"/>
  <c r="X97" i="55"/>
  <c r="X96" i="55"/>
  <c r="X95" i="55"/>
  <c r="X94" i="55"/>
  <c r="X93" i="55"/>
  <c r="X92" i="55"/>
  <c r="X91" i="55"/>
  <c r="X90" i="55"/>
  <c r="X89" i="55"/>
  <c r="X88" i="55"/>
  <c r="X87" i="55"/>
  <c r="X86" i="55"/>
  <c r="X85" i="55"/>
  <c r="X84" i="55"/>
  <c r="X83" i="55"/>
  <c r="X82" i="55"/>
  <c r="X81" i="55"/>
  <c r="X80" i="55"/>
  <c r="X79" i="55"/>
  <c r="X78" i="55"/>
  <c r="X77" i="55"/>
  <c r="X76" i="55"/>
  <c r="X75" i="55"/>
  <c r="X74" i="55"/>
  <c r="X73" i="55"/>
  <c r="X72" i="55"/>
  <c r="X71" i="55"/>
  <c r="X70" i="55"/>
  <c r="X69" i="55"/>
  <c r="X68" i="55"/>
  <c r="X67" i="55"/>
  <c r="X66" i="55"/>
  <c r="X65" i="55"/>
  <c r="X64" i="55"/>
  <c r="X63" i="55"/>
  <c r="X62" i="55"/>
  <c r="X61" i="55"/>
  <c r="X60" i="55"/>
  <c r="X59" i="55"/>
  <c r="X58" i="55"/>
  <c r="X57" i="55"/>
  <c r="X56" i="55"/>
  <c r="X55" i="55"/>
  <c r="X54" i="55"/>
  <c r="X53" i="55"/>
  <c r="X52" i="55"/>
  <c r="X51" i="55"/>
  <c r="X50" i="55"/>
  <c r="X49" i="55"/>
  <c r="X48" i="55"/>
  <c r="X47" i="55"/>
  <c r="X46" i="55"/>
  <c r="X45" i="55"/>
  <c r="X44" i="55"/>
  <c r="X43" i="55"/>
  <c r="X42" i="55"/>
  <c r="X41" i="55"/>
  <c r="X40" i="55"/>
  <c r="X39" i="55"/>
  <c r="X38" i="55"/>
  <c r="X37" i="55"/>
  <c r="X36" i="55"/>
  <c r="X35" i="55"/>
  <c r="X34" i="55"/>
  <c r="X33" i="55"/>
  <c r="X32" i="55"/>
  <c r="X31" i="55"/>
  <c r="X30" i="55"/>
  <c r="X29" i="55"/>
  <c r="X28" i="55"/>
  <c r="X27" i="55"/>
  <c r="X26" i="55"/>
  <c r="X25" i="55"/>
  <c r="X24" i="55"/>
  <c r="X23" i="55"/>
  <c r="X22" i="55"/>
  <c r="X21" i="55"/>
  <c r="X20" i="55"/>
  <c r="X19" i="55"/>
  <c r="X18" i="55"/>
  <c r="X17" i="55"/>
  <c r="X16" i="55"/>
  <c r="X15" i="55"/>
  <c r="X14" i="55"/>
  <c r="X13" i="55"/>
  <c r="X12" i="55"/>
  <c r="X11" i="55"/>
  <c r="X10" i="55"/>
  <c r="X9" i="55"/>
  <c r="X8" i="55"/>
  <c r="X7" i="55"/>
  <c r="X6" i="55"/>
  <c r="AD9" i="3"/>
  <c r="AD8" i="3"/>
  <c r="AD7" i="3"/>
  <c r="AD6" i="3"/>
  <c r="X382" i="55" l="1"/>
  <c r="X379" i="55"/>
  <c r="X383" i="55"/>
  <c r="E1" i="55"/>
  <c r="X380" i="55"/>
  <c r="X372" i="55"/>
  <c r="N383" i="54"/>
  <c r="N380" i="54"/>
  <c r="N372" i="54"/>
  <c r="N371" i="54"/>
  <c r="P380" i="54"/>
  <c r="T383" i="54" l="1"/>
  <c r="T371" i="54"/>
  <c r="R383" i="54"/>
  <c r="R380" i="54"/>
  <c r="R372" i="54"/>
  <c r="R371" i="54"/>
  <c r="E382" i="54" l="1"/>
  <c r="E379" i="54"/>
  <c r="E383" i="54"/>
  <c r="E380" i="54"/>
  <c r="D383" i="54"/>
  <c r="D380" i="54"/>
  <c r="D372" i="54"/>
  <c r="D371" i="54"/>
  <c r="O372" i="54" l="1"/>
  <c r="O371" i="54"/>
  <c r="L380" i="54"/>
  <c r="L372" i="54"/>
  <c r="L371" i="54"/>
  <c r="M382" i="54"/>
  <c r="U382" i="54" s="1"/>
  <c r="M380" i="54"/>
  <c r="B383" i="54"/>
  <c r="B380" i="54"/>
  <c r="U384" i="54"/>
  <c r="U381" i="54"/>
  <c r="U379" i="54"/>
  <c r="U378" i="54"/>
  <c r="U375" i="54"/>
  <c r="U374" i="54"/>
  <c r="T372" i="54"/>
  <c r="S372" i="54"/>
  <c r="Q372" i="54"/>
  <c r="P372" i="54"/>
  <c r="M372" i="54"/>
  <c r="K372" i="54"/>
  <c r="J372" i="54"/>
  <c r="I372" i="54"/>
  <c r="H372" i="54"/>
  <c r="G372" i="54"/>
  <c r="F372" i="54"/>
  <c r="E372" i="54"/>
  <c r="C372" i="54"/>
  <c r="B372" i="54"/>
  <c r="S371" i="54"/>
  <c r="Q371" i="54"/>
  <c r="P371" i="54"/>
  <c r="M371" i="54"/>
  <c r="K371" i="54"/>
  <c r="J371" i="54"/>
  <c r="I371" i="54"/>
  <c r="H371" i="54"/>
  <c r="G371" i="54"/>
  <c r="F371" i="54"/>
  <c r="E371" i="54"/>
  <c r="C371" i="54"/>
  <c r="B371" i="54"/>
  <c r="U369" i="54"/>
  <c r="U367" i="54"/>
  <c r="U366" i="54"/>
  <c r="U365" i="54"/>
  <c r="U364" i="54"/>
  <c r="U363" i="54"/>
  <c r="U362" i="54"/>
  <c r="U361" i="54"/>
  <c r="U360" i="54"/>
  <c r="U359" i="54"/>
  <c r="U358" i="54"/>
  <c r="U357" i="54"/>
  <c r="U356" i="54"/>
  <c r="U355" i="54"/>
  <c r="U354" i="54"/>
  <c r="U353" i="54"/>
  <c r="U352" i="54"/>
  <c r="U351" i="54"/>
  <c r="U350" i="54"/>
  <c r="U349" i="54"/>
  <c r="U348" i="54"/>
  <c r="U347" i="54"/>
  <c r="U346" i="54"/>
  <c r="U345" i="54"/>
  <c r="U344" i="54"/>
  <c r="U343" i="54"/>
  <c r="U342" i="54"/>
  <c r="U341" i="54"/>
  <c r="U340" i="54"/>
  <c r="U339" i="54"/>
  <c r="U338" i="54"/>
  <c r="U337" i="54"/>
  <c r="U336" i="54"/>
  <c r="U335" i="54"/>
  <c r="U334" i="54"/>
  <c r="U333" i="54"/>
  <c r="U332" i="54"/>
  <c r="U331" i="54"/>
  <c r="U330" i="54"/>
  <c r="U329" i="54"/>
  <c r="U328" i="54"/>
  <c r="U327" i="54"/>
  <c r="U326" i="54"/>
  <c r="U325" i="54"/>
  <c r="U324" i="54"/>
  <c r="U323" i="54"/>
  <c r="U322" i="54"/>
  <c r="U321" i="54"/>
  <c r="U320" i="54"/>
  <c r="U319" i="54"/>
  <c r="U318" i="54"/>
  <c r="U317" i="54"/>
  <c r="U316" i="54"/>
  <c r="U315" i="54"/>
  <c r="U314" i="54"/>
  <c r="U313" i="54"/>
  <c r="U312" i="54"/>
  <c r="U311" i="54"/>
  <c r="U310" i="54"/>
  <c r="U309" i="54"/>
  <c r="U308" i="54"/>
  <c r="U307" i="54"/>
  <c r="U306" i="54"/>
  <c r="U305" i="54"/>
  <c r="U304" i="54"/>
  <c r="U303" i="54"/>
  <c r="U302" i="54"/>
  <c r="U301" i="54"/>
  <c r="U300" i="54"/>
  <c r="U299" i="54"/>
  <c r="U298" i="54"/>
  <c r="U297" i="54"/>
  <c r="U296" i="54"/>
  <c r="U295" i="54"/>
  <c r="U294" i="54"/>
  <c r="U293" i="54"/>
  <c r="U292" i="54"/>
  <c r="U291" i="54"/>
  <c r="U290" i="54"/>
  <c r="U289" i="54"/>
  <c r="U288" i="54"/>
  <c r="U287" i="54"/>
  <c r="U286" i="54"/>
  <c r="U285" i="54"/>
  <c r="U284" i="54"/>
  <c r="U283" i="54"/>
  <c r="U282" i="54"/>
  <c r="U281" i="54"/>
  <c r="U280" i="54"/>
  <c r="U279" i="54"/>
  <c r="U278" i="54"/>
  <c r="U277" i="54"/>
  <c r="U276" i="54"/>
  <c r="U275" i="54"/>
  <c r="U274" i="54"/>
  <c r="U273" i="54"/>
  <c r="U272" i="54"/>
  <c r="U271" i="54"/>
  <c r="U270" i="54"/>
  <c r="U269" i="54"/>
  <c r="U268" i="54"/>
  <c r="U267" i="54"/>
  <c r="U266" i="54"/>
  <c r="U265" i="54"/>
  <c r="U264" i="54"/>
  <c r="U263" i="54"/>
  <c r="U262" i="54"/>
  <c r="U261" i="54"/>
  <c r="U260" i="54"/>
  <c r="U259" i="54"/>
  <c r="U258" i="54"/>
  <c r="U257" i="54"/>
  <c r="U256" i="54"/>
  <c r="U255" i="54"/>
  <c r="U254" i="54"/>
  <c r="U253" i="54"/>
  <c r="U252" i="54"/>
  <c r="U251" i="54"/>
  <c r="U250" i="54"/>
  <c r="U249" i="54"/>
  <c r="U248" i="54"/>
  <c r="U247" i="54"/>
  <c r="U246" i="54"/>
  <c r="U245" i="54"/>
  <c r="U244" i="54"/>
  <c r="U243" i="54"/>
  <c r="U242" i="54"/>
  <c r="U241" i="54"/>
  <c r="U240" i="54"/>
  <c r="U239" i="54"/>
  <c r="U238" i="54"/>
  <c r="U237" i="54"/>
  <c r="U236" i="54"/>
  <c r="U235" i="54"/>
  <c r="U234" i="54"/>
  <c r="U233" i="54"/>
  <c r="U232" i="54"/>
  <c r="U231" i="54"/>
  <c r="U230" i="54"/>
  <c r="U229" i="54"/>
  <c r="U228" i="54"/>
  <c r="U227" i="54"/>
  <c r="U226" i="54"/>
  <c r="U225" i="54"/>
  <c r="U224" i="54"/>
  <c r="U223" i="54"/>
  <c r="U222" i="54"/>
  <c r="U221" i="54"/>
  <c r="U220" i="54"/>
  <c r="U219" i="54"/>
  <c r="U218" i="54"/>
  <c r="U217" i="54"/>
  <c r="U216" i="54"/>
  <c r="U215" i="54"/>
  <c r="U214" i="54"/>
  <c r="U213" i="54"/>
  <c r="U212" i="54"/>
  <c r="U211" i="54"/>
  <c r="U210" i="54"/>
  <c r="U209" i="54"/>
  <c r="U208" i="54"/>
  <c r="U207" i="54"/>
  <c r="U206" i="54"/>
  <c r="U205" i="54"/>
  <c r="U204" i="54"/>
  <c r="U203" i="54"/>
  <c r="U202" i="54"/>
  <c r="U201" i="54"/>
  <c r="U200" i="54"/>
  <c r="U199" i="54"/>
  <c r="U198" i="54"/>
  <c r="U197" i="54"/>
  <c r="U196" i="54"/>
  <c r="U195" i="54"/>
  <c r="U194" i="54"/>
  <c r="U193" i="54"/>
  <c r="U192" i="54"/>
  <c r="U191" i="54"/>
  <c r="U190" i="54"/>
  <c r="U189" i="54"/>
  <c r="U188" i="54"/>
  <c r="U187" i="54"/>
  <c r="U186" i="54"/>
  <c r="U185" i="54"/>
  <c r="U184" i="54"/>
  <c r="U183" i="54"/>
  <c r="U182" i="54"/>
  <c r="U181" i="54"/>
  <c r="U180" i="54"/>
  <c r="U179" i="54"/>
  <c r="U178" i="54"/>
  <c r="U177" i="54"/>
  <c r="U176" i="54"/>
  <c r="U175" i="54"/>
  <c r="U174" i="54"/>
  <c r="U173" i="54"/>
  <c r="U172" i="54"/>
  <c r="U171" i="54"/>
  <c r="U170" i="54"/>
  <c r="U169" i="54"/>
  <c r="U168" i="54"/>
  <c r="U167" i="54"/>
  <c r="U166" i="54"/>
  <c r="U165" i="54"/>
  <c r="U164" i="54"/>
  <c r="U163" i="54"/>
  <c r="U162" i="54"/>
  <c r="U161" i="54"/>
  <c r="U160" i="54"/>
  <c r="U159" i="54"/>
  <c r="U158" i="54"/>
  <c r="U157" i="54"/>
  <c r="U156" i="54"/>
  <c r="U155" i="54"/>
  <c r="U154" i="54"/>
  <c r="U153" i="54"/>
  <c r="U152" i="54"/>
  <c r="U151" i="54"/>
  <c r="U150" i="54"/>
  <c r="U149" i="54"/>
  <c r="U148" i="54"/>
  <c r="U147" i="54"/>
  <c r="U146" i="54"/>
  <c r="U145" i="54"/>
  <c r="U144" i="54"/>
  <c r="U143" i="54"/>
  <c r="U142" i="54"/>
  <c r="U141" i="54"/>
  <c r="U140" i="54"/>
  <c r="U139" i="54"/>
  <c r="U138" i="54"/>
  <c r="U137" i="54"/>
  <c r="U136" i="54"/>
  <c r="U135" i="54"/>
  <c r="U134" i="54"/>
  <c r="U133" i="54"/>
  <c r="U132" i="54"/>
  <c r="U131" i="54"/>
  <c r="U130" i="54"/>
  <c r="U129" i="54"/>
  <c r="U128" i="54"/>
  <c r="U127" i="54"/>
  <c r="U126" i="54"/>
  <c r="U125" i="54"/>
  <c r="U124" i="54"/>
  <c r="U123" i="54"/>
  <c r="U122" i="54"/>
  <c r="U121" i="54"/>
  <c r="U120" i="54"/>
  <c r="U119" i="54"/>
  <c r="U118" i="54"/>
  <c r="U117" i="54"/>
  <c r="U116" i="54"/>
  <c r="U115" i="54"/>
  <c r="U114" i="54"/>
  <c r="U113" i="54"/>
  <c r="U112" i="54"/>
  <c r="U111" i="54"/>
  <c r="U110" i="54"/>
  <c r="U109" i="54"/>
  <c r="U108" i="54"/>
  <c r="U107" i="54"/>
  <c r="U106" i="54"/>
  <c r="U105" i="54"/>
  <c r="U104" i="54"/>
  <c r="U103" i="54"/>
  <c r="U102" i="54"/>
  <c r="U101" i="54"/>
  <c r="U100" i="54"/>
  <c r="U99" i="54"/>
  <c r="U98" i="54"/>
  <c r="U97" i="54"/>
  <c r="U96" i="54"/>
  <c r="U95" i="54"/>
  <c r="U94" i="54"/>
  <c r="U93" i="54"/>
  <c r="U92" i="54"/>
  <c r="U91" i="54"/>
  <c r="U90" i="54"/>
  <c r="U89" i="54"/>
  <c r="U88" i="54"/>
  <c r="U87" i="54"/>
  <c r="U86" i="54"/>
  <c r="U85" i="54"/>
  <c r="U84" i="54"/>
  <c r="U83" i="54"/>
  <c r="U82" i="54"/>
  <c r="U81" i="54"/>
  <c r="U80" i="54"/>
  <c r="U79" i="54"/>
  <c r="U78" i="54"/>
  <c r="U77" i="54"/>
  <c r="U76" i="54"/>
  <c r="U75" i="54"/>
  <c r="U74" i="54"/>
  <c r="U73" i="54"/>
  <c r="U72" i="54"/>
  <c r="U71" i="54"/>
  <c r="U70" i="54"/>
  <c r="U69" i="54"/>
  <c r="U68" i="54"/>
  <c r="U67" i="54"/>
  <c r="U66" i="54"/>
  <c r="U65" i="54"/>
  <c r="U64" i="54"/>
  <c r="U63" i="54"/>
  <c r="U62" i="54"/>
  <c r="U61" i="54"/>
  <c r="U60" i="54"/>
  <c r="U59" i="54"/>
  <c r="U58" i="54"/>
  <c r="U57" i="54"/>
  <c r="U56" i="54"/>
  <c r="U55" i="54"/>
  <c r="U54" i="54"/>
  <c r="U53" i="54"/>
  <c r="U52" i="54"/>
  <c r="U51" i="54"/>
  <c r="U50" i="54"/>
  <c r="U49" i="54"/>
  <c r="U48" i="54"/>
  <c r="U47" i="54"/>
  <c r="U46" i="54"/>
  <c r="U45" i="54"/>
  <c r="U44" i="54"/>
  <c r="U43" i="54"/>
  <c r="U42" i="54"/>
  <c r="U41" i="54"/>
  <c r="U40" i="54"/>
  <c r="U39" i="54"/>
  <c r="U38" i="54"/>
  <c r="U37" i="54"/>
  <c r="U36" i="54"/>
  <c r="U35" i="54"/>
  <c r="U34" i="54"/>
  <c r="U33" i="54"/>
  <c r="U32" i="54"/>
  <c r="U31" i="54"/>
  <c r="U30" i="54"/>
  <c r="U29" i="54"/>
  <c r="U28" i="54"/>
  <c r="U27" i="54"/>
  <c r="U26" i="54"/>
  <c r="U25" i="54"/>
  <c r="U24" i="54"/>
  <c r="U23" i="54"/>
  <c r="U22" i="54"/>
  <c r="U21" i="54"/>
  <c r="U20" i="54"/>
  <c r="U19" i="54"/>
  <c r="U18" i="54"/>
  <c r="U17" i="54"/>
  <c r="U16" i="54"/>
  <c r="U15" i="54"/>
  <c r="U14" i="54"/>
  <c r="U13" i="54"/>
  <c r="U12" i="54"/>
  <c r="U11" i="54"/>
  <c r="U10" i="54"/>
  <c r="U9" i="54"/>
  <c r="U8" i="54"/>
  <c r="U7" i="54"/>
  <c r="U6" i="54"/>
  <c r="AC9" i="3"/>
  <c r="AC8" i="3"/>
  <c r="AC7" i="3"/>
  <c r="AC6" i="3"/>
  <c r="E372" i="53"/>
  <c r="E371" i="53"/>
  <c r="Q372" i="53"/>
  <c r="Q371" i="53"/>
  <c r="O372" i="53"/>
  <c r="O371" i="53"/>
  <c r="L372" i="53"/>
  <c r="L371" i="53"/>
  <c r="P372" i="53"/>
  <c r="P371" i="53"/>
  <c r="K383" i="53"/>
  <c r="W383" i="53" s="1"/>
  <c r="K379" i="53"/>
  <c r="W379" i="53" s="1"/>
  <c r="K372" i="53"/>
  <c r="K371" i="53"/>
  <c r="B380" i="53"/>
  <c r="B371" i="53"/>
  <c r="W364" i="53"/>
  <c r="W363" i="53"/>
  <c r="W362" i="53"/>
  <c r="W361" i="53"/>
  <c r="W360" i="53"/>
  <c r="W359" i="53"/>
  <c r="W358" i="53"/>
  <c r="W357" i="53"/>
  <c r="W356" i="53"/>
  <c r="W355" i="53"/>
  <c r="W354" i="53"/>
  <c r="W353" i="53"/>
  <c r="W352" i="53"/>
  <c r="W351" i="53"/>
  <c r="W350" i="53"/>
  <c r="W349" i="53"/>
  <c r="W348" i="53"/>
  <c r="W347" i="53"/>
  <c r="W346" i="53"/>
  <c r="W345" i="53"/>
  <c r="W344" i="53"/>
  <c r="W343" i="53"/>
  <c r="W342" i="53"/>
  <c r="W341" i="53"/>
  <c r="W340" i="53"/>
  <c r="W339" i="53"/>
  <c r="W338" i="53"/>
  <c r="W337" i="53"/>
  <c r="W336" i="53"/>
  <c r="W335" i="53"/>
  <c r="W334" i="53"/>
  <c r="W333" i="53"/>
  <c r="W332" i="53"/>
  <c r="W331" i="53"/>
  <c r="W330" i="53"/>
  <c r="W329" i="53"/>
  <c r="W328" i="53"/>
  <c r="W327" i="53"/>
  <c r="W326" i="53"/>
  <c r="W325" i="53"/>
  <c r="W324" i="53"/>
  <c r="W323" i="53"/>
  <c r="W322" i="53"/>
  <c r="W321" i="53"/>
  <c r="W320" i="53"/>
  <c r="W319" i="53"/>
  <c r="W318" i="53"/>
  <c r="W317" i="53"/>
  <c r="W316" i="53"/>
  <c r="W315" i="53"/>
  <c r="W314" i="53"/>
  <c r="W313" i="53"/>
  <c r="W312" i="53"/>
  <c r="W311" i="53"/>
  <c r="W310" i="53"/>
  <c r="W309" i="53"/>
  <c r="W308" i="53"/>
  <c r="W307" i="53"/>
  <c r="W306" i="53"/>
  <c r="W305" i="53"/>
  <c r="W304" i="53"/>
  <c r="W303" i="53"/>
  <c r="W302" i="53"/>
  <c r="W301" i="53"/>
  <c r="W300" i="53"/>
  <c r="W299" i="53"/>
  <c r="W298" i="53"/>
  <c r="W297" i="53"/>
  <c r="W296" i="53"/>
  <c r="W295" i="53"/>
  <c r="W294" i="53"/>
  <c r="W293" i="53"/>
  <c r="W292" i="53"/>
  <c r="W291" i="53"/>
  <c r="W290" i="53"/>
  <c r="W289" i="53"/>
  <c r="W288" i="53"/>
  <c r="W287" i="53"/>
  <c r="W286" i="53"/>
  <c r="W285" i="53"/>
  <c r="W284" i="53"/>
  <c r="W283" i="53"/>
  <c r="W282" i="53"/>
  <c r="W281" i="53"/>
  <c r="W280" i="53"/>
  <c r="W279" i="53"/>
  <c r="W278" i="53"/>
  <c r="W277" i="53"/>
  <c r="W276" i="53"/>
  <c r="W275" i="53"/>
  <c r="W274" i="53"/>
  <c r="W273" i="53"/>
  <c r="W272" i="53"/>
  <c r="W271" i="53"/>
  <c r="W270" i="53"/>
  <c r="W269" i="53"/>
  <c r="W268" i="53"/>
  <c r="W267" i="53"/>
  <c r="W266" i="53"/>
  <c r="W265" i="53"/>
  <c r="W264" i="53"/>
  <c r="W263" i="53"/>
  <c r="W262" i="53"/>
  <c r="W261" i="53"/>
  <c r="W260" i="53"/>
  <c r="W259" i="53"/>
  <c r="W258" i="53"/>
  <c r="W257" i="53"/>
  <c r="W256" i="53"/>
  <c r="W255" i="53"/>
  <c r="W254" i="53"/>
  <c r="W253" i="53"/>
  <c r="W252" i="53"/>
  <c r="W251" i="53"/>
  <c r="W250" i="53"/>
  <c r="W249" i="53"/>
  <c r="W248" i="53"/>
  <c r="W247" i="53"/>
  <c r="W246" i="53"/>
  <c r="W245" i="53"/>
  <c r="W244" i="53"/>
  <c r="W243" i="53"/>
  <c r="W242" i="53"/>
  <c r="W241" i="53"/>
  <c r="W240" i="53"/>
  <c r="W239" i="53"/>
  <c r="W238" i="53"/>
  <c r="W237" i="53"/>
  <c r="W236" i="53"/>
  <c r="W235" i="53"/>
  <c r="W234" i="53"/>
  <c r="W233" i="53"/>
  <c r="W232" i="53"/>
  <c r="W231" i="53"/>
  <c r="W230" i="53"/>
  <c r="W229" i="53"/>
  <c r="W228" i="53"/>
  <c r="W227" i="53"/>
  <c r="W226" i="53"/>
  <c r="W225" i="53"/>
  <c r="W224" i="53"/>
  <c r="W223" i="53"/>
  <c r="W222" i="53"/>
  <c r="W221" i="53"/>
  <c r="W220" i="53"/>
  <c r="W219" i="53"/>
  <c r="W218" i="53"/>
  <c r="W217" i="53"/>
  <c r="W216" i="53"/>
  <c r="W215" i="53"/>
  <c r="W214" i="53"/>
  <c r="W213" i="53"/>
  <c r="W212" i="53"/>
  <c r="W211" i="53"/>
  <c r="W210" i="53"/>
  <c r="W209" i="53"/>
  <c r="W208" i="53"/>
  <c r="W207" i="53"/>
  <c r="W206" i="53"/>
  <c r="W205" i="53"/>
  <c r="W204" i="53"/>
  <c r="W203" i="53"/>
  <c r="W202" i="53"/>
  <c r="W201" i="53"/>
  <c r="W200" i="53"/>
  <c r="W199" i="53"/>
  <c r="W198" i="53"/>
  <c r="W197" i="53"/>
  <c r="W196" i="53"/>
  <c r="W195" i="53"/>
  <c r="W194" i="53"/>
  <c r="W193" i="53"/>
  <c r="W192" i="53"/>
  <c r="W191" i="53"/>
  <c r="W190" i="53"/>
  <c r="W189" i="53"/>
  <c r="W188" i="53"/>
  <c r="W187" i="53"/>
  <c r="W186" i="53"/>
  <c r="W185" i="53"/>
  <c r="W184" i="53"/>
  <c r="W183" i="53"/>
  <c r="W182" i="53"/>
  <c r="W181" i="53"/>
  <c r="W180" i="53"/>
  <c r="W179" i="53"/>
  <c r="W178" i="53"/>
  <c r="W177" i="53"/>
  <c r="W176" i="53"/>
  <c r="W175" i="53"/>
  <c r="W174" i="53"/>
  <c r="W173" i="53"/>
  <c r="W172" i="53"/>
  <c r="W171" i="53"/>
  <c r="W170" i="53"/>
  <c r="W169" i="53"/>
  <c r="W168" i="53"/>
  <c r="W167" i="53"/>
  <c r="W166" i="53"/>
  <c r="W165" i="53"/>
  <c r="W164" i="53"/>
  <c r="W163" i="53"/>
  <c r="W162" i="53"/>
  <c r="W161" i="53"/>
  <c r="W160" i="53"/>
  <c r="W159" i="53"/>
  <c r="W158" i="53"/>
  <c r="W157" i="53"/>
  <c r="W156" i="53"/>
  <c r="W155" i="53"/>
  <c r="W154" i="53"/>
  <c r="W153" i="53"/>
  <c r="W152" i="53"/>
  <c r="W151" i="53"/>
  <c r="W150" i="53"/>
  <c r="W149" i="53"/>
  <c r="W148" i="53"/>
  <c r="W147" i="53"/>
  <c r="W146" i="53"/>
  <c r="W145" i="53"/>
  <c r="W144" i="53"/>
  <c r="W143" i="53"/>
  <c r="W142" i="53"/>
  <c r="W141" i="53"/>
  <c r="W140" i="53"/>
  <c r="W139" i="53"/>
  <c r="W138" i="53"/>
  <c r="W137" i="53"/>
  <c r="W136" i="53"/>
  <c r="W135" i="53"/>
  <c r="W134" i="53"/>
  <c r="W133" i="53"/>
  <c r="W132" i="53"/>
  <c r="W131" i="53"/>
  <c r="W130" i="53"/>
  <c r="W129" i="53"/>
  <c r="W128" i="53"/>
  <c r="W127" i="53"/>
  <c r="W126" i="53"/>
  <c r="W125" i="53"/>
  <c r="W124" i="53"/>
  <c r="W123" i="53"/>
  <c r="W122" i="53"/>
  <c r="W121" i="53"/>
  <c r="W120" i="53"/>
  <c r="W119" i="53"/>
  <c r="W118" i="53"/>
  <c r="W117" i="53"/>
  <c r="W116" i="53"/>
  <c r="W115" i="53"/>
  <c r="W114" i="53"/>
  <c r="W113" i="53"/>
  <c r="W112" i="53"/>
  <c r="W111" i="53"/>
  <c r="W110" i="53"/>
  <c r="W109" i="53"/>
  <c r="W108" i="53"/>
  <c r="W107" i="53"/>
  <c r="W106" i="53"/>
  <c r="W105" i="53"/>
  <c r="W104" i="53"/>
  <c r="W103" i="53"/>
  <c r="W102" i="53"/>
  <c r="W101" i="53"/>
  <c r="W100" i="53"/>
  <c r="W99" i="53"/>
  <c r="W98" i="53"/>
  <c r="W97" i="53"/>
  <c r="W96" i="53"/>
  <c r="W95" i="53"/>
  <c r="W94" i="53"/>
  <c r="W93" i="53"/>
  <c r="W92" i="53"/>
  <c r="W91" i="53"/>
  <c r="W90" i="53"/>
  <c r="W89" i="53"/>
  <c r="W88" i="53"/>
  <c r="W87" i="53"/>
  <c r="W86" i="53"/>
  <c r="W85" i="53"/>
  <c r="W84" i="53"/>
  <c r="W83" i="53"/>
  <c r="W82" i="53"/>
  <c r="W81" i="53"/>
  <c r="W80" i="53"/>
  <c r="W79" i="53"/>
  <c r="W78" i="53"/>
  <c r="W77" i="53"/>
  <c r="W76" i="53"/>
  <c r="W75" i="53"/>
  <c r="W74" i="53"/>
  <c r="W73" i="53"/>
  <c r="W72" i="53"/>
  <c r="W71" i="53"/>
  <c r="W70" i="53"/>
  <c r="W69" i="53"/>
  <c r="W68" i="53"/>
  <c r="W67" i="53"/>
  <c r="W66" i="53"/>
  <c r="W65" i="53"/>
  <c r="W64" i="53"/>
  <c r="W63" i="53"/>
  <c r="W62" i="53"/>
  <c r="W61" i="53"/>
  <c r="W60" i="53"/>
  <c r="W59" i="53"/>
  <c r="W58" i="53"/>
  <c r="W57" i="53"/>
  <c r="W56" i="53"/>
  <c r="W55" i="53"/>
  <c r="W54" i="53"/>
  <c r="W53" i="53"/>
  <c r="W52" i="53"/>
  <c r="W51" i="53"/>
  <c r="W50" i="53"/>
  <c r="W49" i="53"/>
  <c r="W48" i="53"/>
  <c r="W47" i="53"/>
  <c r="W46" i="53"/>
  <c r="W45" i="53"/>
  <c r="W44" i="53"/>
  <c r="W43" i="53"/>
  <c r="W42" i="53"/>
  <c r="W41" i="53"/>
  <c r="W40" i="53"/>
  <c r="W39" i="53"/>
  <c r="W38" i="53"/>
  <c r="W37" i="53"/>
  <c r="W36" i="53"/>
  <c r="W35" i="53"/>
  <c r="W34" i="53"/>
  <c r="W33" i="53"/>
  <c r="W32" i="53"/>
  <c r="W31" i="53"/>
  <c r="W30" i="53"/>
  <c r="W29" i="53"/>
  <c r="W28" i="53"/>
  <c r="W27" i="53"/>
  <c r="W26" i="53"/>
  <c r="W25" i="53"/>
  <c r="W24" i="53"/>
  <c r="W23" i="53"/>
  <c r="W22" i="53"/>
  <c r="W21" i="53"/>
  <c r="W20" i="53"/>
  <c r="W19" i="53"/>
  <c r="W18" i="53"/>
  <c r="W17" i="53"/>
  <c r="W16" i="53"/>
  <c r="W15" i="53"/>
  <c r="W14" i="53"/>
  <c r="W13" i="53"/>
  <c r="W12" i="53"/>
  <c r="W11" i="53"/>
  <c r="W10" i="53"/>
  <c r="W9" i="53"/>
  <c r="W8" i="53"/>
  <c r="W7" i="53"/>
  <c r="W6" i="53"/>
  <c r="W369" i="53"/>
  <c r="V372" i="53"/>
  <c r="U372" i="53"/>
  <c r="T372" i="53"/>
  <c r="S372" i="53"/>
  <c r="R372" i="53"/>
  <c r="N372" i="53"/>
  <c r="M372" i="53"/>
  <c r="J372" i="53"/>
  <c r="I372" i="53"/>
  <c r="V371" i="53"/>
  <c r="U371" i="53"/>
  <c r="T371" i="53"/>
  <c r="S371" i="53"/>
  <c r="R371" i="53"/>
  <c r="N371" i="53"/>
  <c r="M371" i="53"/>
  <c r="J371" i="53"/>
  <c r="I371" i="53"/>
  <c r="G372" i="53"/>
  <c r="G371" i="53"/>
  <c r="D372" i="53"/>
  <c r="C372" i="53"/>
  <c r="B372" i="53"/>
  <c r="D371" i="53"/>
  <c r="C371" i="53"/>
  <c r="F372" i="53"/>
  <c r="F371" i="53"/>
  <c r="H372" i="53"/>
  <c r="H371" i="53"/>
  <c r="W382" i="53"/>
  <c r="W381" i="53"/>
  <c r="W378" i="53"/>
  <c r="W375" i="53"/>
  <c r="W374" i="53"/>
  <c r="W367" i="53"/>
  <c r="W366" i="53"/>
  <c r="W365" i="53"/>
  <c r="Y237" i="17"/>
  <c r="X237" i="17"/>
  <c r="W237" i="17"/>
  <c r="V237" i="17"/>
  <c r="U237" i="17"/>
  <c r="T237" i="17"/>
  <c r="S237" i="17"/>
  <c r="R237" i="17"/>
  <c r="Q237" i="17"/>
  <c r="P237" i="17"/>
  <c r="O237" i="17"/>
  <c r="N237" i="17"/>
  <c r="M237" i="17"/>
  <c r="L237" i="17"/>
  <c r="K237" i="17"/>
  <c r="J237" i="17"/>
  <c r="I237" i="17"/>
  <c r="H237" i="17"/>
  <c r="G237" i="17"/>
  <c r="F237" i="17"/>
  <c r="E237" i="17"/>
  <c r="D237" i="17"/>
  <c r="C237" i="17"/>
  <c r="B237" i="17"/>
  <c r="Y241" i="17"/>
  <c r="X241" i="17"/>
  <c r="W241" i="17"/>
  <c r="V241" i="17"/>
  <c r="U241" i="17"/>
  <c r="T241" i="17"/>
  <c r="S241" i="17"/>
  <c r="R241" i="17"/>
  <c r="Q241" i="17"/>
  <c r="P241" i="17"/>
  <c r="O241" i="17"/>
  <c r="N241" i="17"/>
  <c r="M241" i="17"/>
  <c r="L241" i="17"/>
  <c r="K241" i="17"/>
  <c r="J241" i="17"/>
  <c r="I241" i="17"/>
  <c r="H241" i="17"/>
  <c r="G241" i="17"/>
  <c r="F241" i="17"/>
  <c r="E241" i="17"/>
  <c r="D241" i="17"/>
  <c r="C241" i="17"/>
  <c r="B241" i="17"/>
  <c r="Y286" i="17"/>
  <c r="X286" i="17"/>
  <c r="W286" i="17"/>
  <c r="V286" i="17"/>
  <c r="U286" i="17"/>
  <c r="T286" i="17"/>
  <c r="S286" i="17"/>
  <c r="R286" i="17"/>
  <c r="Q286" i="17"/>
  <c r="P286" i="17"/>
  <c r="O286" i="17"/>
  <c r="N286" i="17"/>
  <c r="M286" i="17"/>
  <c r="L286" i="17"/>
  <c r="K286" i="17"/>
  <c r="J286" i="17"/>
  <c r="I286" i="17"/>
  <c r="H286" i="17"/>
  <c r="G286" i="17"/>
  <c r="F286" i="17"/>
  <c r="E286" i="17"/>
  <c r="D286" i="17"/>
  <c r="C286" i="17"/>
  <c r="B286" i="17"/>
  <c r="Y355" i="17"/>
  <c r="X355" i="17"/>
  <c r="W355" i="17"/>
  <c r="V355" i="17"/>
  <c r="U355" i="17"/>
  <c r="T355" i="17"/>
  <c r="S355" i="17"/>
  <c r="R355" i="17"/>
  <c r="Q355" i="17"/>
  <c r="P355" i="17"/>
  <c r="O355" i="17"/>
  <c r="N355" i="17"/>
  <c r="M355" i="17"/>
  <c r="L355" i="17"/>
  <c r="K355" i="17"/>
  <c r="J355" i="17"/>
  <c r="I355" i="17"/>
  <c r="H355" i="17"/>
  <c r="G355" i="17"/>
  <c r="F355" i="17"/>
  <c r="E355" i="17"/>
  <c r="D355" i="17"/>
  <c r="C355" i="17"/>
  <c r="B355" i="17"/>
  <c r="R172" i="52"/>
  <c r="P383" i="52"/>
  <c r="M382" i="52"/>
  <c r="M383" i="52" s="1"/>
  <c r="G383" i="52"/>
  <c r="R285" i="52"/>
  <c r="F383" i="52"/>
  <c r="E379" i="52"/>
  <c r="L382" i="52"/>
  <c r="L379" i="52"/>
  <c r="D382" i="52"/>
  <c r="D379" i="52"/>
  <c r="U380" i="54" l="1"/>
  <c r="M383" i="54"/>
  <c r="U383" i="54" s="1"/>
  <c r="U371" i="54"/>
  <c r="D1" i="54" s="1"/>
  <c r="U372" i="54"/>
  <c r="K380" i="53"/>
  <c r="W380" i="53" s="1"/>
  <c r="W371" i="53"/>
  <c r="H1" i="53" s="1"/>
  <c r="W372" i="53"/>
  <c r="W384" i="53"/>
  <c r="N370" i="52"/>
  <c r="M370" i="52"/>
  <c r="L370" i="52"/>
  <c r="K370" i="52"/>
  <c r="J370" i="52"/>
  <c r="I370" i="52"/>
  <c r="H370" i="52"/>
  <c r="G370" i="52"/>
  <c r="F370" i="52"/>
  <c r="E370" i="52"/>
  <c r="D370" i="52"/>
  <c r="C370" i="52"/>
  <c r="B370" i="52"/>
  <c r="Q370" i="52"/>
  <c r="P370" i="52"/>
  <c r="O370" i="52"/>
  <c r="O382" i="52"/>
  <c r="O383" i="52" s="1"/>
  <c r="R383" i="52" s="1"/>
  <c r="R355" i="52"/>
  <c r="Q382" i="52" l="1"/>
  <c r="Q379" i="52"/>
  <c r="Q371" i="52"/>
  <c r="P371" i="52"/>
  <c r="O371" i="52"/>
  <c r="N371" i="52"/>
  <c r="M371" i="52"/>
  <c r="L371" i="52"/>
  <c r="K371" i="52"/>
  <c r="J371" i="52"/>
  <c r="I371" i="52"/>
  <c r="H371" i="52"/>
  <c r="G371" i="52"/>
  <c r="F371" i="52"/>
  <c r="E371" i="52"/>
  <c r="D371" i="52"/>
  <c r="C371" i="52"/>
  <c r="R299" i="52"/>
  <c r="R296" i="52"/>
  <c r="R277" i="52"/>
  <c r="R276" i="52"/>
  <c r="R249" i="52"/>
  <c r="R248" i="52"/>
  <c r="R273" i="52"/>
  <c r="R245" i="52"/>
  <c r="R229" i="52"/>
  <c r="R228" i="52"/>
  <c r="R227" i="52"/>
  <c r="R226" i="52"/>
  <c r="R214" i="52"/>
  <c r="R74" i="52"/>
  <c r="R237" i="52"/>
  <c r="R13" i="52"/>
  <c r="R380" i="52"/>
  <c r="R378" i="52"/>
  <c r="R377" i="52"/>
  <c r="R374" i="52"/>
  <c r="R373" i="52"/>
  <c r="B371" i="52"/>
  <c r="R368" i="52"/>
  <c r="R366" i="52"/>
  <c r="R365" i="52"/>
  <c r="R364" i="52"/>
  <c r="R361" i="52"/>
  <c r="R360" i="52"/>
  <c r="R359" i="52"/>
  <c r="R358" i="52"/>
  <c r="R357" i="52"/>
  <c r="R356" i="52"/>
  <c r="R354" i="52"/>
  <c r="R353" i="52"/>
  <c r="R352" i="52"/>
  <c r="R351" i="52"/>
  <c r="R350" i="52"/>
  <c r="R349" i="52"/>
  <c r="R348" i="52"/>
  <c r="R347" i="52"/>
  <c r="R343" i="52"/>
  <c r="R342" i="52"/>
  <c r="R341" i="52"/>
  <c r="R340" i="52"/>
  <c r="R339" i="52"/>
  <c r="R338" i="52"/>
  <c r="R337" i="52"/>
  <c r="R336" i="52"/>
  <c r="R333" i="52"/>
  <c r="R330" i="52"/>
  <c r="R329" i="52"/>
  <c r="R328" i="52"/>
  <c r="R327" i="52"/>
  <c r="R326" i="52"/>
  <c r="R325" i="52"/>
  <c r="R324" i="52"/>
  <c r="R323" i="52"/>
  <c r="R322" i="52"/>
  <c r="R321" i="52"/>
  <c r="R320" i="52"/>
  <c r="R319" i="52"/>
  <c r="R318" i="52"/>
  <c r="R317" i="52"/>
  <c r="R316" i="52"/>
  <c r="R315" i="52"/>
  <c r="R314" i="52"/>
  <c r="R313" i="52"/>
  <c r="R310" i="52"/>
  <c r="R309" i="52"/>
  <c r="R308" i="52"/>
  <c r="R307" i="52"/>
  <c r="R306" i="52"/>
  <c r="R305" i="52"/>
  <c r="R304" i="52"/>
  <c r="R303" i="52"/>
  <c r="R302" i="52"/>
  <c r="R293" i="52"/>
  <c r="R290" i="52"/>
  <c r="R289" i="52"/>
  <c r="R288" i="52"/>
  <c r="R287" i="52"/>
  <c r="R286" i="52"/>
  <c r="R284" i="52"/>
  <c r="R283" i="52"/>
  <c r="R282" i="52"/>
  <c r="R281" i="52"/>
  <c r="R280" i="52"/>
  <c r="R270" i="52"/>
  <c r="R267" i="52"/>
  <c r="R266" i="52"/>
  <c r="R265" i="52"/>
  <c r="R264" i="52"/>
  <c r="R263" i="52"/>
  <c r="R262" i="52"/>
  <c r="R261" i="52"/>
  <c r="R258" i="52"/>
  <c r="R255" i="52"/>
  <c r="R254" i="52"/>
  <c r="R253" i="52"/>
  <c r="R252" i="52"/>
  <c r="R242" i="52"/>
  <c r="R241" i="52"/>
  <c r="R239" i="52"/>
  <c r="R238" i="52"/>
  <c r="R236" i="52"/>
  <c r="R235" i="52"/>
  <c r="R234" i="52"/>
  <c r="R233" i="52"/>
  <c r="R232" i="52"/>
  <c r="R223" i="52"/>
  <c r="R222" i="52"/>
  <c r="R221" i="52"/>
  <c r="R220" i="52"/>
  <c r="R219" i="52"/>
  <c r="R218" i="52"/>
  <c r="R217" i="52"/>
  <c r="R211" i="52"/>
  <c r="R210" i="52"/>
  <c r="R209" i="52"/>
  <c r="R208" i="52"/>
  <c r="R207" i="52"/>
  <c r="R204" i="52"/>
  <c r="R203" i="52"/>
  <c r="R202" i="52"/>
  <c r="R201" i="52"/>
  <c r="R200" i="52"/>
  <c r="R199" i="52"/>
  <c r="R198" i="52"/>
  <c r="R197" i="52"/>
  <c r="R196" i="52"/>
  <c r="R195" i="52"/>
  <c r="R194" i="52"/>
  <c r="R193" i="52"/>
  <c r="R192" i="52"/>
  <c r="R189" i="52"/>
  <c r="R188" i="52"/>
  <c r="R187" i="52"/>
  <c r="R186" i="52"/>
  <c r="R185" i="52"/>
  <c r="R182" i="52"/>
  <c r="R181" i="52"/>
  <c r="R180" i="52"/>
  <c r="R179" i="52"/>
  <c r="R178" i="52"/>
  <c r="R177" i="52"/>
  <c r="R176" i="52"/>
  <c r="R175" i="52"/>
  <c r="R174" i="52"/>
  <c r="R173" i="52"/>
  <c r="R171" i="52"/>
  <c r="R170" i="52"/>
  <c r="R167" i="52"/>
  <c r="R164" i="52"/>
  <c r="R163" i="52"/>
  <c r="R162" i="52"/>
  <c r="R161" i="52"/>
  <c r="R160" i="52"/>
  <c r="R159" i="52"/>
  <c r="R158" i="52"/>
  <c r="R157" i="52"/>
  <c r="R156" i="52"/>
  <c r="R155" i="52"/>
  <c r="R152" i="52"/>
  <c r="R151" i="52"/>
  <c r="R150" i="52"/>
  <c r="R149" i="52"/>
  <c r="R148" i="52"/>
  <c r="R147" i="52"/>
  <c r="R146" i="52"/>
  <c r="R145" i="52"/>
  <c r="R144" i="52"/>
  <c r="R143" i="52"/>
  <c r="R142" i="52"/>
  <c r="R141" i="52"/>
  <c r="R140" i="52"/>
  <c r="R139" i="52"/>
  <c r="R138" i="52"/>
  <c r="R135" i="52"/>
  <c r="R134" i="52"/>
  <c r="R133" i="52"/>
  <c r="R132" i="52"/>
  <c r="R131" i="52"/>
  <c r="R130" i="52"/>
  <c r="R129" i="52"/>
  <c r="R126" i="52"/>
  <c r="R125" i="52"/>
  <c r="R122" i="52"/>
  <c r="R121" i="52"/>
  <c r="R120" i="52"/>
  <c r="R117" i="52"/>
  <c r="R116" i="52"/>
  <c r="R115" i="52"/>
  <c r="R114" i="52"/>
  <c r="R113" i="52"/>
  <c r="R112" i="52"/>
  <c r="R111" i="52"/>
  <c r="R110" i="52"/>
  <c r="R109" i="52"/>
  <c r="R106" i="52"/>
  <c r="R105" i="52"/>
  <c r="R104" i="52"/>
  <c r="R103" i="52"/>
  <c r="R102" i="52"/>
  <c r="R101" i="52"/>
  <c r="R100" i="52"/>
  <c r="R99" i="52"/>
  <c r="R98" i="52"/>
  <c r="R97" i="52"/>
  <c r="R96" i="52"/>
  <c r="R95" i="52"/>
  <c r="R94" i="52"/>
  <c r="R93" i="52"/>
  <c r="R92" i="52"/>
  <c r="R91" i="52"/>
  <c r="R90" i="52"/>
  <c r="R89" i="52"/>
  <c r="R88" i="52"/>
  <c r="R87" i="52"/>
  <c r="R86" i="52"/>
  <c r="R85" i="52"/>
  <c r="R82" i="52"/>
  <c r="R81" i="52"/>
  <c r="R80" i="52"/>
  <c r="R79" i="52"/>
  <c r="R76" i="52"/>
  <c r="R75" i="52"/>
  <c r="R73" i="52"/>
  <c r="R72" i="52"/>
  <c r="R71" i="52"/>
  <c r="R68" i="52"/>
  <c r="R67" i="52"/>
  <c r="R66" i="52"/>
  <c r="R65" i="52"/>
  <c r="R62" i="52"/>
  <c r="R61" i="52"/>
  <c r="R60" i="52"/>
  <c r="R59" i="52"/>
  <c r="R58" i="52"/>
  <c r="R55" i="52"/>
  <c r="R54" i="52"/>
  <c r="R53" i="52"/>
  <c r="R52" i="52"/>
  <c r="R51" i="52"/>
  <c r="R50" i="52"/>
  <c r="R47" i="52"/>
  <c r="R46" i="52"/>
  <c r="R45" i="52"/>
  <c r="R44" i="52"/>
  <c r="R43" i="52"/>
  <c r="R42" i="52"/>
  <c r="R41" i="52"/>
  <c r="R38" i="52"/>
  <c r="R37" i="52"/>
  <c r="R36" i="52"/>
  <c r="R35" i="52"/>
  <c r="R34" i="52"/>
  <c r="R33" i="52"/>
  <c r="R32" i="52"/>
  <c r="R31" i="52"/>
  <c r="R30" i="52"/>
  <c r="R29" i="52"/>
  <c r="R28" i="52"/>
  <c r="R27" i="52"/>
  <c r="R26" i="52"/>
  <c r="R25" i="52"/>
  <c r="R24" i="52"/>
  <c r="R23" i="52"/>
  <c r="R22" i="52"/>
  <c r="R21" i="52"/>
  <c r="R20" i="52"/>
  <c r="R19" i="52"/>
  <c r="R18" i="52"/>
  <c r="R17" i="52"/>
  <c r="R16" i="52"/>
  <c r="R15" i="52"/>
  <c r="R14" i="52"/>
  <c r="R12" i="52"/>
  <c r="R11" i="52"/>
  <c r="R10" i="52"/>
  <c r="R9" i="52"/>
  <c r="R8" i="52"/>
  <c r="R7" i="52"/>
  <c r="R6" i="52"/>
  <c r="K370" i="50"/>
  <c r="K367" i="50"/>
  <c r="K368" i="50" s="1"/>
  <c r="S368" i="50" s="1"/>
  <c r="R370" i="50"/>
  <c r="R371" i="50" s="1"/>
  <c r="N360" i="50"/>
  <c r="N359" i="50"/>
  <c r="C360" i="50"/>
  <c r="C359" i="50"/>
  <c r="F360" i="50"/>
  <c r="F359" i="50"/>
  <c r="K359" i="50"/>
  <c r="O360" i="50"/>
  <c r="O359" i="50"/>
  <c r="Q359" i="50"/>
  <c r="S151" i="50"/>
  <c r="I360" i="50"/>
  <c r="I359" i="50"/>
  <c r="H360" i="50"/>
  <c r="H359" i="50"/>
  <c r="R359" i="50"/>
  <c r="S369" i="50"/>
  <c r="S367" i="50"/>
  <c r="S366" i="50"/>
  <c r="S363" i="50"/>
  <c r="S362" i="50"/>
  <c r="R360" i="50"/>
  <c r="Q360" i="50"/>
  <c r="P360" i="50"/>
  <c r="M360" i="50"/>
  <c r="L360" i="50"/>
  <c r="K360" i="50"/>
  <c r="J360" i="50"/>
  <c r="G360" i="50"/>
  <c r="E360" i="50"/>
  <c r="D360" i="50"/>
  <c r="B360" i="50"/>
  <c r="P359" i="50"/>
  <c r="M359" i="50"/>
  <c r="L359" i="50"/>
  <c r="J359" i="50"/>
  <c r="G359" i="50"/>
  <c r="E359" i="50"/>
  <c r="D359" i="50"/>
  <c r="B359" i="50"/>
  <c r="S356" i="50"/>
  <c r="S354" i="50"/>
  <c r="S351" i="50"/>
  <c r="S350" i="50"/>
  <c r="S349" i="50"/>
  <c r="S346" i="50"/>
  <c r="S345" i="50"/>
  <c r="S344" i="50"/>
  <c r="S343" i="50"/>
  <c r="S342" i="50"/>
  <c r="S341" i="50"/>
  <c r="S340" i="50"/>
  <c r="S339" i="50"/>
  <c r="S338" i="50"/>
  <c r="S337" i="50"/>
  <c r="S336" i="50"/>
  <c r="S335" i="50"/>
  <c r="S334" i="50"/>
  <c r="S333" i="50"/>
  <c r="S329" i="50"/>
  <c r="S328" i="50"/>
  <c r="S327" i="50"/>
  <c r="S326" i="50"/>
  <c r="S325" i="50"/>
  <c r="S324" i="50"/>
  <c r="S323" i="50"/>
  <c r="S322" i="50"/>
  <c r="S319" i="50"/>
  <c r="S316" i="50"/>
  <c r="S315" i="50"/>
  <c r="S314" i="50"/>
  <c r="S313" i="50"/>
  <c r="S312" i="50"/>
  <c r="S311" i="50"/>
  <c r="S310" i="50"/>
  <c r="S309" i="50"/>
  <c r="S308" i="50"/>
  <c r="S307" i="50"/>
  <c r="S306" i="50"/>
  <c r="S305" i="50"/>
  <c r="S304" i="50"/>
  <c r="S303" i="50"/>
  <c r="S302" i="50"/>
  <c r="S301" i="50"/>
  <c r="S300" i="50"/>
  <c r="S299" i="50"/>
  <c r="S296" i="50"/>
  <c r="S295" i="50"/>
  <c r="S294" i="50"/>
  <c r="S293" i="50"/>
  <c r="S292" i="50"/>
  <c r="S291" i="50"/>
  <c r="S290" i="50"/>
  <c r="S289" i="50"/>
  <c r="S288" i="50"/>
  <c r="S285" i="50"/>
  <c r="S284" i="50"/>
  <c r="S281" i="50"/>
  <c r="S278" i="50"/>
  <c r="S277" i="50"/>
  <c r="S274" i="50"/>
  <c r="S273" i="50"/>
  <c r="S272" i="50"/>
  <c r="S271" i="50"/>
  <c r="S270" i="50"/>
  <c r="S269" i="50"/>
  <c r="S268" i="50"/>
  <c r="S267" i="50"/>
  <c r="S266" i="50"/>
  <c r="S265" i="50"/>
  <c r="S262" i="50"/>
  <c r="S261" i="50"/>
  <c r="S258" i="50"/>
  <c r="S255" i="50"/>
  <c r="S254" i="50"/>
  <c r="S253" i="50"/>
  <c r="S252" i="50"/>
  <c r="S251" i="50"/>
  <c r="S250" i="50"/>
  <c r="S249" i="50"/>
  <c r="S246" i="50"/>
  <c r="S243" i="50"/>
  <c r="S242" i="50"/>
  <c r="S241" i="50"/>
  <c r="S240" i="50"/>
  <c r="S237" i="50"/>
  <c r="S236" i="50"/>
  <c r="S235" i="50"/>
  <c r="S234" i="50"/>
  <c r="S233" i="50"/>
  <c r="S230" i="50"/>
  <c r="S229" i="50"/>
  <c r="S228" i="50"/>
  <c r="S227" i="50"/>
  <c r="S226" i="50"/>
  <c r="S225" i="50"/>
  <c r="S224" i="50"/>
  <c r="S223" i="50"/>
  <c r="S222" i="50"/>
  <c r="S219" i="50"/>
  <c r="S218" i="50"/>
  <c r="S217" i="50"/>
  <c r="S216" i="50"/>
  <c r="S215" i="50"/>
  <c r="S214" i="50"/>
  <c r="S213" i="50"/>
  <c r="S210" i="50"/>
  <c r="S209" i="50"/>
  <c r="S208" i="50"/>
  <c r="S207" i="50"/>
  <c r="S206" i="50"/>
  <c r="S203" i="50"/>
  <c r="S202" i="50"/>
  <c r="S201" i="50"/>
  <c r="S200" i="50"/>
  <c r="S199" i="50"/>
  <c r="S198" i="50"/>
  <c r="S197" i="50"/>
  <c r="S196" i="50"/>
  <c r="S195" i="50"/>
  <c r="S194" i="50"/>
  <c r="S193" i="50"/>
  <c r="S192" i="50"/>
  <c r="S191" i="50"/>
  <c r="S190" i="50"/>
  <c r="S187" i="50"/>
  <c r="S186" i="50"/>
  <c r="S185" i="50"/>
  <c r="S184" i="50"/>
  <c r="S183" i="50"/>
  <c r="S180" i="50"/>
  <c r="S179" i="50"/>
  <c r="S178" i="50"/>
  <c r="S177" i="50"/>
  <c r="S176" i="50"/>
  <c r="S175" i="50"/>
  <c r="S174" i="50"/>
  <c r="S173" i="50"/>
  <c r="S172" i="50"/>
  <c r="S171" i="50"/>
  <c r="S170" i="50"/>
  <c r="S169" i="50"/>
  <c r="S166" i="50"/>
  <c r="S163" i="50"/>
  <c r="S162" i="50"/>
  <c r="S161" i="50"/>
  <c r="S160" i="50"/>
  <c r="S159" i="50"/>
  <c r="S158" i="50"/>
  <c r="S157" i="50"/>
  <c r="S156" i="50"/>
  <c r="S155" i="50"/>
  <c r="S154" i="50"/>
  <c r="S150" i="50"/>
  <c r="S149" i="50"/>
  <c r="S148" i="50"/>
  <c r="S147" i="50"/>
  <c r="S146" i="50"/>
  <c r="S145" i="50"/>
  <c r="S144" i="50"/>
  <c r="S143" i="50"/>
  <c r="S142" i="50"/>
  <c r="S141" i="50"/>
  <c r="S140" i="50"/>
  <c r="S139" i="50"/>
  <c r="S138" i="50"/>
  <c r="S137" i="50"/>
  <c r="S134" i="50"/>
  <c r="S133" i="50"/>
  <c r="S132" i="50"/>
  <c r="S131" i="50"/>
  <c r="S130" i="50"/>
  <c r="S129" i="50"/>
  <c r="S128" i="50"/>
  <c r="S125" i="50"/>
  <c r="S124" i="50"/>
  <c r="S121" i="50"/>
  <c r="S120" i="50"/>
  <c r="S119" i="50"/>
  <c r="S116" i="50"/>
  <c r="S115" i="50"/>
  <c r="S114" i="50"/>
  <c r="S113" i="50"/>
  <c r="S112" i="50"/>
  <c r="S111" i="50"/>
  <c r="S110" i="50"/>
  <c r="S109" i="50"/>
  <c r="S108" i="50"/>
  <c r="S105" i="50"/>
  <c r="S104" i="50"/>
  <c r="S103" i="50"/>
  <c r="S102" i="50"/>
  <c r="S101" i="50"/>
  <c r="S100" i="50"/>
  <c r="S99" i="50"/>
  <c r="S98" i="50"/>
  <c r="S97" i="50"/>
  <c r="S96" i="50"/>
  <c r="S95" i="50"/>
  <c r="S94" i="50"/>
  <c r="S93" i="50"/>
  <c r="S92" i="50"/>
  <c r="S91" i="50"/>
  <c r="S90" i="50"/>
  <c r="S89" i="50"/>
  <c r="S88" i="50"/>
  <c r="S87" i="50"/>
  <c r="S86" i="50"/>
  <c r="S85" i="50"/>
  <c r="S84" i="50"/>
  <c r="S81" i="50"/>
  <c r="S80" i="50"/>
  <c r="S79" i="50"/>
  <c r="S78" i="50"/>
  <c r="S75" i="50"/>
  <c r="S74" i="50"/>
  <c r="S73" i="50"/>
  <c r="S72" i="50"/>
  <c r="S71" i="50"/>
  <c r="S70" i="50"/>
  <c r="S67" i="50"/>
  <c r="S66" i="50"/>
  <c r="S65" i="50"/>
  <c r="S64" i="50"/>
  <c r="S61" i="50"/>
  <c r="S60" i="50"/>
  <c r="S59" i="50"/>
  <c r="S58" i="50"/>
  <c r="S57" i="50"/>
  <c r="S54" i="50"/>
  <c r="S53" i="50"/>
  <c r="S52" i="50"/>
  <c r="S51" i="50"/>
  <c r="S50" i="50"/>
  <c r="S49" i="50"/>
  <c r="S46" i="50"/>
  <c r="S45" i="50"/>
  <c r="S44" i="50"/>
  <c r="S43" i="50"/>
  <c r="S42" i="50"/>
  <c r="S41" i="50"/>
  <c r="S40" i="50"/>
  <c r="S37" i="50"/>
  <c r="S36" i="50"/>
  <c r="S35" i="50"/>
  <c r="S34" i="50"/>
  <c r="S33" i="50"/>
  <c r="S32" i="50"/>
  <c r="S31" i="50"/>
  <c r="S30" i="50"/>
  <c r="S29" i="50"/>
  <c r="S28" i="50"/>
  <c r="S27" i="50"/>
  <c r="S26" i="50"/>
  <c r="S25" i="50"/>
  <c r="S24" i="50"/>
  <c r="S23" i="50"/>
  <c r="S22" i="50"/>
  <c r="S21" i="50"/>
  <c r="S20" i="50"/>
  <c r="S19" i="50"/>
  <c r="S18" i="50"/>
  <c r="S17" i="50"/>
  <c r="S16" i="50"/>
  <c r="S15" i="50"/>
  <c r="S14" i="50"/>
  <c r="S13" i="50"/>
  <c r="S12" i="50"/>
  <c r="S11" i="50"/>
  <c r="S10" i="50"/>
  <c r="S9" i="50"/>
  <c r="S8" i="50"/>
  <c r="S7" i="50"/>
  <c r="S6" i="50"/>
  <c r="U10" i="47"/>
  <c r="J359" i="47"/>
  <c r="J358" i="47"/>
  <c r="L358" i="47"/>
  <c r="T358" i="47"/>
  <c r="U99" i="47"/>
  <c r="S358" i="47"/>
  <c r="R358" i="47"/>
  <c r="Q358" i="47"/>
  <c r="P358" i="47"/>
  <c r="O358" i="47"/>
  <c r="N358" i="47"/>
  <c r="M358" i="47"/>
  <c r="K358" i="47"/>
  <c r="I358" i="47"/>
  <c r="H358" i="47"/>
  <c r="G358" i="47"/>
  <c r="F358" i="47"/>
  <c r="E358" i="47"/>
  <c r="D358" i="47"/>
  <c r="C358" i="47"/>
  <c r="B358" i="47"/>
  <c r="L359" i="47"/>
  <c r="R370" i="52" l="1"/>
  <c r="R371" i="52"/>
  <c r="R379" i="52"/>
  <c r="R382" i="52"/>
  <c r="R381" i="52"/>
  <c r="S370" i="50"/>
  <c r="K371" i="50"/>
  <c r="S371" i="50" s="1"/>
  <c r="S360" i="50"/>
  <c r="S359" i="50"/>
  <c r="E1" i="50" s="1"/>
  <c r="N359" i="47"/>
  <c r="G1" i="52" l="1"/>
  <c r="C359" i="47"/>
  <c r="U218" i="47"/>
  <c r="G359" i="47"/>
  <c r="U370" i="47" l="1"/>
  <c r="U369" i="47"/>
  <c r="U368" i="47"/>
  <c r="U367" i="47"/>
  <c r="U366" i="47"/>
  <c r="U365" i="47"/>
  <c r="U362" i="47"/>
  <c r="U361" i="47"/>
  <c r="T359" i="47"/>
  <c r="S359" i="47"/>
  <c r="R359" i="47"/>
  <c r="Q359" i="47"/>
  <c r="P359" i="47"/>
  <c r="O359" i="47"/>
  <c r="M359" i="47"/>
  <c r="K359" i="47"/>
  <c r="I359" i="47"/>
  <c r="H359" i="47"/>
  <c r="F359" i="47"/>
  <c r="E359" i="47"/>
  <c r="D359" i="47"/>
  <c r="B359" i="47"/>
  <c r="U355" i="47"/>
  <c r="U353" i="47"/>
  <c r="U350" i="47"/>
  <c r="U349" i="47"/>
  <c r="U348" i="47"/>
  <c r="U345" i="47"/>
  <c r="U344" i="47"/>
  <c r="U343" i="47"/>
  <c r="U342" i="47"/>
  <c r="U341" i="47"/>
  <c r="U340" i="47"/>
  <c r="U339" i="47"/>
  <c r="U338" i="47"/>
  <c r="U337" i="47"/>
  <c r="U336" i="47"/>
  <c r="U335" i="47"/>
  <c r="U334" i="47"/>
  <c r="U333" i="47"/>
  <c r="U332" i="47"/>
  <c r="U328" i="47"/>
  <c r="U327" i="47"/>
  <c r="U326" i="47"/>
  <c r="U325" i="47"/>
  <c r="U324" i="47"/>
  <c r="U323" i="47"/>
  <c r="U322" i="47"/>
  <c r="U321" i="47"/>
  <c r="U318" i="47"/>
  <c r="U315" i="47"/>
  <c r="U314" i="47"/>
  <c r="U313" i="47"/>
  <c r="U312" i="47"/>
  <c r="U311" i="47"/>
  <c r="U310" i="47"/>
  <c r="U309" i="47"/>
  <c r="U308" i="47"/>
  <c r="U307" i="47"/>
  <c r="U306" i="47"/>
  <c r="U305" i="47"/>
  <c r="U304" i="47"/>
  <c r="U303" i="47"/>
  <c r="U302" i="47"/>
  <c r="U301" i="47"/>
  <c r="U300" i="47"/>
  <c r="U299" i="47"/>
  <c r="U298" i="47"/>
  <c r="U295" i="47"/>
  <c r="U294" i="47"/>
  <c r="U293" i="47"/>
  <c r="U292" i="47"/>
  <c r="U291" i="47"/>
  <c r="U290" i="47"/>
  <c r="U289" i="47"/>
  <c r="U288" i="47"/>
  <c r="U287" i="47"/>
  <c r="U284" i="47"/>
  <c r="U283" i="47"/>
  <c r="U280" i="47"/>
  <c r="U277" i="47"/>
  <c r="U276" i="47"/>
  <c r="U273" i="47"/>
  <c r="U272" i="47"/>
  <c r="U271" i="47"/>
  <c r="U270" i="47"/>
  <c r="U269" i="47"/>
  <c r="U268" i="47"/>
  <c r="U267" i="47"/>
  <c r="U266" i="47"/>
  <c r="U265" i="47"/>
  <c r="U264" i="47"/>
  <c r="U261" i="47"/>
  <c r="U260" i="47"/>
  <c r="U257" i="47"/>
  <c r="U254" i="47"/>
  <c r="U253" i="47"/>
  <c r="U252" i="47"/>
  <c r="U251" i="47"/>
  <c r="U250" i="47"/>
  <c r="U249" i="47"/>
  <c r="U248" i="47"/>
  <c r="U245" i="47"/>
  <c r="U242" i="47"/>
  <c r="U241" i="47"/>
  <c r="U240" i="47"/>
  <c r="U239" i="47"/>
  <c r="U236" i="47"/>
  <c r="U235" i="47"/>
  <c r="U234" i="47"/>
  <c r="U233" i="47"/>
  <c r="U232" i="47"/>
  <c r="U229" i="47"/>
  <c r="U228" i="47"/>
  <c r="U227" i="47"/>
  <c r="U226" i="47"/>
  <c r="U225" i="47"/>
  <c r="U224" i="47"/>
  <c r="U223" i="47"/>
  <c r="U222" i="47"/>
  <c r="U221" i="47"/>
  <c r="U217" i="47"/>
  <c r="U216" i="47"/>
  <c r="U215" i="47"/>
  <c r="U214" i="47"/>
  <c r="U213" i="47"/>
  <c r="U212" i="47"/>
  <c r="U209" i="47"/>
  <c r="U208" i="47"/>
  <c r="U207" i="47"/>
  <c r="U206" i="47"/>
  <c r="U205" i="47"/>
  <c r="U202" i="47"/>
  <c r="U201" i="47"/>
  <c r="U200" i="47"/>
  <c r="U199" i="47"/>
  <c r="U198" i="47"/>
  <c r="U197" i="47"/>
  <c r="U196" i="47"/>
  <c r="U195" i="47"/>
  <c r="U194" i="47"/>
  <c r="U193" i="47"/>
  <c r="U192" i="47"/>
  <c r="U191" i="47"/>
  <c r="U190" i="47"/>
  <c r="U189" i="47"/>
  <c r="U186" i="47"/>
  <c r="U185" i="47"/>
  <c r="U184" i="47"/>
  <c r="U183" i="47"/>
  <c r="U182" i="47"/>
  <c r="U179" i="47"/>
  <c r="U178" i="47"/>
  <c r="U177" i="47"/>
  <c r="U176" i="47"/>
  <c r="U175" i="47"/>
  <c r="U174" i="47"/>
  <c r="U173" i="47"/>
  <c r="U172" i="47"/>
  <c r="U171" i="47"/>
  <c r="U170" i="47"/>
  <c r="U169" i="47"/>
  <c r="U168" i="47"/>
  <c r="U165" i="47"/>
  <c r="U162" i="47"/>
  <c r="U161" i="47"/>
  <c r="U160" i="47"/>
  <c r="U159" i="47"/>
  <c r="U158" i="47"/>
  <c r="U157" i="47"/>
  <c r="U156" i="47"/>
  <c r="U155" i="47"/>
  <c r="U154" i="47"/>
  <c r="U153" i="47"/>
  <c r="U150" i="47"/>
  <c r="U149" i="47"/>
  <c r="U148" i="47"/>
  <c r="U147" i="47"/>
  <c r="U146" i="47"/>
  <c r="U145" i="47"/>
  <c r="U144" i="47"/>
  <c r="U143" i="47"/>
  <c r="U142" i="47"/>
  <c r="U141" i="47"/>
  <c r="U140" i="47"/>
  <c r="U139" i="47"/>
  <c r="U138" i="47"/>
  <c r="U137" i="47"/>
  <c r="U134" i="47"/>
  <c r="U133" i="47"/>
  <c r="U132" i="47"/>
  <c r="U131" i="47"/>
  <c r="U130" i="47"/>
  <c r="U129" i="47"/>
  <c r="U128" i="47"/>
  <c r="U125" i="47"/>
  <c r="U124" i="47"/>
  <c r="U121" i="47"/>
  <c r="U120" i="47"/>
  <c r="U119" i="47"/>
  <c r="U116" i="47"/>
  <c r="U115" i="47"/>
  <c r="U114" i="47"/>
  <c r="U113" i="47"/>
  <c r="U112" i="47"/>
  <c r="U111" i="47"/>
  <c r="U110" i="47"/>
  <c r="U109" i="47"/>
  <c r="U108" i="47"/>
  <c r="U105" i="47"/>
  <c r="U104" i="47"/>
  <c r="U103" i="47"/>
  <c r="U102" i="47"/>
  <c r="U101" i="47"/>
  <c r="U100" i="47"/>
  <c r="U98" i="47"/>
  <c r="U97" i="47"/>
  <c r="U96" i="47"/>
  <c r="U95" i="47"/>
  <c r="U94" i="47"/>
  <c r="U93" i="47"/>
  <c r="U92" i="47"/>
  <c r="U91" i="47"/>
  <c r="U90" i="47"/>
  <c r="U89" i="47"/>
  <c r="U88" i="47"/>
  <c r="U87" i="47"/>
  <c r="U86" i="47"/>
  <c r="U85" i="47"/>
  <c r="U84" i="47"/>
  <c r="U81" i="47"/>
  <c r="U80" i="47"/>
  <c r="U79" i="47"/>
  <c r="U78" i="47"/>
  <c r="U75" i="47"/>
  <c r="U74" i="47"/>
  <c r="U73" i="47"/>
  <c r="U72" i="47"/>
  <c r="U71" i="47"/>
  <c r="U70" i="47"/>
  <c r="U67" i="47"/>
  <c r="U66" i="47"/>
  <c r="U65" i="47"/>
  <c r="U64" i="47"/>
  <c r="U61" i="47"/>
  <c r="U60" i="47"/>
  <c r="U59" i="47"/>
  <c r="U58" i="47"/>
  <c r="U57" i="47"/>
  <c r="U54" i="47"/>
  <c r="U53" i="47"/>
  <c r="U52" i="47"/>
  <c r="U51" i="47"/>
  <c r="U50" i="47"/>
  <c r="U49" i="47"/>
  <c r="U46" i="47"/>
  <c r="U45" i="47"/>
  <c r="U44" i="47"/>
  <c r="U43" i="47"/>
  <c r="U42" i="47"/>
  <c r="U41" i="47"/>
  <c r="U40" i="47"/>
  <c r="U37" i="47"/>
  <c r="U36" i="47"/>
  <c r="U35" i="47"/>
  <c r="U34" i="47"/>
  <c r="U33" i="47"/>
  <c r="U32" i="47"/>
  <c r="U31" i="47"/>
  <c r="U30" i="47"/>
  <c r="U29" i="47"/>
  <c r="U28" i="47"/>
  <c r="U27" i="47"/>
  <c r="U26" i="47"/>
  <c r="U25" i="47"/>
  <c r="U24" i="47"/>
  <c r="U23" i="47"/>
  <c r="U22" i="47"/>
  <c r="U21" i="47"/>
  <c r="U20" i="47"/>
  <c r="U19" i="47"/>
  <c r="U18" i="47"/>
  <c r="U17" i="47"/>
  <c r="U16" i="47"/>
  <c r="U15" i="47"/>
  <c r="U14" i="47"/>
  <c r="U13" i="47"/>
  <c r="U12" i="47"/>
  <c r="U11" i="47"/>
  <c r="U9" i="47"/>
  <c r="U8" i="47"/>
  <c r="U7" i="47"/>
  <c r="U6" i="47"/>
  <c r="AF80" i="3" l="1"/>
  <c r="AF96" i="3"/>
  <c r="AF85" i="3"/>
  <c r="AF90" i="3"/>
  <c r="AF93" i="3"/>
  <c r="AF78" i="3"/>
  <c r="AF82" i="3"/>
  <c r="AF97" i="3"/>
  <c r="AF86" i="3"/>
  <c r="AF91" i="3"/>
  <c r="AF99" i="3"/>
  <c r="AF79" i="3"/>
  <c r="AF83" i="3"/>
  <c r="AF98" i="3"/>
  <c r="AF87" i="3"/>
  <c r="AF92" i="3"/>
  <c r="AF81" i="3"/>
  <c r="AF95" i="3"/>
  <c r="AF84" i="3"/>
  <c r="AF88" i="3"/>
  <c r="AF94" i="3"/>
  <c r="AF27" i="3"/>
  <c r="AF41" i="3"/>
  <c r="AF105" i="3"/>
  <c r="AF108" i="3"/>
  <c r="AF115" i="3"/>
  <c r="AF127" i="3"/>
  <c r="AF135" i="3"/>
  <c r="AF139" i="3"/>
  <c r="AF142" i="3"/>
  <c r="AF147" i="3"/>
  <c r="AF151" i="3"/>
  <c r="AF158" i="3"/>
  <c r="AF162" i="3"/>
  <c r="AF168" i="3"/>
  <c r="AF175" i="3"/>
  <c r="AF179" i="3"/>
  <c r="AF183" i="3"/>
  <c r="AF189" i="3"/>
  <c r="AF195" i="3"/>
  <c r="AF199" i="3"/>
  <c r="AF203" i="3"/>
  <c r="AF208" i="3"/>
  <c r="AF212" i="3"/>
  <c r="AF221" i="3"/>
  <c r="AF239" i="3"/>
  <c r="AF234" i="3"/>
  <c r="AF227" i="3"/>
  <c r="AF246" i="3"/>
  <c r="AF256" i="3"/>
  <c r="AF264" i="3"/>
  <c r="AF268" i="3"/>
  <c r="AF281" i="3"/>
  <c r="AF285" i="3"/>
  <c r="AF290" i="3"/>
  <c r="AF274" i="3"/>
  <c r="AF304" i="3"/>
  <c r="AF308" i="3"/>
  <c r="AF314" i="3"/>
  <c r="AF318" i="3"/>
  <c r="AF322" i="3"/>
  <c r="AF326" i="3"/>
  <c r="AF330" i="3"/>
  <c r="AF338" i="3"/>
  <c r="AF342" i="3"/>
  <c r="AF349" i="3"/>
  <c r="AF353" i="3"/>
  <c r="AF358" i="3"/>
  <c r="AF362" i="3"/>
  <c r="AF297" i="3"/>
  <c r="AF10" i="3"/>
  <c r="AF23" i="3"/>
  <c r="AF35" i="3"/>
  <c r="AF43" i="3"/>
  <c r="AF54" i="3"/>
  <c r="AF66" i="3"/>
  <c r="AF20" i="3"/>
  <c r="AF47" i="3"/>
  <c r="AF102" i="3"/>
  <c r="AF107" i="3"/>
  <c r="AF110" i="3"/>
  <c r="AF130" i="3"/>
  <c r="AF134" i="3"/>
  <c r="AF140" i="3"/>
  <c r="AF143" i="3"/>
  <c r="AF148" i="3"/>
  <c r="AF152" i="3"/>
  <c r="AF159" i="3"/>
  <c r="AF163" i="3"/>
  <c r="AF171" i="3"/>
  <c r="AF176" i="3"/>
  <c r="AF180" i="3"/>
  <c r="AF186" i="3"/>
  <c r="AF190" i="3"/>
  <c r="AF196" i="3"/>
  <c r="AF200" i="3"/>
  <c r="AF204" i="3"/>
  <c r="AF209" i="3"/>
  <c r="AF218" i="3"/>
  <c r="AF222" i="3"/>
  <c r="AF238" i="3"/>
  <c r="AF240" i="3"/>
  <c r="AF228" i="3"/>
  <c r="AF255" i="3"/>
  <c r="AF265" i="3"/>
  <c r="AF271" i="3"/>
  <c r="AF282" i="3"/>
  <c r="AF287" i="3"/>
  <c r="AF300" i="3"/>
  <c r="AF305" i="3"/>
  <c r="AF309" i="3"/>
  <c r="AF315" i="3"/>
  <c r="AF319" i="3"/>
  <c r="AF323" i="3"/>
  <c r="AF327" i="3"/>
  <c r="AF331" i="3"/>
  <c r="AF339" i="3"/>
  <c r="AF343" i="3"/>
  <c r="AF350" i="3"/>
  <c r="AF354" i="3"/>
  <c r="AF359" i="3"/>
  <c r="AF365" i="3"/>
  <c r="AF369" i="3"/>
  <c r="AF19" i="3"/>
  <c r="AF60" i="3"/>
  <c r="AF72" i="3"/>
  <c r="AF16" i="3"/>
  <c r="AF28" i="3"/>
  <c r="AF36" i="3"/>
  <c r="AF120" i="3"/>
  <c r="AF55" i="3"/>
  <c r="AF12" i="3"/>
  <c r="AF17" i="3"/>
  <c r="AF21" i="3"/>
  <c r="AF25" i="3"/>
  <c r="AF29" i="3"/>
  <c r="AF33" i="3"/>
  <c r="AF37" i="3"/>
  <c r="AF46" i="3"/>
  <c r="AF42" i="3"/>
  <c r="AF121" i="3"/>
  <c r="AF52" i="3"/>
  <c r="AF58" i="3"/>
  <c r="AF64" i="3"/>
  <c r="AF67" i="3"/>
  <c r="AF74" i="3"/>
  <c r="AF103" i="3"/>
  <c r="AF106" i="3"/>
  <c r="AF113" i="3"/>
  <c r="AF136" i="3"/>
  <c r="AF133" i="3"/>
  <c r="AF141" i="3"/>
  <c r="AF144" i="3"/>
  <c r="AF149" i="3"/>
  <c r="AF156" i="3"/>
  <c r="AF160" i="3"/>
  <c r="AF164" i="3"/>
  <c r="AF172" i="3"/>
  <c r="AF177" i="3"/>
  <c r="AF181" i="3"/>
  <c r="AF187" i="3"/>
  <c r="AF193" i="3"/>
  <c r="AF197" i="3"/>
  <c r="AF201" i="3"/>
  <c r="AF205" i="3"/>
  <c r="AF210" i="3"/>
  <c r="AF219" i="3"/>
  <c r="AF223" i="3"/>
  <c r="AF235" i="3"/>
  <c r="AF242" i="3"/>
  <c r="AF229" i="3"/>
  <c r="AF253" i="3"/>
  <c r="AF262" i="3"/>
  <c r="AF266" i="3"/>
  <c r="AF250" i="3"/>
  <c r="AF283" i="3"/>
  <c r="AF288" i="3"/>
  <c r="AF277" i="3"/>
  <c r="AF294" i="3"/>
  <c r="AF306" i="3"/>
  <c r="AF310" i="3"/>
  <c r="AF316" i="3"/>
  <c r="AF320" i="3"/>
  <c r="AF324" i="3"/>
  <c r="AF328" i="3"/>
  <c r="AF334" i="3"/>
  <c r="AF340" i="3"/>
  <c r="AF344" i="3"/>
  <c r="AF351" i="3"/>
  <c r="AF356" i="3"/>
  <c r="AF366" i="3"/>
  <c r="AF371" i="3"/>
  <c r="AF15" i="3"/>
  <c r="AF31" i="3"/>
  <c r="AF119" i="3"/>
  <c r="AF11" i="3"/>
  <c r="AF24" i="3"/>
  <c r="AF32" i="3"/>
  <c r="AF44" i="3"/>
  <c r="AF51" i="3"/>
  <c r="AF61" i="3"/>
  <c r="AF68" i="3"/>
  <c r="AF73" i="3"/>
  <c r="AF14" i="3"/>
  <c r="AF18" i="3"/>
  <c r="AF22" i="3"/>
  <c r="AF26" i="3"/>
  <c r="AF30" i="3"/>
  <c r="AF34" i="3"/>
  <c r="AF38" i="3"/>
  <c r="AF45" i="3"/>
  <c r="AF118" i="3"/>
  <c r="AF122" i="3"/>
  <c r="AF53" i="3"/>
  <c r="AF59" i="3"/>
  <c r="AF65" i="3"/>
  <c r="AF69" i="3"/>
  <c r="AF75" i="3"/>
  <c r="AF104" i="3"/>
  <c r="AF109" i="3"/>
  <c r="AF114" i="3"/>
  <c r="AF126" i="3"/>
  <c r="AF131" i="3"/>
  <c r="AF132" i="3"/>
  <c r="AF146" i="3"/>
  <c r="AF145" i="3"/>
  <c r="AF150" i="3"/>
  <c r="AF157" i="3"/>
  <c r="AF161" i="3"/>
  <c r="AF165" i="3"/>
  <c r="AF174" i="3"/>
  <c r="AF178" i="3"/>
  <c r="AF182" i="3"/>
  <c r="AF188" i="3"/>
  <c r="AF194" i="3"/>
  <c r="AF198" i="3"/>
  <c r="AF202" i="3"/>
  <c r="AF215" i="3"/>
  <c r="AF211" i="3"/>
  <c r="AF220" i="3"/>
  <c r="AF233" i="3"/>
  <c r="AF236" i="3"/>
  <c r="AF243" i="3"/>
  <c r="AF230" i="3"/>
  <c r="AF254" i="3"/>
  <c r="AF263" i="3"/>
  <c r="AF267" i="3"/>
  <c r="AF249" i="3"/>
  <c r="AF284" i="3"/>
  <c r="AF289" i="3"/>
  <c r="AF278" i="3"/>
  <c r="AF303" i="3"/>
  <c r="AF307" i="3"/>
  <c r="AF311" i="3"/>
  <c r="AF317" i="3"/>
  <c r="AF321" i="3"/>
  <c r="AF325" i="3"/>
  <c r="AF329" i="3"/>
  <c r="AF337" i="3"/>
  <c r="AF341" i="3"/>
  <c r="AF348" i="3"/>
  <c r="AF352" i="3"/>
  <c r="AF357" i="3"/>
  <c r="AF361" i="3"/>
  <c r="AF367" i="3"/>
  <c r="AF372" i="3"/>
  <c r="U358" i="47"/>
  <c r="E1" i="47" s="1"/>
  <c r="U359" i="47"/>
  <c r="B356" i="46" l="1"/>
  <c r="C356" i="46"/>
  <c r="D356" i="46"/>
  <c r="E356" i="46"/>
  <c r="F356" i="46"/>
  <c r="G356" i="46"/>
  <c r="H356" i="46"/>
  <c r="I356" i="46"/>
  <c r="J356" i="46"/>
  <c r="K356" i="46"/>
  <c r="L356" i="46"/>
  <c r="M356" i="46"/>
  <c r="N356" i="46"/>
  <c r="O356" i="46"/>
  <c r="P356" i="46"/>
  <c r="Q356" i="46"/>
  <c r="R356" i="46"/>
  <c r="S356" i="46"/>
  <c r="T356" i="46"/>
  <c r="U54" i="46"/>
  <c r="N357" i="46"/>
  <c r="U243" i="46" l="1"/>
  <c r="U368" i="46" l="1"/>
  <c r="U367" i="46"/>
  <c r="U366" i="46"/>
  <c r="U365" i="46"/>
  <c r="U364" i="46"/>
  <c r="U363" i="46"/>
  <c r="U360" i="46"/>
  <c r="U359" i="46"/>
  <c r="T357" i="46"/>
  <c r="S357" i="46"/>
  <c r="R357" i="46"/>
  <c r="Q357" i="46"/>
  <c r="U351" i="46"/>
  <c r="U348" i="46"/>
  <c r="U347" i="46"/>
  <c r="U346" i="46"/>
  <c r="U343" i="46"/>
  <c r="U342" i="46"/>
  <c r="U341" i="46"/>
  <c r="U340" i="46"/>
  <c r="U339" i="46"/>
  <c r="U338" i="46"/>
  <c r="U337" i="46"/>
  <c r="U336" i="46"/>
  <c r="U335" i="46"/>
  <c r="U334" i="46"/>
  <c r="U333" i="46"/>
  <c r="U332" i="46"/>
  <c r="U331" i="46"/>
  <c r="U330" i="46"/>
  <c r="U325" i="46"/>
  <c r="U324" i="46"/>
  <c r="U323" i="46"/>
  <c r="U322" i="46"/>
  <c r="U321" i="46"/>
  <c r="U320" i="46"/>
  <c r="U319" i="46"/>
  <c r="U316" i="46"/>
  <c r="U313" i="46"/>
  <c r="U312" i="46"/>
  <c r="U311" i="46"/>
  <c r="U310" i="46"/>
  <c r="U309" i="46"/>
  <c r="U308" i="46"/>
  <c r="U307" i="46"/>
  <c r="U306" i="46"/>
  <c r="U305" i="46"/>
  <c r="U304" i="46"/>
  <c r="U303" i="46"/>
  <c r="U302" i="46"/>
  <c r="U301" i="46"/>
  <c r="U300" i="46"/>
  <c r="U299" i="46"/>
  <c r="U298" i="46"/>
  <c r="U297" i="46"/>
  <c r="U296" i="46"/>
  <c r="U293" i="46"/>
  <c r="U292" i="46"/>
  <c r="U291" i="46"/>
  <c r="U290" i="46"/>
  <c r="U289" i="46"/>
  <c r="U288" i="46"/>
  <c r="U287" i="46"/>
  <c r="U286" i="46"/>
  <c r="U285" i="46"/>
  <c r="U282" i="46"/>
  <c r="U281" i="46"/>
  <c r="U278" i="46"/>
  <c r="U275" i="46"/>
  <c r="U274" i="46"/>
  <c r="U271" i="46"/>
  <c r="U270" i="46"/>
  <c r="U269" i="46"/>
  <c r="U268" i="46"/>
  <c r="U267" i="46"/>
  <c r="U266" i="46"/>
  <c r="U265" i="46"/>
  <c r="U264" i="46"/>
  <c r="U263" i="46"/>
  <c r="U262" i="46"/>
  <c r="U259" i="46"/>
  <c r="U258" i="46"/>
  <c r="U255" i="46"/>
  <c r="U252" i="46"/>
  <c r="U251" i="46"/>
  <c r="U250" i="46"/>
  <c r="U249" i="46"/>
  <c r="U248" i="46"/>
  <c r="U247" i="46"/>
  <c r="U246" i="46"/>
  <c r="U240" i="46"/>
  <c r="U239" i="46"/>
  <c r="U238" i="46"/>
  <c r="U237" i="46"/>
  <c r="U234" i="46"/>
  <c r="U233" i="46"/>
  <c r="U232" i="46"/>
  <c r="U231" i="46"/>
  <c r="U230" i="46"/>
  <c r="U227" i="46"/>
  <c r="U226" i="46"/>
  <c r="U225" i="46"/>
  <c r="U224" i="46"/>
  <c r="U223" i="46"/>
  <c r="U222" i="46"/>
  <c r="U221" i="46"/>
  <c r="U220" i="46"/>
  <c r="U219" i="46"/>
  <c r="U216" i="46"/>
  <c r="U215" i="46"/>
  <c r="U214" i="46"/>
  <c r="U213" i="46"/>
  <c r="U212" i="46"/>
  <c r="U211" i="46"/>
  <c r="U208" i="46"/>
  <c r="U207" i="46"/>
  <c r="U206" i="46"/>
  <c r="U205" i="46"/>
  <c r="U204" i="46"/>
  <c r="U201" i="46"/>
  <c r="U200" i="46"/>
  <c r="U199" i="46"/>
  <c r="U198" i="46"/>
  <c r="U197" i="46"/>
  <c r="U196" i="46"/>
  <c r="U195" i="46"/>
  <c r="U194" i="46"/>
  <c r="U193" i="46"/>
  <c r="U192" i="46"/>
  <c r="U191" i="46"/>
  <c r="U190" i="46"/>
  <c r="U189" i="46"/>
  <c r="U188" i="46"/>
  <c r="U185" i="46"/>
  <c r="U184" i="46"/>
  <c r="U183" i="46"/>
  <c r="U182" i="46"/>
  <c r="U181" i="46"/>
  <c r="U178" i="46"/>
  <c r="U177" i="46"/>
  <c r="U176" i="46"/>
  <c r="U175" i="46"/>
  <c r="U174" i="46"/>
  <c r="U173" i="46"/>
  <c r="U172" i="46"/>
  <c r="U171" i="46"/>
  <c r="U170" i="46"/>
  <c r="U169" i="46"/>
  <c r="U168" i="46"/>
  <c r="U167" i="46"/>
  <c r="U164" i="46"/>
  <c r="U161" i="46"/>
  <c r="U160" i="46"/>
  <c r="U159" i="46"/>
  <c r="U158" i="46"/>
  <c r="U157" i="46"/>
  <c r="U156" i="46"/>
  <c r="U155" i="46"/>
  <c r="U154" i="46"/>
  <c r="U153" i="46"/>
  <c r="U152" i="46"/>
  <c r="U149" i="46"/>
  <c r="U148" i="46"/>
  <c r="U147" i="46"/>
  <c r="U146" i="46"/>
  <c r="U145" i="46"/>
  <c r="U144" i="46"/>
  <c r="U143" i="46"/>
  <c r="U142" i="46"/>
  <c r="U141" i="46"/>
  <c r="U140" i="46"/>
  <c r="U139" i="46"/>
  <c r="U138" i="46"/>
  <c r="U137" i="46"/>
  <c r="U136" i="46"/>
  <c r="U133" i="46"/>
  <c r="U132" i="46"/>
  <c r="U131" i="46"/>
  <c r="U130" i="46"/>
  <c r="U129" i="46"/>
  <c r="U128" i="46"/>
  <c r="U127" i="46"/>
  <c r="U124" i="46"/>
  <c r="U123" i="46"/>
  <c r="U120" i="46"/>
  <c r="U119" i="46"/>
  <c r="U118" i="46"/>
  <c r="U115" i="46"/>
  <c r="U114" i="46"/>
  <c r="U113" i="46"/>
  <c r="U112" i="46"/>
  <c r="U111" i="46"/>
  <c r="U110" i="46"/>
  <c r="U109" i="46"/>
  <c r="U108" i="46"/>
  <c r="U107" i="46"/>
  <c r="U104" i="46"/>
  <c r="U103" i="46"/>
  <c r="U102" i="46"/>
  <c r="U101" i="46"/>
  <c r="U100" i="46"/>
  <c r="U99" i="46"/>
  <c r="U98" i="46"/>
  <c r="U97" i="46"/>
  <c r="U96" i="46"/>
  <c r="U95" i="46"/>
  <c r="U94" i="46"/>
  <c r="U93" i="46"/>
  <c r="U92" i="46"/>
  <c r="U91" i="46"/>
  <c r="U90" i="46"/>
  <c r="U89" i="46"/>
  <c r="U88" i="46"/>
  <c r="U87" i="46"/>
  <c r="U86" i="46"/>
  <c r="U85" i="46"/>
  <c r="U84" i="46"/>
  <c r="U81" i="46"/>
  <c r="U80" i="46"/>
  <c r="U79" i="46"/>
  <c r="U78" i="46"/>
  <c r="U75" i="46"/>
  <c r="U74" i="46"/>
  <c r="U73" i="46"/>
  <c r="U72" i="46"/>
  <c r="U71" i="46"/>
  <c r="U70" i="46"/>
  <c r="U67" i="46"/>
  <c r="U66" i="46"/>
  <c r="U65" i="46"/>
  <c r="U64" i="46"/>
  <c r="U61" i="46"/>
  <c r="U60" i="46"/>
  <c r="U59" i="46"/>
  <c r="U58" i="46"/>
  <c r="U57" i="46"/>
  <c r="U53" i="46"/>
  <c r="U52" i="46"/>
  <c r="U51" i="46"/>
  <c r="U50" i="46"/>
  <c r="U49" i="46"/>
  <c r="U46" i="46"/>
  <c r="U45" i="46"/>
  <c r="U44" i="46"/>
  <c r="U43" i="46"/>
  <c r="U42" i="46"/>
  <c r="U41" i="46"/>
  <c r="U40" i="46"/>
  <c r="U37" i="46"/>
  <c r="U36" i="46"/>
  <c r="U35" i="46"/>
  <c r="U34" i="46"/>
  <c r="U33" i="46"/>
  <c r="U32" i="46"/>
  <c r="U31" i="46"/>
  <c r="U30" i="46"/>
  <c r="U29" i="46"/>
  <c r="U28" i="46"/>
  <c r="U27" i="46"/>
  <c r="U26" i="46"/>
  <c r="U25" i="46"/>
  <c r="U24" i="46"/>
  <c r="U23" i="46"/>
  <c r="U22" i="46"/>
  <c r="U21" i="46"/>
  <c r="U20" i="46"/>
  <c r="U19" i="46"/>
  <c r="U18" i="46"/>
  <c r="U17" i="46"/>
  <c r="U16" i="46"/>
  <c r="U15" i="46"/>
  <c r="U14" i="46"/>
  <c r="U13" i="46"/>
  <c r="U12" i="46"/>
  <c r="U11" i="46"/>
  <c r="U10" i="46"/>
  <c r="U9" i="46"/>
  <c r="U8" i="46"/>
  <c r="U7" i="46"/>
  <c r="U6" i="46"/>
  <c r="Y6" i="3" s="1"/>
  <c r="J357" i="46"/>
  <c r="W377" i="17" l="1"/>
  <c r="U356" i="46"/>
  <c r="P357" i="46"/>
  <c r="O357" i="46"/>
  <c r="M357" i="46"/>
  <c r="L357" i="46"/>
  <c r="K357" i="46"/>
  <c r="I357" i="46"/>
  <c r="H357" i="46"/>
  <c r="G357" i="46"/>
  <c r="E357" i="46"/>
  <c r="D357" i="46"/>
  <c r="C357" i="46"/>
  <c r="B357" i="46"/>
  <c r="U353" i="46"/>
  <c r="U326" i="46"/>
  <c r="U357" i="46" l="1"/>
  <c r="D1" i="46"/>
  <c r="AF9" i="3"/>
  <c r="AF374" i="3" l="1"/>
  <c r="AF7" i="3"/>
  <c r="AF375" i="3"/>
  <c r="AF8" i="3"/>
  <c r="F350" i="32"/>
  <c r="E350" i="32"/>
  <c r="D350" i="32"/>
  <c r="C350" i="32"/>
  <c r="B350" i="32"/>
  <c r="P72" i="32"/>
  <c r="P96" i="32"/>
  <c r="P335" i="32"/>
  <c r="P314" i="32"/>
  <c r="P261" i="32"/>
  <c r="P174" i="32"/>
  <c r="O350" i="32"/>
  <c r="N350" i="32"/>
  <c r="M350" i="32"/>
  <c r="L350" i="32"/>
  <c r="K350" i="32"/>
  <c r="J350" i="32"/>
  <c r="I350" i="32"/>
  <c r="H350" i="32"/>
  <c r="G350" i="32"/>
  <c r="P129" i="32"/>
  <c r="P135" i="32"/>
  <c r="P10" i="32"/>
  <c r="P13" i="32"/>
  <c r="P19" i="32"/>
  <c r="P21" i="32"/>
  <c r="P33" i="32"/>
  <c r="P136" i="32"/>
  <c r="P143" i="32"/>
  <c r="P139" i="32"/>
  <c r="P145" i="32"/>
  <c r="P137" i="32"/>
  <c r="P180" i="32"/>
  <c r="P46" i="32"/>
  <c r="P77" i="32"/>
  <c r="P86" i="32"/>
  <c r="P108" i="32"/>
  <c r="P59" i="32"/>
  <c r="P65" i="32"/>
  <c r="P70" i="32"/>
  <c r="P169" i="32"/>
  <c r="P170" i="32"/>
  <c r="P172" i="32"/>
  <c r="P176" i="32"/>
  <c r="P175" i="32"/>
  <c r="P188" i="32"/>
  <c r="P192" i="32"/>
  <c r="P195" i="32"/>
  <c r="P196" i="32"/>
  <c r="P204" i="32"/>
  <c r="P205" i="32"/>
  <c r="P212" i="32"/>
  <c r="P214" i="32"/>
  <c r="P215" i="32"/>
  <c r="P222" i="32"/>
  <c r="P224" i="32"/>
  <c r="P229" i="32"/>
  <c r="P236" i="32"/>
  <c r="P237" i="32"/>
  <c r="P244" i="32"/>
  <c r="P255" i="32"/>
  <c r="P258" i="32"/>
  <c r="P266" i="32"/>
  <c r="P273" i="32"/>
  <c r="P326" i="32"/>
  <c r="P327" i="32"/>
  <c r="P331" i="32"/>
  <c r="P334" i="32"/>
  <c r="P328" i="32"/>
  <c r="P336" i="32"/>
  <c r="P340" i="32"/>
  <c r="P342" i="32"/>
  <c r="P307" i="32"/>
  <c r="P292" i="32"/>
  <c r="P298" i="32"/>
  <c r="P299" i="32"/>
  <c r="P297" i="32"/>
  <c r="P317" i="32"/>
  <c r="P315" i="32"/>
  <c r="P319" i="32"/>
  <c r="P316" i="32"/>
  <c r="P281" i="32"/>
  <c r="P286" i="32"/>
  <c r="P345" i="32"/>
  <c r="P58" i="32"/>
  <c r="P140" i="32"/>
  <c r="P66" i="32"/>
  <c r="P306" i="32"/>
  <c r="P40" i="32"/>
  <c r="P56" i="32"/>
  <c r="P127" i="32"/>
  <c r="P173" i="32"/>
  <c r="P193" i="32"/>
  <c r="P211" i="32"/>
  <c r="P219" i="32"/>
  <c r="P221" i="32"/>
  <c r="P231" i="32"/>
  <c r="P233" i="32"/>
  <c r="P239" i="32"/>
  <c r="P245" i="32"/>
  <c r="P247" i="32"/>
  <c r="P264" i="32"/>
  <c r="P280" i="32"/>
  <c r="P282" i="32"/>
  <c r="P283" i="32"/>
  <c r="P287" i="32"/>
  <c r="P304" i="32"/>
  <c r="P305" i="32"/>
  <c r="P333" i="32"/>
  <c r="P341" i="32"/>
  <c r="P6" i="32"/>
  <c r="P7" i="32"/>
  <c r="P8" i="32"/>
  <c r="P9" i="32"/>
  <c r="P11" i="32"/>
  <c r="P12" i="32"/>
  <c r="P14" i="32"/>
  <c r="P15" i="32"/>
  <c r="P16" i="32"/>
  <c r="P17" i="32"/>
  <c r="P18" i="32"/>
  <c r="P20" i="32"/>
  <c r="P22" i="32"/>
  <c r="P23" i="32"/>
  <c r="P24" i="32"/>
  <c r="P25" i="32"/>
  <c r="P26" i="32"/>
  <c r="P28" i="32"/>
  <c r="P29" i="32"/>
  <c r="P30" i="32"/>
  <c r="P31" i="32"/>
  <c r="P32" i="32"/>
  <c r="P34" i="32"/>
  <c r="P36" i="32"/>
  <c r="P41" i="32"/>
  <c r="P42" i="32"/>
  <c r="P43" i="32"/>
  <c r="P44" i="32"/>
  <c r="P45" i="32"/>
  <c r="P69" i="32"/>
  <c r="P71" i="32"/>
  <c r="P73" i="32"/>
  <c r="P83" i="32"/>
  <c r="P84" i="32"/>
  <c r="P85" i="32"/>
  <c r="P87" i="32"/>
  <c r="P88" i="32"/>
  <c r="P89" i="32"/>
  <c r="P90" i="32"/>
  <c r="P91" i="32"/>
  <c r="P92" i="32"/>
  <c r="P93" i="32"/>
  <c r="P94" i="32"/>
  <c r="P97" i="32"/>
  <c r="P99" i="32"/>
  <c r="P100" i="32"/>
  <c r="P101" i="32"/>
  <c r="P102" i="32"/>
  <c r="P106" i="32"/>
  <c r="P107" i="32"/>
  <c r="P109" i="32"/>
  <c r="P110" i="32"/>
  <c r="P111" i="32"/>
  <c r="P112" i="32"/>
  <c r="P113" i="32"/>
  <c r="P126" i="32"/>
  <c r="P128" i="32"/>
  <c r="P130" i="32"/>
  <c r="P131" i="32"/>
  <c r="P132" i="32"/>
  <c r="P138" i="32"/>
  <c r="P141" i="32"/>
  <c r="P144" i="32"/>
  <c r="P146" i="32"/>
  <c r="P147" i="32"/>
  <c r="P151" i="32"/>
  <c r="P152" i="32"/>
  <c r="P153" i="32"/>
  <c r="P154" i="32"/>
  <c r="P155" i="32"/>
  <c r="P156" i="32"/>
  <c r="P157" i="32"/>
  <c r="P158" i="32"/>
  <c r="P159" i="32"/>
  <c r="P166" i="32"/>
  <c r="P167" i="32"/>
  <c r="P171" i="32"/>
  <c r="P187" i="32"/>
  <c r="P189" i="32"/>
  <c r="P190" i="32"/>
  <c r="P191" i="32"/>
  <c r="P197" i="32"/>
  <c r="P198" i="32"/>
  <c r="P200" i="32"/>
  <c r="P210" i="32"/>
  <c r="P213" i="32"/>
  <c r="P218" i="32"/>
  <c r="P220" i="32"/>
  <c r="P223" i="32"/>
  <c r="P225" i="32"/>
  <c r="P242" i="32"/>
  <c r="P243" i="32"/>
  <c r="P246" i="32"/>
  <c r="P259" i="32"/>
  <c r="P262" i="32"/>
  <c r="P263" i="32"/>
  <c r="P49" i="32"/>
  <c r="P50" i="32"/>
  <c r="P51" i="32"/>
  <c r="P52" i="32"/>
  <c r="P53" i="32"/>
  <c r="P57" i="32"/>
  <c r="P63" i="32"/>
  <c r="P64" i="32"/>
  <c r="P78" i="32"/>
  <c r="P79" i="32"/>
  <c r="P80" i="32"/>
  <c r="P117" i="32"/>
  <c r="P118" i="32"/>
  <c r="P119" i="32"/>
  <c r="P122" i="32"/>
  <c r="P163" i="32"/>
  <c r="P181" i="32"/>
  <c r="P182" i="32"/>
  <c r="P183" i="32"/>
  <c r="P203" i="32"/>
  <c r="P206" i="32"/>
  <c r="P230" i="32"/>
  <c r="P238" i="32"/>
  <c r="P251" i="32"/>
  <c r="P254" i="32"/>
  <c r="P265" i="32"/>
  <c r="P269" i="32"/>
  <c r="P270" i="32"/>
  <c r="P276" i="32"/>
  <c r="P277" i="32"/>
  <c r="P284" i="32"/>
  <c r="P285" i="32"/>
  <c r="P291" i="32"/>
  <c r="P293" i="32"/>
  <c r="P294" i="32"/>
  <c r="P295" i="32"/>
  <c r="P296" i="32"/>
  <c r="P300" i="32"/>
  <c r="P302" i="32"/>
  <c r="P303" i="32"/>
  <c r="P311" i="32"/>
  <c r="P318" i="32"/>
  <c r="P320" i="32"/>
  <c r="P325" i="32"/>
  <c r="P329" i="32"/>
  <c r="P330" i="32"/>
  <c r="E351" i="32"/>
  <c r="P301" i="32"/>
  <c r="P347" i="32"/>
  <c r="P27" i="32"/>
  <c r="P35" i="32"/>
  <c r="P37" i="32"/>
  <c r="P60" i="32"/>
  <c r="P74" i="32"/>
  <c r="P95" i="32"/>
  <c r="P98" i="32"/>
  <c r="P103" i="32"/>
  <c r="P114" i="32"/>
  <c r="P123" i="32"/>
  <c r="P142" i="32"/>
  <c r="P148" i="32"/>
  <c r="P160" i="32"/>
  <c r="P168" i="32"/>
  <c r="P177" i="32"/>
  <c r="P184" i="32"/>
  <c r="P194" i="32"/>
  <c r="P199" i="32"/>
  <c r="P207" i="32"/>
  <c r="P226" i="32"/>
  <c r="P232" i="32"/>
  <c r="P248" i="32"/>
  <c r="P260" i="32"/>
  <c r="P288" i="32"/>
  <c r="P308" i="32"/>
  <c r="P321" i="32"/>
  <c r="P337" i="32"/>
  <c r="O351" i="32"/>
  <c r="N351" i="32"/>
  <c r="M351" i="32"/>
  <c r="L351" i="32"/>
  <c r="K351" i="32"/>
  <c r="J351" i="32"/>
  <c r="I351" i="32"/>
  <c r="H351" i="32"/>
  <c r="G351" i="32"/>
  <c r="F351" i="32"/>
  <c r="D351" i="32"/>
  <c r="C351" i="32"/>
  <c r="B351" i="32"/>
  <c r="P362" i="32"/>
  <c r="P361" i="32"/>
  <c r="P360" i="32"/>
  <c r="P359" i="32"/>
  <c r="P358" i="32"/>
  <c r="P357" i="32"/>
  <c r="P354" i="32"/>
  <c r="P353" i="32"/>
  <c r="AF6" i="3"/>
  <c r="L339" i="29"/>
  <c r="L338" i="29"/>
  <c r="H338" i="29"/>
  <c r="P22" i="29"/>
  <c r="P10" i="29"/>
  <c r="P173" i="29"/>
  <c r="C338" i="29"/>
  <c r="P350" i="29"/>
  <c r="P349" i="29"/>
  <c r="P348" i="29"/>
  <c r="P347" i="29"/>
  <c r="P346" i="29"/>
  <c r="P345" i="29"/>
  <c r="P342" i="29"/>
  <c r="P341" i="29"/>
  <c r="P7" i="29"/>
  <c r="P8" i="29"/>
  <c r="P9" i="29"/>
  <c r="P11" i="29"/>
  <c r="P12" i="29"/>
  <c r="P338" i="29" s="1"/>
  <c r="D1" i="29" s="1"/>
  <c r="P13" i="29"/>
  <c r="P14" i="29"/>
  <c r="P15" i="29"/>
  <c r="P339" i="29" s="1"/>
  <c r="P16" i="29"/>
  <c r="P17" i="29"/>
  <c r="P18" i="29"/>
  <c r="P19" i="29"/>
  <c r="P20" i="29"/>
  <c r="P21" i="29"/>
  <c r="P23" i="29"/>
  <c r="P24" i="29"/>
  <c r="P25" i="29"/>
  <c r="P26" i="29"/>
  <c r="P27" i="29"/>
  <c r="P28" i="29"/>
  <c r="P29" i="29"/>
  <c r="P30" i="29"/>
  <c r="P31" i="29"/>
  <c r="P32" i="29"/>
  <c r="P33" i="29"/>
  <c r="P34" i="29"/>
  <c r="P35" i="29"/>
  <c r="P36" i="29"/>
  <c r="P37" i="29"/>
  <c r="P40" i="29"/>
  <c r="P41" i="29"/>
  <c r="P42" i="29"/>
  <c r="P43" i="29"/>
  <c r="P44" i="29"/>
  <c r="P45" i="29"/>
  <c r="P46" i="29"/>
  <c r="P49" i="29"/>
  <c r="P50" i="29"/>
  <c r="P51" i="29"/>
  <c r="P52" i="29"/>
  <c r="P53" i="29"/>
  <c r="P54" i="29"/>
  <c r="P55" i="29"/>
  <c r="P58" i="29"/>
  <c r="P59" i="29"/>
  <c r="P60" i="29"/>
  <c r="P61" i="29"/>
  <c r="P62" i="29"/>
  <c r="P63" i="29"/>
  <c r="P64" i="29"/>
  <c r="P67" i="29"/>
  <c r="P68" i="29"/>
  <c r="P69" i="29"/>
  <c r="P70" i="29"/>
  <c r="P71" i="29"/>
  <c r="P72" i="29"/>
  <c r="P73" i="29"/>
  <c r="P74" i="29"/>
  <c r="P75" i="29"/>
  <c r="P76" i="29"/>
  <c r="P77" i="29"/>
  <c r="P78" i="29"/>
  <c r="P79" i="29"/>
  <c r="P80" i="29"/>
  <c r="P83" i="29"/>
  <c r="P84" i="29"/>
  <c r="P85" i="29"/>
  <c r="P86" i="29"/>
  <c r="P89" i="29"/>
  <c r="P90" i="29"/>
  <c r="P91" i="29"/>
  <c r="P92" i="29"/>
  <c r="P93" i="29"/>
  <c r="P94" i="29"/>
  <c r="P95" i="29"/>
  <c r="P96" i="29"/>
  <c r="P97" i="29"/>
  <c r="P98" i="29"/>
  <c r="P99" i="29"/>
  <c r="P100" i="29"/>
  <c r="P101" i="29"/>
  <c r="P102" i="29"/>
  <c r="P103" i="29"/>
  <c r="P104" i="29"/>
  <c r="P106" i="29"/>
  <c r="P107" i="29"/>
  <c r="P108" i="29"/>
  <c r="P109" i="29"/>
  <c r="P112" i="29"/>
  <c r="P113" i="29"/>
  <c r="P114" i="29"/>
  <c r="P115" i="29"/>
  <c r="P116" i="29"/>
  <c r="P117" i="29"/>
  <c r="P118" i="29"/>
  <c r="P119" i="29"/>
  <c r="P120" i="29"/>
  <c r="P123" i="29"/>
  <c r="P124" i="29"/>
  <c r="P125" i="29"/>
  <c r="P128" i="29"/>
  <c r="P129" i="29"/>
  <c r="P130" i="29"/>
  <c r="P131" i="29"/>
  <c r="P132" i="29"/>
  <c r="P135" i="29"/>
  <c r="P136" i="29"/>
  <c r="P137" i="29"/>
  <c r="P138" i="29"/>
  <c r="P139" i="29"/>
  <c r="P140" i="29"/>
  <c r="P141" i="29"/>
  <c r="P142" i="29"/>
  <c r="P143" i="29"/>
  <c r="P144" i="29"/>
  <c r="P147" i="29"/>
  <c r="P148" i="29"/>
  <c r="P149" i="29"/>
  <c r="P150" i="29"/>
  <c r="P153" i="29"/>
  <c r="P154" i="29"/>
  <c r="P155" i="29"/>
  <c r="P156" i="29"/>
  <c r="P157" i="29"/>
  <c r="P158" i="29"/>
  <c r="P161" i="29"/>
  <c r="P164" i="29"/>
  <c r="P165" i="29"/>
  <c r="P166" i="29"/>
  <c r="P167" i="29"/>
  <c r="P168" i="29"/>
  <c r="P169" i="29"/>
  <c r="P170" i="29"/>
  <c r="P171" i="29"/>
  <c r="P172" i="29"/>
  <c r="P174" i="29"/>
  <c r="P175" i="29"/>
  <c r="P178" i="29"/>
  <c r="P179" i="29"/>
  <c r="P180" i="29"/>
  <c r="P181" i="29"/>
  <c r="P182" i="29"/>
  <c r="P185" i="29"/>
  <c r="P186" i="29"/>
  <c r="P187" i="29"/>
  <c r="P188" i="29"/>
  <c r="P189" i="29"/>
  <c r="P190" i="29"/>
  <c r="P191" i="29"/>
  <c r="P192" i="29"/>
  <c r="P193" i="29"/>
  <c r="P194" i="29"/>
  <c r="P195" i="29"/>
  <c r="P196" i="29"/>
  <c r="P197" i="29"/>
  <c r="P198" i="29"/>
  <c r="P201" i="29"/>
  <c r="P202" i="29"/>
  <c r="P203" i="29"/>
  <c r="P204" i="29"/>
  <c r="P205" i="29"/>
  <c r="P208" i="29"/>
  <c r="P209" i="29"/>
  <c r="P210" i="29"/>
  <c r="P211" i="29"/>
  <c r="P212" i="29"/>
  <c r="P213" i="29"/>
  <c r="P216" i="29"/>
  <c r="P217" i="29"/>
  <c r="P218" i="29"/>
  <c r="P219" i="29"/>
  <c r="P220" i="29"/>
  <c r="P221" i="29"/>
  <c r="P222" i="29"/>
  <c r="P223" i="29"/>
  <c r="P224" i="29"/>
  <c r="P227" i="29"/>
  <c r="P228" i="29"/>
  <c r="P229" i="29"/>
  <c r="P230" i="29"/>
  <c r="P231" i="29"/>
  <c r="P234" i="29"/>
  <c r="P235" i="29"/>
  <c r="P236" i="29"/>
  <c r="P237" i="29"/>
  <c r="P240" i="29"/>
  <c r="P241" i="29"/>
  <c r="P242" i="29"/>
  <c r="P243" i="29"/>
  <c r="P244" i="29"/>
  <c r="P245" i="29"/>
  <c r="P246" i="29"/>
  <c r="P249" i="29"/>
  <c r="P252" i="29"/>
  <c r="P253" i="29"/>
  <c r="P256" i="29"/>
  <c r="P257" i="29"/>
  <c r="P258" i="29"/>
  <c r="P259" i="29"/>
  <c r="P260" i="29"/>
  <c r="P261" i="29"/>
  <c r="P262" i="29"/>
  <c r="P263" i="29"/>
  <c r="P266" i="29"/>
  <c r="P267" i="29"/>
  <c r="P270" i="29"/>
  <c r="P273" i="29"/>
  <c r="P274" i="29"/>
  <c r="P277" i="29"/>
  <c r="P278" i="29"/>
  <c r="P279" i="29"/>
  <c r="P280" i="29"/>
  <c r="P281" i="29"/>
  <c r="P282" i="29"/>
  <c r="P283" i="29"/>
  <c r="P284" i="29"/>
  <c r="P285" i="29"/>
  <c r="P286" i="29"/>
  <c r="P287" i="29"/>
  <c r="P288" i="29"/>
  <c r="P289" i="29"/>
  <c r="P292" i="29"/>
  <c r="P293" i="29"/>
  <c r="P294" i="29"/>
  <c r="P295" i="29"/>
  <c r="P296" i="29"/>
  <c r="P297" i="29"/>
  <c r="P298" i="29"/>
  <c r="P299" i="29"/>
  <c r="P300" i="29"/>
  <c r="P301" i="29"/>
  <c r="P302" i="29"/>
  <c r="P303" i="29"/>
  <c r="P304" i="29"/>
  <c r="P305" i="29"/>
  <c r="P306" i="29"/>
  <c r="P307" i="29"/>
  <c r="P308" i="29"/>
  <c r="P309" i="29"/>
  <c r="P312" i="29"/>
  <c r="P313" i="29"/>
  <c r="P314" i="29"/>
  <c r="P317" i="29"/>
  <c r="P318" i="29"/>
  <c r="P319" i="29"/>
  <c r="P320" i="29"/>
  <c r="P321" i="29"/>
  <c r="P322" i="29"/>
  <c r="P323" i="29"/>
  <c r="P324" i="29"/>
  <c r="P327" i="29"/>
  <c r="P328" i="29"/>
  <c r="P329" i="29"/>
  <c r="P330" i="29"/>
  <c r="P331" i="29"/>
  <c r="P332" i="29"/>
  <c r="P333" i="29"/>
  <c r="P334" i="29"/>
  <c r="P335" i="29"/>
  <c r="P336" i="29"/>
  <c r="O339" i="29"/>
  <c r="N339" i="29"/>
  <c r="M339" i="29"/>
  <c r="K339" i="29"/>
  <c r="J339" i="29"/>
  <c r="I339" i="29"/>
  <c r="H339" i="29"/>
  <c r="G339" i="29"/>
  <c r="F339" i="29"/>
  <c r="E339" i="29"/>
  <c r="D339" i="29"/>
  <c r="C339" i="29"/>
  <c r="B339" i="29"/>
  <c r="P6" i="29"/>
  <c r="O338" i="29"/>
  <c r="N338" i="29"/>
  <c r="M338" i="29"/>
  <c r="K338" i="29"/>
  <c r="J338" i="29"/>
  <c r="I338" i="29"/>
  <c r="G338" i="29"/>
  <c r="F338" i="29"/>
  <c r="E338" i="29"/>
  <c r="D338" i="29"/>
  <c r="B338" i="29"/>
  <c r="H335" i="27"/>
  <c r="H334" i="27"/>
  <c r="O335" i="27"/>
  <c r="O334" i="27"/>
  <c r="E335" i="27"/>
  <c r="E334" i="27"/>
  <c r="F335" i="27"/>
  <c r="F334" i="27"/>
  <c r="D335" i="27"/>
  <c r="D334" i="27"/>
  <c r="Q346" i="27"/>
  <c r="Q345" i="27"/>
  <c r="Q344" i="27"/>
  <c r="Q343" i="27"/>
  <c r="Q342" i="27"/>
  <c r="Q341" i="27"/>
  <c r="Q338" i="27"/>
  <c r="Q337" i="27"/>
  <c r="Q7" i="27"/>
  <c r="Q334" i="27" s="1"/>
  <c r="D1" i="27" s="1"/>
  <c r="Q8" i="27"/>
  <c r="Q9" i="27"/>
  <c r="Q10" i="27"/>
  <c r="Q11" i="27"/>
  <c r="Q12" i="27"/>
  <c r="Q13" i="27"/>
  <c r="Q14" i="27"/>
  <c r="Q15" i="27"/>
  <c r="Q16" i="27"/>
  <c r="Q17" i="27"/>
  <c r="Q18" i="27"/>
  <c r="Q19" i="27"/>
  <c r="Q20" i="27"/>
  <c r="Q21" i="27"/>
  <c r="Q22" i="27"/>
  <c r="Q23" i="27"/>
  <c r="Q24" i="27"/>
  <c r="Q25" i="27"/>
  <c r="Q26" i="27"/>
  <c r="Q27" i="27"/>
  <c r="Q28" i="27"/>
  <c r="Q29" i="27"/>
  <c r="Q30" i="27"/>
  <c r="Q31" i="27"/>
  <c r="Q32" i="27"/>
  <c r="Q33" i="27"/>
  <c r="Q34" i="27"/>
  <c r="Q35" i="27"/>
  <c r="Q38" i="27"/>
  <c r="Q39" i="27"/>
  <c r="Q40" i="27"/>
  <c r="Q41" i="27"/>
  <c r="Q42" i="27"/>
  <c r="Q43" i="27"/>
  <c r="Q44" i="27"/>
  <c r="Q47" i="27"/>
  <c r="Q48" i="27"/>
  <c r="Q49" i="27"/>
  <c r="Q50" i="27"/>
  <c r="Q51" i="27"/>
  <c r="Q52" i="27"/>
  <c r="Q53" i="27"/>
  <c r="Q56" i="27"/>
  <c r="Q57" i="27"/>
  <c r="Q58" i="27"/>
  <c r="Q59" i="27"/>
  <c r="Q60" i="27"/>
  <c r="Q61" i="27"/>
  <c r="Q62" i="27"/>
  <c r="Q65" i="27"/>
  <c r="Q66" i="27"/>
  <c r="Q67" i="27"/>
  <c r="Q68" i="27"/>
  <c r="Q69" i="27"/>
  <c r="Q70" i="27"/>
  <c r="Q71" i="27"/>
  <c r="Q72" i="27"/>
  <c r="Q73" i="27"/>
  <c r="Q74" i="27"/>
  <c r="Q75" i="27"/>
  <c r="Q76" i="27"/>
  <c r="Q77" i="27"/>
  <c r="Q78" i="27"/>
  <c r="Q81" i="27"/>
  <c r="Q82" i="27"/>
  <c r="Q83" i="27"/>
  <c r="Q84" i="27"/>
  <c r="Q87" i="27"/>
  <c r="Q88" i="27"/>
  <c r="Q89" i="27"/>
  <c r="Q90" i="27"/>
  <c r="Q91" i="27"/>
  <c r="Q92" i="27"/>
  <c r="Q93" i="27"/>
  <c r="Q94" i="27"/>
  <c r="Q95" i="27"/>
  <c r="Q96" i="27"/>
  <c r="Q97" i="27"/>
  <c r="Q98" i="27"/>
  <c r="Q99" i="27"/>
  <c r="Q100" i="27"/>
  <c r="Q101" i="27"/>
  <c r="Q102" i="27"/>
  <c r="Q103" i="27"/>
  <c r="Q104" i="27"/>
  <c r="Q105" i="27"/>
  <c r="Q106" i="27"/>
  <c r="Q109" i="27"/>
  <c r="Q110" i="27"/>
  <c r="Q111" i="27"/>
  <c r="Q112" i="27"/>
  <c r="Q113" i="27"/>
  <c r="Q114" i="27"/>
  <c r="Q115" i="27"/>
  <c r="Q116" i="27"/>
  <c r="Q117" i="27"/>
  <c r="Q120" i="27"/>
  <c r="Q121" i="27"/>
  <c r="Q122" i="27"/>
  <c r="Q125" i="27"/>
  <c r="Q126" i="27"/>
  <c r="Q127" i="27"/>
  <c r="Q128" i="27"/>
  <c r="Q129" i="27"/>
  <c r="Q132" i="27"/>
  <c r="Q133" i="27"/>
  <c r="Q134" i="27"/>
  <c r="Q135" i="27"/>
  <c r="Q136" i="27"/>
  <c r="Q137" i="27"/>
  <c r="Q138" i="27"/>
  <c r="Q139" i="27"/>
  <c r="Q140" i="27"/>
  <c r="Q141" i="27"/>
  <c r="Q144" i="27"/>
  <c r="Q145" i="27"/>
  <c r="Q146" i="27"/>
  <c r="Q147" i="27"/>
  <c r="Q150" i="27"/>
  <c r="Q151" i="27"/>
  <c r="Q152" i="27"/>
  <c r="Q153" i="27"/>
  <c r="Q154" i="27"/>
  <c r="Q155" i="27"/>
  <c r="Q158" i="27"/>
  <c r="Q161" i="27"/>
  <c r="Q162" i="27"/>
  <c r="Q163" i="27"/>
  <c r="Q164" i="27"/>
  <c r="Q165" i="27"/>
  <c r="Q166" i="27"/>
  <c r="Q167" i="27"/>
  <c r="Q168" i="27"/>
  <c r="Q169" i="27"/>
  <c r="Q170" i="27"/>
  <c r="Q171" i="27"/>
  <c r="Q174" i="27"/>
  <c r="Q175" i="27"/>
  <c r="Q176" i="27"/>
  <c r="Q177" i="27"/>
  <c r="Q178" i="27"/>
  <c r="Q181" i="27"/>
  <c r="Q182" i="27"/>
  <c r="Q183" i="27"/>
  <c r="Q184" i="27"/>
  <c r="Q185" i="27"/>
  <c r="Q186" i="27"/>
  <c r="Q187" i="27"/>
  <c r="Q188" i="27"/>
  <c r="Q189" i="27"/>
  <c r="Q190" i="27"/>
  <c r="Q191" i="27"/>
  <c r="Q192" i="27"/>
  <c r="Q193" i="27"/>
  <c r="Q194" i="27"/>
  <c r="Q197" i="27"/>
  <c r="Q198" i="27"/>
  <c r="Q199" i="27"/>
  <c r="Q200" i="27"/>
  <c r="Q201" i="27"/>
  <c r="Q204" i="27"/>
  <c r="Q205" i="27"/>
  <c r="Q206" i="27"/>
  <c r="Q207" i="27"/>
  <c r="Q208" i="27"/>
  <c r="Q209" i="27"/>
  <c r="Q212" i="27"/>
  <c r="Q213" i="27"/>
  <c r="Q214" i="27"/>
  <c r="Q215" i="27"/>
  <c r="Q216" i="27"/>
  <c r="Q217" i="27"/>
  <c r="Q218" i="27"/>
  <c r="Q219" i="27"/>
  <c r="Q220" i="27"/>
  <c r="Q223" i="27"/>
  <c r="Q224" i="27"/>
  <c r="Q225" i="27"/>
  <c r="Q226" i="27"/>
  <c r="Q227" i="27"/>
  <c r="Q230" i="27"/>
  <c r="Q231" i="27"/>
  <c r="Q232" i="27"/>
  <c r="Q233" i="27"/>
  <c r="Q236" i="27"/>
  <c r="Q237" i="27"/>
  <c r="Q238" i="27"/>
  <c r="Q239" i="27"/>
  <c r="Q240" i="27"/>
  <c r="Q241" i="27"/>
  <c r="Q242" i="27"/>
  <c r="Q245" i="27"/>
  <c r="Q248" i="27"/>
  <c r="Q249" i="27"/>
  <c r="Q252" i="27"/>
  <c r="Q253" i="27"/>
  <c r="Q254" i="27"/>
  <c r="Q255" i="27"/>
  <c r="Q256" i="27"/>
  <c r="Q257" i="27"/>
  <c r="Q258" i="27"/>
  <c r="Q259" i="27"/>
  <c r="Q262" i="27"/>
  <c r="Q263" i="27"/>
  <c r="Q266" i="27"/>
  <c r="Q269" i="27"/>
  <c r="Q270" i="27"/>
  <c r="Q273" i="27"/>
  <c r="Q274" i="27"/>
  <c r="Q275" i="27"/>
  <c r="Q276" i="27"/>
  <c r="Q277" i="27"/>
  <c r="Q278" i="27"/>
  <c r="Q279" i="27"/>
  <c r="Q280" i="27"/>
  <c r="Q281" i="27"/>
  <c r="Q282" i="27"/>
  <c r="Q283" i="27"/>
  <c r="Q284" i="27"/>
  <c r="Q285" i="27"/>
  <c r="Q288" i="27"/>
  <c r="Q289" i="27"/>
  <c r="Q290" i="27"/>
  <c r="Q291" i="27"/>
  <c r="Q292" i="27"/>
  <c r="Q293" i="27"/>
  <c r="Q294" i="27"/>
  <c r="Q295" i="27"/>
  <c r="Q296" i="27"/>
  <c r="Q297" i="27"/>
  <c r="Q298" i="27"/>
  <c r="Q299" i="27"/>
  <c r="Q300" i="27"/>
  <c r="Q301" i="27"/>
  <c r="Q302" i="27"/>
  <c r="Q303" i="27"/>
  <c r="Q304" i="27"/>
  <c r="Q305" i="27"/>
  <c r="Q308" i="27"/>
  <c r="Q309" i="27"/>
  <c r="Q310" i="27"/>
  <c r="Q313" i="27"/>
  <c r="Q314" i="27"/>
  <c r="Q315" i="27"/>
  <c r="Q316" i="27"/>
  <c r="Q317" i="27"/>
  <c r="Q318" i="27"/>
  <c r="Q319" i="27"/>
  <c r="Q320" i="27"/>
  <c r="Q323" i="27"/>
  <c r="Q324" i="27"/>
  <c r="Q325" i="27"/>
  <c r="Q326" i="27"/>
  <c r="Q327" i="27"/>
  <c r="Q328" i="27"/>
  <c r="Q329" i="27"/>
  <c r="Q330" i="27"/>
  <c r="Q331" i="27"/>
  <c r="Q332" i="27"/>
  <c r="P335" i="27"/>
  <c r="N335" i="27"/>
  <c r="M335" i="27"/>
  <c r="L335" i="27"/>
  <c r="K335" i="27"/>
  <c r="J335" i="27"/>
  <c r="I335" i="27"/>
  <c r="G335" i="27"/>
  <c r="C335" i="27"/>
  <c r="B335" i="27"/>
  <c r="Q6" i="27"/>
  <c r="P334" i="27"/>
  <c r="N334" i="27"/>
  <c r="M334" i="27"/>
  <c r="L334" i="27"/>
  <c r="K334" i="27"/>
  <c r="J334" i="27"/>
  <c r="I334" i="27"/>
  <c r="G334" i="27"/>
  <c r="C334" i="27"/>
  <c r="B334" i="27"/>
  <c r="N112" i="25"/>
  <c r="N110" i="25"/>
  <c r="N338" i="25"/>
  <c r="N337" i="25"/>
  <c r="N7" i="25"/>
  <c r="N8" i="25"/>
  <c r="N9" i="25"/>
  <c r="N10" i="25"/>
  <c r="N11" i="25"/>
  <c r="N12" i="25"/>
  <c r="N13" i="25"/>
  <c r="N14" i="25"/>
  <c r="N15" i="25"/>
  <c r="N16" i="25"/>
  <c r="N17" i="25"/>
  <c r="N18" i="25"/>
  <c r="N19" i="25"/>
  <c r="N20" i="25"/>
  <c r="N21" i="25"/>
  <c r="N22" i="25"/>
  <c r="N23" i="25"/>
  <c r="N24" i="25"/>
  <c r="N25" i="25"/>
  <c r="N26" i="25"/>
  <c r="N27" i="25"/>
  <c r="N28" i="25"/>
  <c r="N29" i="25"/>
  <c r="N30" i="25"/>
  <c r="N31" i="25"/>
  <c r="N32" i="25"/>
  <c r="N33" i="25"/>
  <c r="N34" i="25"/>
  <c r="N35" i="25"/>
  <c r="N38" i="25"/>
  <c r="N39" i="25"/>
  <c r="N40" i="25"/>
  <c r="N41" i="25"/>
  <c r="N42" i="25"/>
  <c r="N43" i="25"/>
  <c r="N44" i="25"/>
  <c r="N47" i="25"/>
  <c r="N48" i="25"/>
  <c r="N49" i="25"/>
  <c r="N50" i="25"/>
  <c r="N51" i="25"/>
  <c r="N52" i="25"/>
  <c r="N53" i="25"/>
  <c r="N56" i="25"/>
  <c r="N57" i="25"/>
  <c r="N58" i="25"/>
  <c r="N59" i="25"/>
  <c r="N60" i="25"/>
  <c r="N61" i="25"/>
  <c r="N62" i="25"/>
  <c r="N65" i="25"/>
  <c r="N66" i="25"/>
  <c r="N67" i="25"/>
  <c r="N68" i="25"/>
  <c r="N69" i="25"/>
  <c r="N70" i="25"/>
  <c r="N71" i="25"/>
  <c r="N72" i="25"/>
  <c r="N73" i="25"/>
  <c r="N74" i="25"/>
  <c r="N75" i="25"/>
  <c r="N76" i="25"/>
  <c r="N77" i="25"/>
  <c r="N78" i="25"/>
  <c r="N81" i="25"/>
  <c r="N82" i="25"/>
  <c r="N83" i="25"/>
  <c r="N84" i="25"/>
  <c r="N87" i="25"/>
  <c r="N88" i="25"/>
  <c r="N89" i="25"/>
  <c r="N90" i="25"/>
  <c r="N91" i="25"/>
  <c r="N92" i="25"/>
  <c r="N93" i="25"/>
  <c r="N94" i="25"/>
  <c r="N95" i="25"/>
  <c r="N96" i="25"/>
  <c r="N97" i="25"/>
  <c r="N98" i="25"/>
  <c r="N99" i="25"/>
  <c r="N100" i="25"/>
  <c r="N101" i="25"/>
  <c r="N102" i="25"/>
  <c r="N103" i="25"/>
  <c r="N104" i="25"/>
  <c r="N105" i="25"/>
  <c r="N106" i="25"/>
  <c r="N109" i="25"/>
  <c r="N111" i="25"/>
  <c r="N113" i="25"/>
  <c r="N114" i="25"/>
  <c r="N115" i="25"/>
  <c r="N116" i="25"/>
  <c r="N117" i="25"/>
  <c r="N120" i="25"/>
  <c r="N121" i="25"/>
  <c r="N122" i="25"/>
  <c r="N125" i="25"/>
  <c r="N126" i="25"/>
  <c r="N127" i="25"/>
  <c r="N128" i="25"/>
  <c r="N129" i="25"/>
  <c r="N132" i="25"/>
  <c r="N133" i="25"/>
  <c r="N134" i="25"/>
  <c r="N135" i="25"/>
  <c r="N136" i="25"/>
  <c r="N137" i="25"/>
  <c r="N138" i="25"/>
  <c r="N139" i="25"/>
  <c r="N140" i="25"/>
  <c r="N141" i="25"/>
  <c r="N144" i="25"/>
  <c r="N145" i="25"/>
  <c r="N146" i="25"/>
  <c r="N147" i="25"/>
  <c r="N150" i="25"/>
  <c r="N151" i="25"/>
  <c r="N152" i="25"/>
  <c r="N153" i="25"/>
  <c r="N154" i="25"/>
  <c r="N155" i="25"/>
  <c r="N158" i="25"/>
  <c r="N161" i="25"/>
  <c r="N162" i="25"/>
  <c r="N163" i="25"/>
  <c r="N164" i="25"/>
  <c r="N165" i="25"/>
  <c r="N166" i="25"/>
  <c r="N167" i="25"/>
  <c r="N168" i="25"/>
  <c r="N169" i="25"/>
  <c r="N170" i="25"/>
  <c r="N171" i="25"/>
  <c r="N174" i="25"/>
  <c r="N175" i="25"/>
  <c r="N176" i="25"/>
  <c r="N177" i="25"/>
  <c r="N178" i="25"/>
  <c r="N181" i="25"/>
  <c r="N182" i="25"/>
  <c r="N183" i="25"/>
  <c r="N184" i="25"/>
  <c r="N185" i="25"/>
  <c r="N186" i="25"/>
  <c r="N187" i="25"/>
  <c r="N188" i="25"/>
  <c r="N189" i="25"/>
  <c r="N190" i="25"/>
  <c r="N191" i="25"/>
  <c r="N192" i="25"/>
  <c r="N193" i="25"/>
  <c r="N194" i="25"/>
  <c r="N197" i="25"/>
  <c r="N198" i="25"/>
  <c r="N199" i="25"/>
  <c r="N200" i="25"/>
  <c r="N201" i="25"/>
  <c r="N204" i="25"/>
  <c r="N205" i="25"/>
  <c r="N206" i="25"/>
  <c r="N207" i="25"/>
  <c r="N208" i="25"/>
  <c r="N209" i="25"/>
  <c r="N212" i="25"/>
  <c r="N213" i="25"/>
  <c r="N214" i="25"/>
  <c r="N215" i="25"/>
  <c r="N216" i="25"/>
  <c r="N217" i="25"/>
  <c r="N218" i="25"/>
  <c r="N219" i="25"/>
  <c r="N220" i="25"/>
  <c r="N223" i="25"/>
  <c r="N224" i="25"/>
  <c r="N225" i="25"/>
  <c r="N226" i="25"/>
  <c r="N227" i="25"/>
  <c r="N230" i="25"/>
  <c r="N231" i="25"/>
  <c r="N232" i="25"/>
  <c r="N233" i="25"/>
  <c r="N236" i="25"/>
  <c r="N237" i="25"/>
  <c r="N238" i="25"/>
  <c r="N239" i="25"/>
  <c r="N240" i="25"/>
  <c r="N241" i="25"/>
  <c r="N242" i="25"/>
  <c r="N245" i="25"/>
  <c r="N248" i="25"/>
  <c r="N249" i="25"/>
  <c r="N252" i="25"/>
  <c r="N253" i="25"/>
  <c r="N254" i="25"/>
  <c r="N255" i="25"/>
  <c r="N256" i="25"/>
  <c r="N257" i="25"/>
  <c r="N258" i="25"/>
  <c r="N259" i="25"/>
  <c r="N262" i="25"/>
  <c r="N263" i="25"/>
  <c r="N266" i="25"/>
  <c r="N269" i="25"/>
  <c r="N270" i="25"/>
  <c r="N273" i="25"/>
  <c r="N274" i="25"/>
  <c r="N275" i="25"/>
  <c r="N276" i="25"/>
  <c r="N277" i="25"/>
  <c r="N278" i="25"/>
  <c r="N279" i="25"/>
  <c r="N280" i="25"/>
  <c r="N281" i="25"/>
  <c r="N282" i="25"/>
  <c r="N283" i="25"/>
  <c r="N284" i="25"/>
  <c r="N285" i="25"/>
  <c r="N288" i="25"/>
  <c r="N289" i="25"/>
  <c r="N290" i="25"/>
  <c r="N291" i="25"/>
  <c r="N292" i="25"/>
  <c r="N293" i="25"/>
  <c r="N294" i="25"/>
  <c r="N295" i="25"/>
  <c r="N296" i="25"/>
  <c r="N297" i="25"/>
  <c r="N298" i="25"/>
  <c r="N299" i="25"/>
  <c r="N300" i="25"/>
  <c r="N301" i="25"/>
  <c r="N302" i="25"/>
  <c r="N303" i="25"/>
  <c r="N304" i="25"/>
  <c r="N305" i="25"/>
  <c r="N308" i="25"/>
  <c r="N309" i="25"/>
  <c r="N310" i="25"/>
  <c r="N313" i="25"/>
  <c r="N314" i="25"/>
  <c r="N315" i="25"/>
  <c r="N316" i="25"/>
  <c r="N317" i="25"/>
  <c r="N318" i="25"/>
  <c r="N319" i="25"/>
  <c r="N320" i="25"/>
  <c r="N323" i="25"/>
  <c r="N324" i="25"/>
  <c r="N325" i="25"/>
  <c r="N326" i="25"/>
  <c r="N327" i="25"/>
  <c r="N328" i="25"/>
  <c r="N329" i="25"/>
  <c r="N330" i="25"/>
  <c r="N331" i="25"/>
  <c r="N332" i="25"/>
  <c r="O286" i="18"/>
  <c r="O287" i="18"/>
  <c r="O288" i="18"/>
  <c r="O289" i="18"/>
  <c r="O290" i="18"/>
  <c r="O291" i="18"/>
  <c r="O292" i="18"/>
  <c r="O293" i="18"/>
  <c r="O294" i="18"/>
  <c r="O295" i="18"/>
  <c r="O296" i="18"/>
  <c r="O297" i="18"/>
  <c r="O298" i="18"/>
  <c r="O299" i="18"/>
  <c r="O300" i="18"/>
  <c r="O301" i="18"/>
  <c r="O302" i="18"/>
  <c r="O303" i="18"/>
  <c r="O284" i="18"/>
  <c r="O285" i="18"/>
  <c r="O286" i="24"/>
  <c r="O287" i="24"/>
  <c r="O288" i="24"/>
  <c r="O289" i="24"/>
  <c r="O290" i="24"/>
  <c r="O291" i="24"/>
  <c r="O292" i="24"/>
  <c r="O293" i="24"/>
  <c r="O294" i="24"/>
  <c r="O295" i="24"/>
  <c r="O296" i="24"/>
  <c r="O297" i="24"/>
  <c r="O298" i="24"/>
  <c r="O299" i="24"/>
  <c r="O300" i="24"/>
  <c r="O301" i="24"/>
  <c r="O302" i="24"/>
  <c r="O303" i="24"/>
  <c r="N6" i="25"/>
  <c r="N343" i="25"/>
  <c r="N346" i="25"/>
  <c r="F335" i="25"/>
  <c r="E335" i="25"/>
  <c r="F334" i="25"/>
  <c r="E334" i="25"/>
  <c r="L335" i="25"/>
  <c r="L334" i="25"/>
  <c r="H335" i="25"/>
  <c r="H334" i="25"/>
  <c r="J335" i="25"/>
  <c r="J334" i="25"/>
  <c r="N345" i="25"/>
  <c r="N344" i="25"/>
  <c r="N342" i="25"/>
  <c r="N341" i="25"/>
  <c r="M335" i="25"/>
  <c r="K335" i="25"/>
  <c r="I335" i="25"/>
  <c r="G335" i="25"/>
  <c r="D335" i="25"/>
  <c r="C335" i="25"/>
  <c r="B335" i="25"/>
  <c r="M334" i="25"/>
  <c r="K334" i="25"/>
  <c r="I334" i="25"/>
  <c r="G334" i="25"/>
  <c r="D334" i="25"/>
  <c r="C334" i="25"/>
  <c r="B334" i="25"/>
  <c r="O342" i="24"/>
  <c r="O341" i="24"/>
  <c r="D333" i="24"/>
  <c r="D332" i="24"/>
  <c r="O340" i="24"/>
  <c r="O339" i="24"/>
  <c r="O336" i="24"/>
  <c r="O335" i="24"/>
  <c r="O7" i="24"/>
  <c r="O8" i="24"/>
  <c r="O9" i="24"/>
  <c r="O10" i="24"/>
  <c r="O11" i="24"/>
  <c r="O12" i="24"/>
  <c r="O13" i="24"/>
  <c r="O14" i="24"/>
  <c r="O15" i="24"/>
  <c r="O16" i="24"/>
  <c r="O17" i="24"/>
  <c r="O18" i="24"/>
  <c r="O19" i="24"/>
  <c r="O20" i="24"/>
  <c r="O21" i="24"/>
  <c r="O22" i="24"/>
  <c r="O23" i="24"/>
  <c r="O24" i="24"/>
  <c r="O25" i="24"/>
  <c r="O26" i="24"/>
  <c r="O27" i="24"/>
  <c r="O28" i="24"/>
  <c r="O29" i="24"/>
  <c r="O30" i="24"/>
  <c r="O31" i="24"/>
  <c r="O32" i="24"/>
  <c r="O33" i="24"/>
  <c r="O34" i="24"/>
  <c r="O35" i="24"/>
  <c r="O38" i="24"/>
  <c r="O39" i="24"/>
  <c r="O40" i="24"/>
  <c r="O41" i="24"/>
  <c r="O42" i="24"/>
  <c r="O43" i="24"/>
  <c r="O44" i="24"/>
  <c r="O47" i="24"/>
  <c r="O48" i="24"/>
  <c r="O49" i="24"/>
  <c r="O50" i="24"/>
  <c r="O51" i="24"/>
  <c r="O52" i="24"/>
  <c r="O53" i="24"/>
  <c r="O56" i="24"/>
  <c r="O57" i="24"/>
  <c r="O58" i="24"/>
  <c r="O59" i="24"/>
  <c r="O60" i="24"/>
  <c r="O61" i="24"/>
  <c r="O62" i="24"/>
  <c r="O65" i="24"/>
  <c r="O66" i="24"/>
  <c r="O67" i="24"/>
  <c r="O68" i="24"/>
  <c r="O69" i="24"/>
  <c r="O70" i="24"/>
  <c r="O71" i="24"/>
  <c r="O72" i="24"/>
  <c r="O73" i="24"/>
  <c r="O74" i="24"/>
  <c r="O75" i="24"/>
  <c r="O76" i="24"/>
  <c r="O77" i="24"/>
  <c r="O78" i="24"/>
  <c r="O81" i="24"/>
  <c r="O82" i="24"/>
  <c r="O83" i="24"/>
  <c r="O84" i="24"/>
  <c r="O87" i="24"/>
  <c r="O88" i="24"/>
  <c r="O89" i="24"/>
  <c r="O90" i="24"/>
  <c r="O91" i="24"/>
  <c r="O92" i="24"/>
  <c r="O93" i="24"/>
  <c r="O94" i="24"/>
  <c r="O95" i="24"/>
  <c r="O96" i="24"/>
  <c r="O97" i="24"/>
  <c r="O98" i="24"/>
  <c r="O99" i="24"/>
  <c r="O100" i="24"/>
  <c r="O101" i="24"/>
  <c r="O102" i="24"/>
  <c r="O103" i="24"/>
  <c r="O104" i="24"/>
  <c r="O105" i="24"/>
  <c r="O106" i="24"/>
  <c r="O109" i="24"/>
  <c r="O110" i="24"/>
  <c r="O111" i="24"/>
  <c r="O112" i="24"/>
  <c r="O113" i="24"/>
  <c r="O114" i="24"/>
  <c r="O115" i="24"/>
  <c r="O118" i="24"/>
  <c r="O119" i="24"/>
  <c r="O120" i="24"/>
  <c r="O123" i="24"/>
  <c r="O124" i="24"/>
  <c r="O125" i="24"/>
  <c r="O126" i="24"/>
  <c r="O127" i="24"/>
  <c r="O130" i="24"/>
  <c r="O131" i="24"/>
  <c r="O132" i="24"/>
  <c r="O133" i="24"/>
  <c r="O134" i="24"/>
  <c r="O135" i="24"/>
  <c r="O136" i="24"/>
  <c r="O137" i="24"/>
  <c r="O138" i="24"/>
  <c r="O139" i="24"/>
  <c r="O142" i="24"/>
  <c r="O143" i="24"/>
  <c r="O144" i="24"/>
  <c r="O145" i="24"/>
  <c r="O148" i="24"/>
  <c r="O149" i="24"/>
  <c r="O150" i="24"/>
  <c r="O151" i="24"/>
  <c r="O152" i="24"/>
  <c r="O153" i="24"/>
  <c r="O156" i="24"/>
  <c r="O159" i="24"/>
  <c r="O160" i="24"/>
  <c r="O161" i="24"/>
  <c r="O162" i="24"/>
  <c r="O163" i="24"/>
  <c r="O164" i="24"/>
  <c r="O165" i="24"/>
  <c r="O166" i="24"/>
  <c r="O167" i="24"/>
  <c r="O168" i="24"/>
  <c r="O169" i="24"/>
  <c r="O172" i="24"/>
  <c r="O173" i="24"/>
  <c r="O174" i="24"/>
  <c r="O175" i="24"/>
  <c r="O176" i="24"/>
  <c r="O179" i="24"/>
  <c r="O180" i="24"/>
  <c r="O181" i="24"/>
  <c r="O182" i="24"/>
  <c r="O183" i="24"/>
  <c r="O184" i="24"/>
  <c r="O185" i="24"/>
  <c r="O186" i="24"/>
  <c r="O187" i="24"/>
  <c r="O188" i="24"/>
  <c r="O189" i="24"/>
  <c r="O190" i="24"/>
  <c r="O191" i="24"/>
  <c r="O192" i="24"/>
  <c r="O195" i="24"/>
  <c r="O196" i="24"/>
  <c r="O197" i="24"/>
  <c r="O198" i="24"/>
  <c r="O199" i="24"/>
  <c r="O202" i="24"/>
  <c r="O203" i="24"/>
  <c r="O204" i="24"/>
  <c r="O205" i="24"/>
  <c r="O206" i="24"/>
  <c r="O207" i="24"/>
  <c r="O210" i="24"/>
  <c r="O211" i="24"/>
  <c r="O212" i="24"/>
  <c r="O213" i="24"/>
  <c r="O214" i="24"/>
  <c r="O215" i="24"/>
  <c r="O216" i="24"/>
  <c r="O217" i="24"/>
  <c r="O218" i="24"/>
  <c r="O221" i="24"/>
  <c r="O222" i="24"/>
  <c r="O223" i="24"/>
  <c r="O224" i="24"/>
  <c r="O225" i="24"/>
  <c r="O228" i="24"/>
  <c r="O229" i="24"/>
  <c r="O230" i="24"/>
  <c r="O231" i="24"/>
  <c r="O234" i="24"/>
  <c r="O235" i="24"/>
  <c r="O236" i="24"/>
  <c r="O237" i="24"/>
  <c r="O238" i="24"/>
  <c r="O239" i="24"/>
  <c r="O240" i="24"/>
  <c r="O243" i="24"/>
  <c r="O246" i="24"/>
  <c r="O247" i="24"/>
  <c r="O250" i="24"/>
  <c r="O251" i="24"/>
  <c r="O252" i="24"/>
  <c r="O253" i="24"/>
  <c r="O254" i="24"/>
  <c r="O255" i="24"/>
  <c r="O256" i="24"/>
  <c r="O257" i="24"/>
  <c r="O260" i="24"/>
  <c r="O261" i="24"/>
  <c r="O264" i="24"/>
  <c r="O267" i="24"/>
  <c r="O268" i="24"/>
  <c r="O271" i="24"/>
  <c r="O272" i="24"/>
  <c r="O273" i="24"/>
  <c r="O274" i="24"/>
  <c r="O275" i="24"/>
  <c r="O276" i="24"/>
  <c r="O277" i="24"/>
  <c r="O278" i="24"/>
  <c r="O279" i="24"/>
  <c r="O280" i="24"/>
  <c r="O281" i="24"/>
  <c r="O282" i="24"/>
  <c r="O283" i="24"/>
  <c r="O306" i="24"/>
  <c r="O307" i="24"/>
  <c r="O308" i="24"/>
  <c r="O311" i="24"/>
  <c r="O312" i="24"/>
  <c r="O313" i="24"/>
  <c r="O314" i="24"/>
  <c r="O315" i="24"/>
  <c r="O316" i="24"/>
  <c r="O317" i="24"/>
  <c r="O318" i="24"/>
  <c r="O321" i="24"/>
  <c r="O322" i="24"/>
  <c r="O323" i="24"/>
  <c r="O324" i="24"/>
  <c r="O325" i="24"/>
  <c r="O326" i="24"/>
  <c r="O327" i="24"/>
  <c r="O328" i="24"/>
  <c r="O329" i="24"/>
  <c r="O330" i="24"/>
  <c r="N333" i="24"/>
  <c r="M333" i="24"/>
  <c r="L333" i="24"/>
  <c r="K333" i="24"/>
  <c r="J333" i="24"/>
  <c r="I333" i="24"/>
  <c r="H333" i="24"/>
  <c r="G333" i="24"/>
  <c r="F333" i="24"/>
  <c r="E333" i="24"/>
  <c r="C333" i="24"/>
  <c r="B333" i="24"/>
  <c r="O6" i="24"/>
  <c r="N332" i="24"/>
  <c r="M332" i="24"/>
  <c r="L332" i="24"/>
  <c r="K332" i="24"/>
  <c r="J332" i="24"/>
  <c r="I332" i="24"/>
  <c r="H332" i="24"/>
  <c r="G332" i="24"/>
  <c r="F332" i="24"/>
  <c r="E332" i="24"/>
  <c r="C332" i="24"/>
  <c r="B332" i="24"/>
  <c r="I205" i="5"/>
  <c r="I274" i="5"/>
  <c r="I6" i="5"/>
  <c r="I272" i="5" s="1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B5" i="32" s="1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B391" i="3" s="1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H272" i="5"/>
  <c r="G272" i="5"/>
  <c r="F272" i="5"/>
  <c r="E272" i="5"/>
  <c r="D272" i="5"/>
  <c r="C272" i="5"/>
  <c r="B272" i="5"/>
  <c r="H271" i="5"/>
  <c r="G271" i="5"/>
  <c r="F271" i="5"/>
  <c r="E271" i="5"/>
  <c r="D271" i="5"/>
  <c r="C271" i="5"/>
  <c r="B271" i="5"/>
  <c r="H283" i="6"/>
  <c r="G279" i="6"/>
  <c r="F279" i="6"/>
  <c r="E279" i="6"/>
  <c r="D279" i="6"/>
  <c r="C279" i="6"/>
  <c r="B279" i="6"/>
  <c r="H6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C5" i="32" s="1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3" i="6"/>
  <c r="H94" i="6"/>
  <c r="H95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50" i="6"/>
  <c r="H151" i="6"/>
  <c r="H152" i="6"/>
  <c r="H154" i="6"/>
  <c r="H155" i="6"/>
  <c r="H156" i="6"/>
  <c r="H157" i="6"/>
  <c r="H158" i="6"/>
  <c r="H159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80" i="6"/>
  <c r="H181" i="6"/>
  <c r="H182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H255" i="6"/>
  <c r="H256" i="6"/>
  <c r="H257" i="6"/>
  <c r="H258" i="6"/>
  <c r="H261" i="6"/>
  <c r="H262" i="6"/>
  <c r="H263" i="6"/>
  <c r="H264" i="6"/>
  <c r="H265" i="6"/>
  <c r="H266" i="6"/>
  <c r="H269" i="6"/>
  <c r="H270" i="6"/>
  <c r="H271" i="6"/>
  <c r="H272" i="6"/>
  <c r="H273" i="6"/>
  <c r="H274" i="6"/>
  <c r="H275" i="6"/>
  <c r="H276" i="6"/>
  <c r="H277" i="6"/>
  <c r="H282" i="6"/>
  <c r="H7" i="6"/>
  <c r="H38" i="6"/>
  <c r="H61" i="6"/>
  <c r="H62" i="6"/>
  <c r="H63" i="6"/>
  <c r="H64" i="6"/>
  <c r="H90" i="6"/>
  <c r="H91" i="6"/>
  <c r="H92" i="6"/>
  <c r="H96" i="6"/>
  <c r="H97" i="6"/>
  <c r="H98" i="6"/>
  <c r="H126" i="6"/>
  <c r="H127" i="6"/>
  <c r="H128" i="6"/>
  <c r="H149" i="6"/>
  <c r="H153" i="6"/>
  <c r="H160" i="6"/>
  <c r="H161" i="6"/>
  <c r="H162" i="6"/>
  <c r="H177" i="6"/>
  <c r="H178" i="6"/>
  <c r="H179" i="6"/>
  <c r="H183" i="6"/>
  <c r="H240" i="6"/>
  <c r="H241" i="6"/>
  <c r="H259" i="6"/>
  <c r="C391" i="3" s="1"/>
  <c r="H260" i="6"/>
  <c r="H267" i="6"/>
  <c r="H268" i="6"/>
  <c r="G280" i="6"/>
  <c r="F280" i="6"/>
  <c r="E280" i="6"/>
  <c r="D280" i="6"/>
  <c r="C280" i="6"/>
  <c r="B280" i="6"/>
  <c r="K6" i="7"/>
  <c r="K8" i="7"/>
  <c r="K9" i="7"/>
  <c r="K10" i="7"/>
  <c r="K11" i="7"/>
  <c r="K14" i="7"/>
  <c r="K15" i="7"/>
  <c r="K16" i="7"/>
  <c r="K17" i="7"/>
  <c r="K18" i="7"/>
  <c r="K19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40" i="7"/>
  <c r="K41" i="7"/>
  <c r="K42" i="7"/>
  <c r="K43" i="7"/>
  <c r="K44" i="7"/>
  <c r="K45" i="7"/>
  <c r="K46" i="7"/>
  <c r="K49" i="7"/>
  <c r="K50" i="7"/>
  <c r="K51" i="7"/>
  <c r="K52" i="7"/>
  <c r="K53" i="7"/>
  <c r="K55" i="7"/>
  <c r="K56" i="7"/>
  <c r="K57" i="7"/>
  <c r="K58" i="7"/>
  <c r="K59" i="7"/>
  <c r="K60" i="7"/>
  <c r="K61" i="7"/>
  <c r="K62" i="7"/>
  <c r="K67" i="7"/>
  <c r="K68" i="7"/>
  <c r="K69" i="7"/>
  <c r="K70" i="7"/>
  <c r="K71" i="7"/>
  <c r="K72" i="7"/>
  <c r="K73" i="7"/>
  <c r="K76" i="7"/>
  <c r="K77" i="7"/>
  <c r="K78" i="7"/>
  <c r="K79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9" i="7"/>
  <c r="K100" i="7"/>
  <c r="K101" i="7"/>
  <c r="K102" i="7"/>
  <c r="K103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52" i="7"/>
  <c r="K153" i="7"/>
  <c r="K154" i="7"/>
  <c r="K155" i="7"/>
  <c r="K156" i="7"/>
  <c r="K157" i="7"/>
  <c r="K158" i="7"/>
  <c r="K159" i="7"/>
  <c r="K160" i="7"/>
  <c r="K161" i="7"/>
  <c r="K163" i="7"/>
  <c r="K164" i="7"/>
  <c r="K165" i="7"/>
  <c r="K166" i="7"/>
  <c r="K167" i="7"/>
  <c r="K168" i="7"/>
  <c r="K172" i="7"/>
  <c r="K173" i="7"/>
  <c r="K174" i="7"/>
  <c r="K175" i="7"/>
  <c r="K176" i="7"/>
  <c r="K179" i="7"/>
  <c r="K180" i="7"/>
  <c r="K181" i="7"/>
  <c r="K182" i="7"/>
  <c r="K183" i="7"/>
  <c r="K184" i="7"/>
  <c r="K185" i="7"/>
  <c r="K189" i="7"/>
  <c r="K190" i="7"/>
  <c r="K191" i="7"/>
  <c r="K193" i="7"/>
  <c r="K194" i="7"/>
  <c r="K195" i="7"/>
  <c r="K196" i="7"/>
  <c r="K197" i="7"/>
  <c r="K198" i="7"/>
  <c r="K199" i="7"/>
  <c r="K202" i="7"/>
  <c r="K203" i="7"/>
  <c r="K204" i="7"/>
  <c r="K205" i="7"/>
  <c r="K206" i="7"/>
  <c r="K207" i="7"/>
  <c r="K210" i="7"/>
  <c r="K211" i="7"/>
  <c r="K212" i="7"/>
  <c r="K213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7" i="7"/>
  <c r="K238" i="7"/>
  <c r="K239" i="7"/>
  <c r="K240" i="7"/>
  <c r="K241" i="7"/>
  <c r="K242" i="7"/>
  <c r="K243" i="7"/>
  <c r="K244" i="7"/>
  <c r="K245" i="7"/>
  <c r="K246" i="7"/>
  <c r="K250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9" i="7"/>
  <c r="K273" i="7"/>
  <c r="K274" i="7"/>
  <c r="K275" i="7"/>
  <c r="K276" i="7"/>
  <c r="K277" i="7"/>
  <c r="K279" i="7"/>
  <c r="K282" i="7"/>
  <c r="K283" i="7"/>
  <c r="K284" i="7"/>
  <c r="K285" i="7"/>
  <c r="K286" i="7"/>
  <c r="K287" i="7"/>
  <c r="K288" i="7"/>
  <c r="K289" i="7"/>
  <c r="K290" i="7"/>
  <c r="K296" i="7"/>
  <c r="J292" i="7"/>
  <c r="I292" i="7"/>
  <c r="H292" i="7"/>
  <c r="G292" i="7"/>
  <c r="F292" i="7"/>
  <c r="E292" i="7"/>
  <c r="D292" i="7"/>
  <c r="C292" i="7"/>
  <c r="B292" i="7"/>
  <c r="K54" i="7"/>
  <c r="K149" i="7"/>
  <c r="K104" i="7"/>
  <c r="K186" i="7"/>
  <c r="K247" i="7"/>
  <c r="K270" i="7"/>
  <c r="K134" i="7"/>
  <c r="K268" i="7"/>
  <c r="K278" i="7"/>
  <c r="K63" i="7"/>
  <c r="K96" i="7"/>
  <c r="K7" i="7"/>
  <c r="K39" i="7"/>
  <c r="K64" i="7"/>
  <c r="K95" i="7"/>
  <c r="K97" i="7"/>
  <c r="K98" i="7"/>
  <c r="K105" i="7"/>
  <c r="K106" i="7"/>
  <c r="K135" i="7"/>
  <c r="K136" i="7"/>
  <c r="K162" i="7"/>
  <c r="K169" i="7"/>
  <c r="K170" i="7"/>
  <c r="K171" i="7"/>
  <c r="K192" i="7"/>
  <c r="J293" i="7"/>
  <c r="I293" i="7"/>
  <c r="H293" i="7"/>
  <c r="G293" i="7"/>
  <c r="F293" i="7"/>
  <c r="E293" i="7"/>
  <c r="D293" i="7"/>
  <c r="C293" i="7"/>
  <c r="K295" i="7"/>
  <c r="B293" i="7"/>
  <c r="K307" i="8"/>
  <c r="B303" i="8"/>
  <c r="K6" i="8"/>
  <c r="K8" i="8"/>
  <c r="K9" i="8"/>
  <c r="K10" i="8"/>
  <c r="K11" i="8"/>
  <c r="K12" i="8"/>
  <c r="K15" i="8"/>
  <c r="K16" i="8"/>
  <c r="K17" i="8"/>
  <c r="K18" i="8"/>
  <c r="K19" i="8"/>
  <c r="K20" i="8"/>
  <c r="K21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2" i="8"/>
  <c r="K43" i="8"/>
  <c r="K44" i="8"/>
  <c r="K45" i="8"/>
  <c r="K46" i="8"/>
  <c r="K47" i="8"/>
  <c r="K48" i="8"/>
  <c r="K50" i="8"/>
  <c r="K53" i="8"/>
  <c r="K54" i="8"/>
  <c r="K55" i="8"/>
  <c r="K56" i="8"/>
  <c r="K57" i="8"/>
  <c r="K59" i="8"/>
  <c r="K60" i="8"/>
  <c r="K61" i="8"/>
  <c r="K62" i="8"/>
  <c r="K63" i="8"/>
  <c r="K64" i="8"/>
  <c r="K65" i="8"/>
  <c r="K66" i="8"/>
  <c r="K71" i="8"/>
  <c r="K72" i="8"/>
  <c r="K73" i="8"/>
  <c r="K74" i="8"/>
  <c r="K75" i="8"/>
  <c r="K76" i="8"/>
  <c r="K77" i="8"/>
  <c r="K80" i="8"/>
  <c r="K81" i="8"/>
  <c r="K82" i="8"/>
  <c r="K83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103" i="8"/>
  <c r="K104" i="8"/>
  <c r="K105" i="8"/>
  <c r="K106" i="8"/>
  <c r="K107" i="8"/>
  <c r="K108" i="8"/>
  <c r="K112" i="8"/>
  <c r="K113" i="8"/>
  <c r="K114" i="8"/>
  <c r="K117" i="8"/>
  <c r="K118" i="8"/>
  <c r="K119" i="8"/>
  <c r="K120" i="8"/>
  <c r="K123" i="8"/>
  <c r="K124" i="8"/>
  <c r="K125" i="8"/>
  <c r="K126" i="8"/>
  <c r="K127" i="8"/>
  <c r="K128" i="8"/>
  <c r="K129" i="8"/>
  <c r="K130" i="8"/>
  <c r="K133" i="8"/>
  <c r="K134" i="8"/>
  <c r="K135" i="8"/>
  <c r="K138" i="8"/>
  <c r="K139" i="8"/>
  <c r="K140" i="8"/>
  <c r="K141" i="8"/>
  <c r="K145" i="8"/>
  <c r="K148" i="8"/>
  <c r="K149" i="8"/>
  <c r="K150" i="8"/>
  <c r="K151" i="8"/>
  <c r="K152" i="8"/>
  <c r="K153" i="8"/>
  <c r="K154" i="8"/>
  <c r="K155" i="8"/>
  <c r="K156" i="8"/>
  <c r="K160" i="8"/>
  <c r="K161" i="8"/>
  <c r="K162" i="8"/>
  <c r="K163" i="8"/>
  <c r="K164" i="8"/>
  <c r="K165" i="8"/>
  <c r="K166" i="8"/>
  <c r="K167" i="8"/>
  <c r="K168" i="8"/>
  <c r="K169" i="8"/>
  <c r="K171" i="8"/>
  <c r="K174" i="8"/>
  <c r="K175" i="8"/>
  <c r="K176" i="8"/>
  <c r="K177" i="8"/>
  <c r="K181" i="8"/>
  <c r="K182" i="8"/>
  <c r="K183" i="8"/>
  <c r="K184" i="8"/>
  <c r="K185" i="8"/>
  <c r="K188" i="8"/>
  <c r="K189" i="8"/>
  <c r="K190" i="8"/>
  <c r="K191" i="8"/>
  <c r="K192" i="8"/>
  <c r="K193" i="8"/>
  <c r="K194" i="8"/>
  <c r="K195" i="8"/>
  <c r="K199" i="8"/>
  <c r="K200" i="8"/>
  <c r="K201" i="8"/>
  <c r="K203" i="8"/>
  <c r="K204" i="8"/>
  <c r="K205" i="8"/>
  <c r="K206" i="8"/>
  <c r="K207" i="8"/>
  <c r="K208" i="8"/>
  <c r="K209" i="8"/>
  <c r="K212" i="8"/>
  <c r="K213" i="8"/>
  <c r="K214" i="8"/>
  <c r="K215" i="8"/>
  <c r="K216" i="8"/>
  <c r="K217" i="8"/>
  <c r="K220" i="8"/>
  <c r="K223" i="8"/>
  <c r="K224" i="8"/>
  <c r="K227" i="8"/>
  <c r="K228" i="8"/>
  <c r="K230" i="8"/>
  <c r="K231" i="8"/>
  <c r="K232" i="8"/>
  <c r="K233" i="8"/>
  <c r="K234" i="8"/>
  <c r="K237" i="8"/>
  <c r="K238" i="8"/>
  <c r="K241" i="8"/>
  <c r="K244" i="8"/>
  <c r="K245" i="8"/>
  <c r="K248" i="8"/>
  <c r="K249" i="8"/>
  <c r="K250" i="8"/>
  <c r="K251" i="8"/>
  <c r="K252" i="8"/>
  <c r="K253" i="8"/>
  <c r="K254" i="8"/>
  <c r="K255" i="8"/>
  <c r="K256" i="8"/>
  <c r="K257" i="8"/>
  <c r="K261" i="8"/>
  <c r="K264" i="8"/>
  <c r="K265" i="8"/>
  <c r="K266" i="8"/>
  <c r="K267" i="8"/>
  <c r="K268" i="8"/>
  <c r="K269" i="8"/>
  <c r="K270" i="8"/>
  <c r="K271" i="8"/>
  <c r="K272" i="8"/>
  <c r="K273" i="8"/>
  <c r="K274" i="8"/>
  <c r="K275" i="8"/>
  <c r="K276" i="8"/>
  <c r="K277" i="8"/>
  <c r="K278" i="8"/>
  <c r="K280" i="8"/>
  <c r="K284" i="8"/>
  <c r="K285" i="8"/>
  <c r="K286" i="8"/>
  <c r="K287" i="8"/>
  <c r="K288" i="8"/>
  <c r="K290" i="8"/>
  <c r="K293" i="8"/>
  <c r="K294" i="8"/>
  <c r="K295" i="8"/>
  <c r="K296" i="8"/>
  <c r="K297" i="8"/>
  <c r="K298" i="8"/>
  <c r="K299" i="8"/>
  <c r="K300" i="8"/>
  <c r="K301" i="8"/>
  <c r="J303" i="8"/>
  <c r="I303" i="8"/>
  <c r="H303" i="8"/>
  <c r="G303" i="8"/>
  <c r="F303" i="8"/>
  <c r="E303" i="8"/>
  <c r="D303" i="8"/>
  <c r="C303" i="8"/>
  <c r="K229" i="8"/>
  <c r="K49" i="8"/>
  <c r="K306" i="8"/>
  <c r="K7" i="8"/>
  <c r="K41" i="8"/>
  <c r="K58" i="8"/>
  <c r="K67" i="8"/>
  <c r="K68" i="8"/>
  <c r="K99" i="8"/>
  <c r="K100" i="8"/>
  <c r="K109" i="8"/>
  <c r="K110" i="8"/>
  <c r="K142" i="8"/>
  <c r="K157" i="8"/>
  <c r="K170" i="8"/>
  <c r="K178" i="8"/>
  <c r="K196" i="8"/>
  <c r="K202" i="8"/>
  <c r="K258" i="8"/>
  <c r="K279" i="8"/>
  <c r="K281" i="8"/>
  <c r="K289" i="8"/>
  <c r="J304" i="8"/>
  <c r="I304" i="8"/>
  <c r="H304" i="8"/>
  <c r="G304" i="8"/>
  <c r="F304" i="8"/>
  <c r="E304" i="8"/>
  <c r="D304" i="8"/>
  <c r="C304" i="8"/>
  <c r="B304" i="8"/>
  <c r="K313" i="9"/>
  <c r="K6" i="9"/>
  <c r="K8" i="9"/>
  <c r="K9" i="9"/>
  <c r="K10" i="9"/>
  <c r="K11" i="9"/>
  <c r="K12" i="9"/>
  <c r="K15" i="9"/>
  <c r="K16" i="9"/>
  <c r="K17" i="9"/>
  <c r="K18" i="9"/>
  <c r="K19" i="9"/>
  <c r="K20" i="9"/>
  <c r="K21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2" i="9"/>
  <c r="K43" i="9"/>
  <c r="K44" i="9"/>
  <c r="K45" i="9"/>
  <c r="K46" i="9"/>
  <c r="K47" i="9"/>
  <c r="K48" i="9"/>
  <c r="K50" i="9"/>
  <c r="K54" i="9"/>
  <c r="K55" i="9"/>
  <c r="K56" i="9"/>
  <c r="K57" i="9"/>
  <c r="K58" i="9"/>
  <c r="K60" i="9"/>
  <c r="K61" i="9"/>
  <c r="K62" i="9"/>
  <c r="K63" i="9"/>
  <c r="K64" i="9"/>
  <c r="K65" i="9"/>
  <c r="K66" i="9"/>
  <c r="K67" i="9"/>
  <c r="K72" i="9"/>
  <c r="K73" i="9"/>
  <c r="K74" i="9"/>
  <c r="K75" i="9"/>
  <c r="K76" i="9"/>
  <c r="K77" i="9"/>
  <c r="K78" i="9"/>
  <c r="K81" i="9"/>
  <c r="K82" i="9"/>
  <c r="K83" i="9"/>
  <c r="K84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5" i="9"/>
  <c r="K106" i="9"/>
  <c r="K107" i="9"/>
  <c r="K108" i="9"/>
  <c r="K109" i="9"/>
  <c r="K110" i="9"/>
  <c r="K114" i="9"/>
  <c r="K115" i="9"/>
  <c r="K116" i="9"/>
  <c r="K119" i="9"/>
  <c r="K120" i="9"/>
  <c r="K121" i="9"/>
  <c r="K122" i="9"/>
  <c r="K125" i="9"/>
  <c r="K126" i="9"/>
  <c r="K127" i="9"/>
  <c r="K128" i="9"/>
  <c r="K129" i="9"/>
  <c r="K130" i="9"/>
  <c r="K131" i="9"/>
  <c r="K132" i="9"/>
  <c r="K136" i="9"/>
  <c r="K137" i="9"/>
  <c r="K138" i="9"/>
  <c r="K141" i="9"/>
  <c r="K142" i="9"/>
  <c r="K143" i="9"/>
  <c r="K144" i="9"/>
  <c r="K148" i="9"/>
  <c r="K151" i="9"/>
  <c r="K152" i="9"/>
  <c r="K153" i="9"/>
  <c r="K154" i="9"/>
  <c r="K155" i="9"/>
  <c r="K156" i="9"/>
  <c r="K157" i="9"/>
  <c r="K158" i="9"/>
  <c r="K159" i="9"/>
  <c r="K163" i="9"/>
  <c r="K164" i="9"/>
  <c r="K165" i="9"/>
  <c r="K166" i="9"/>
  <c r="K167" i="9"/>
  <c r="K168" i="9"/>
  <c r="K170" i="9"/>
  <c r="K171" i="9"/>
  <c r="K172" i="9"/>
  <c r="K174" i="9"/>
  <c r="K177" i="9"/>
  <c r="K178" i="9"/>
  <c r="K179" i="9"/>
  <c r="K180" i="9"/>
  <c r="K184" i="9"/>
  <c r="K185" i="9"/>
  <c r="K186" i="9"/>
  <c r="K187" i="9"/>
  <c r="K188" i="9"/>
  <c r="K191" i="9"/>
  <c r="K192" i="9"/>
  <c r="K193" i="9"/>
  <c r="K194" i="9"/>
  <c r="K195" i="9"/>
  <c r="K196" i="9"/>
  <c r="K197" i="9"/>
  <c r="K198" i="9"/>
  <c r="K202" i="9"/>
  <c r="K203" i="9"/>
  <c r="K204" i="9"/>
  <c r="K206" i="9"/>
  <c r="K207" i="9"/>
  <c r="K208" i="9"/>
  <c r="K209" i="9"/>
  <c r="K210" i="9"/>
  <c r="K211" i="9"/>
  <c r="K212" i="9"/>
  <c r="K215" i="9"/>
  <c r="K216" i="9"/>
  <c r="K217" i="9"/>
  <c r="K218" i="9"/>
  <c r="K219" i="9"/>
  <c r="K220" i="9"/>
  <c r="K223" i="9"/>
  <c r="K226" i="9"/>
  <c r="K227" i="9"/>
  <c r="K230" i="9"/>
  <c r="K231" i="9"/>
  <c r="K233" i="9"/>
  <c r="K234" i="9"/>
  <c r="K235" i="9"/>
  <c r="K236" i="9"/>
  <c r="K237" i="9"/>
  <c r="K240" i="9"/>
  <c r="K241" i="9"/>
  <c r="K244" i="9"/>
  <c r="K247" i="9"/>
  <c r="K248" i="9"/>
  <c r="K251" i="9"/>
  <c r="K252" i="9"/>
  <c r="K253" i="9"/>
  <c r="K254" i="9"/>
  <c r="K255" i="9"/>
  <c r="K256" i="9"/>
  <c r="K257" i="9"/>
  <c r="K258" i="9"/>
  <c r="K259" i="9"/>
  <c r="K260" i="9"/>
  <c r="K261" i="9"/>
  <c r="K265" i="9"/>
  <c r="K268" i="9"/>
  <c r="K269" i="9"/>
  <c r="K270" i="9"/>
  <c r="K271" i="9"/>
  <c r="K272" i="9"/>
  <c r="K273" i="9"/>
  <c r="K274" i="9"/>
  <c r="K275" i="9"/>
  <c r="K276" i="9"/>
  <c r="K277" i="9"/>
  <c r="K278" i="9"/>
  <c r="K279" i="9"/>
  <c r="K280" i="9"/>
  <c r="K281" i="9"/>
  <c r="K282" i="9"/>
  <c r="K283" i="9"/>
  <c r="K285" i="9"/>
  <c r="K289" i="9"/>
  <c r="K290" i="9"/>
  <c r="K291" i="9"/>
  <c r="K292" i="9"/>
  <c r="K293" i="9"/>
  <c r="K294" i="9"/>
  <c r="K296" i="9"/>
  <c r="K299" i="9"/>
  <c r="K300" i="9"/>
  <c r="K302" i="9"/>
  <c r="K303" i="9"/>
  <c r="K304" i="9"/>
  <c r="K305" i="9"/>
  <c r="K306" i="9"/>
  <c r="K307" i="9"/>
  <c r="K169" i="9"/>
  <c r="J309" i="9"/>
  <c r="I309" i="9"/>
  <c r="H309" i="9"/>
  <c r="G309" i="9"/>
  <c r="F309" i="9"/>
  <c r="E309" i="9"/>
  <c r="D309" i="9"/>
  <c r="C309" i="9"/>
  <c r="B309" i="9"/>
  <c r="K133" i="9"/>
  <c r="K51" i="9"/>
  <c r="K312" i="9"/>
  <c r="K7" i="9"/>
  <c r="K310" i="9" s="1"/>
  <c r="K41" i="9"/>
  <c r="K49" i="9"/>
  <c r="K59" i="9"/>
  <c r="K68" i="9"/>
  <c r="K69" i="9"/>
  <c r="K101" i="9"/>
  <c r="K102" i="9"/>
  <c r="K111" i="9"/>
  <c r="K112" i="9"/>
  <c r="K145" i="9"/>
  <c r="K160" i="9"/>
  <c r="K173" i="9"/>
  <c r="K181" i="9"/>
  <c r="K199" i="9"/>
  <c r="K205" i="9"/>
  <c r="K232" i="9"/>
  <c r="K262" i="9"/>
  <c r="K284" i="9"/>
  <c r="K286" i="9"/>
  <c r="K295" i="9"/>
  <c r="J310" i="9"/>
  <c r="I310" i="9"/>
  <c r="H310" i="9"/>
  <c r="G310" i="9"/>
  <c r="F310" i="9"/>
  <c r="E310" i="9"/>
  <c r="D310" i="9"/>
  <c r="C310" i="9"/>
  <c r="B310" i="9"/>
  <c r="K321" i="10"/>
  <c r="K322" i="10"/>
  <c r="K323" i="10"/>
  <c r="K324" i="10"/>
  <c r="K306" i="10"/>
  <c r="J314" i="10"/>
  <c r="I314" i="10"/>
  <c r="H314" i="10"/>
  <c r="G314" i="10"/>
  <c r="F314" i="10"/>
  <c r="E314" i="10"/>
  <c r="D314" i="10"/>
  <c r="C314" i="10"/>
  <c r="B314" i="10"/>
  <c r="K27" i="10"/>
  <c r="K200" i="10"/>
  <c r="K95" i="10"/>
  <c r="K123" i="10"/>
  <c r="K6" i="10"/>
  <c r="K8" i="10"/>
  <c r="K9" i="10"/>
  <c r="K10" i="10"/>
  <c r="K11" i="10"/>
  <c r="K315" i="10" s="1"/>
  <c r="K12" i="10"/>
  <c r="K15" i="10"/>
  <c r="K16" i="10"/>
  <c r="K17" i="10"/>
  <c r="K18" i="10"/>
  <c r="K19" i="10"/>
  <c r="K20" i="10"/>
  <c r="K21" i="10"/>
  <c r="K24" i="10"/>
  <c r="K25" i="10"/>
  <c r="K26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2" i="10"/>
  <c r="K43" i="10"/>
  <c r="K44" i="10"/>
  <c r="K45" i="10"/>
  <c r="K46" i="10"/>
  <c r="K47" i="10"/>
  <c r="K48" i="10"/>
  <c r="K50" i="10"/>
  <c r="K54" i="10"/>
  <c r="K55" i="10"/>
  <c r="K56" i="10"/>
  <c r="K57" i="10"/>
  <c r="K58" i="10"/>
  <c r="K61" i="10"/>
  <c r="K62" i="10"/>
  <c r="K63" i="10"/>
  <c r="K64" i="10"/>
  <c r="K65" i="10"/>
  <c r="K66" i="10"/>
  <c r="K67" i="10"/>
  <c r="K68" i="10"/>
  <c r="K69" i="10"/>
  <c r="K74" i="10"/>
  <c r="K75" i="10"/>
  <c r="K76" i="10"/>
  <c r="K77" i="10"/>
  <c r="K78" i="10"/>
  <c r="K79" i="10"/>
  <c r="K80" i="10"/>
  <c r="K83" i="10"/>
  <c r="K84" i="10"/>
  <c r="K85" i="10"/>
  <c r="K86" i="10"/>
  <c r="K89" i="10"/>
  <c r="K90" i="10"/>
  <c r="K91" i="10"/>
  <c r="K92" i="10"/>
  <c r="K93" i="10"/>
  <c r="K94" i="10"/>
  <c r="K96" i="10"/>
  <c r="K97" i="10"/>
  <c r="K98" i="10"/>
  <c r="K99" i="10"/>
  <c r="K100" i="10"/>
  <c r="K101" i="10"/>
  <c r="K102" i="10"/>
  <c r="K103" i="10"/>
  <c r="K104" i="10"/>
  <c r="K109" i="10"/>
  <c r="K110" i="10"/>
  <c r="K111" i="10"/>
  <c r="K112" i="10"/>
  <c r="K113" i="10"/>
  <c r="K114" i="10"/>
  <c r="K118" i="10"/>
  <c r="K119" i="10"/>
  <c r="K120" i="10"/>
  <c r="K124" i="10"/>
  <c r="K125" i="10"/>
  <c r="K126" i="10"/>
  <c r="K129" i="10"/>
  <c r="K130" i="10"/>
  <c r="K131" i="10"/>
  <c r="K132" i="10"/>
  <c r="K133" i="10"/>
  <c r="K134" i="10"/>
  <c r="K135" i="10"/>
  <c r="K136" i="10"/>
  <c r="K140" i="10"/>
  <c r="K141" i="10"/>
  <c r="K142" i="10"/>
  <c r="K145" i="10"/>
  <c r="K146" i="10"/>
  <c r="K147" i="10"/>
  <c r="K148" i="10"/>
  <c r="K152" i="10"/>
  <c r="K155" i="10"/>
  <c r="K156" i="10"/>
  <c r="K157" i="10"/>
  <c r="K158" i="10"/>
  <c r="K159" i="10"/>
  <c r="K160" i="10"/>
  <c r="K161" i="10"/>
  <c r="K162" i="10"/>
  <c r="K163" i="10"/>
  <c r="K167" i="10"/>
  <c r="K168" i="10"/>
  <c r="K169" i="10"/>
  <c r="K170" i="10"/>
  <c r="K171" i="10"/>
  <c r="K172" i="10"/>
  <c r="K174" i="10"/>
  <c r="K175" i="10"/>
  <c r="K176" i="10"/>
  <c r="K178" i="10"/>
  <c r="K181" i="10"/>
  <c r="K182" i="10"/>
  <c r="K183" i="10"/>
  <c r="K184" i="10"/>
  <c r="K188" i="10"/>
  <c r="K189" i="10"/>
  <c r="K190" i="10"/>
  <c r="K191" i="10"/>
  <c r="K192" i="10"/>
  <c r="K193" i="10"/>
  <c r="K196" i="10"/>
  <c r="K197" i="10"/>
  <c r="K198" i="10"/>
  <c r="K199" i="10"/>
  <c r="K201" i="10"/>
  <c r="K202" i="10"/>
  <c r="K203" i="10"/>
  <c r="K207" i="10"/>
  <c r="K208" i="10"/>
  <c r="K209" i="10"/>
  <c r="K211" i="10"/>
  <c r="K212" i="10"/>
  <c r="K213" i="10"/>
  <c r="K214" i="10"/>
  <c r="K215" i="10"/>
  <c r="K216" i="10"/>
  <c r="K217" i="10"/>
  <c r="K220" i="10"/>
  <c r="K221" i="10"/>
  <c r="K222" i="10"/>
  <c r="K223" i="10"/>
  <c r="K224" i="10"/>
  <c r="K225" i="10"/>
  <c r="K228" i="10"/>
  <c r="K231" i="10"/>
  <c r="K232" i="10"/>
  <c r="K235" i="10"/>
  <c r="K236" i="10"/>
  <c r="K238" i="10"/>
  <c r="K239" i="10"/>
  <c r="K240" i="10"/>
  <c r="K241" i="10"/>
  <c r="K242" i="10"/>
  <c r="K245" i="10"/>
  <c r="K246" i="10"/>
  <c r="K249" i="10"/>
  <c r="K252" i="10"/>
  <c r="K253" i="10"/>
  <c r="K256" i="10"/>
  <c r="K257" i="10"/>
  <c r="K258" i="10"/>
  <c r="K259" i="10"/>
  <c r="K260" i="10"/>
  <c r="K261" i="10"/>
  <c r="K262" i="10"/>
  <c r="K263" i="10"/>
  <c r="K264" i="10"/>
  <c r="K265" i="10"/>
  <c r="K266" i="10"/>
  <c r="K270" i="10"/>
  <c r="K273" i="10"/>
  <c r="K274" i="10"/>
  <c r="K275" i="10"/>
  <c r="K276" i="10"/>
  <c r="K277" i="10"/>
  <c r="K278" i="10"/>
  <c r="K279" i="10"/>
  <c r="K280" i="10"/>
  <c r="K281" i="10"/>
  <c r="K282" i="10"/>
  <c r="K283" i="10"/>
  <c r="K284" i="10"/>
  <c r="K285" i="10"/>
  <c r="K286" i="10"/>
  <c r="K287" i="10"/>
  <c r="K288" i="10"/>
  <c r="K290" i="10"/>
  <c r="K294" i="10"/>
  <c r="K295" i="10"/>
  <c r="K296" i="10"/>
  <c r="K297" i="10"/>
  <c r="K298" i="10"/>
  <c r="K299" i="10"/>
  <c r="K301" i="10"/>
  <c r="K304" i="10"/>
  <c r="K305" i="10"/>
  <c r="K307" i="10"/>
  <c r="K308" i="10"/>
  <c r="K309" i="10"/>
  <c r="K310" i="10"/>
  <c r="K311" i="10"/>
  <c r="K312" i="10"/>
  <c r="K59" i="10"/>
  <c r="K318" i="10"/>
  <c r="K317" i="10"/>
  <c r="K7" i="10"/>
  <c r="K41" i="10"/>
  <c r="K49" i="10"/>
  <c r="K51" i="10"/>
  <c r="K60" i="10"/>
  <c r="K70" i="10"/>
  <c r="K71" i="10"/>
  <c r="K105" i="10"/>
  <c r="K106" i="10"/>
  <c r="K115" i="10"/>
  <c r="K116" i="10"/>
  <c r="K137" i="10"/>
  <c r="K149" i="10"/>
  <c r="K164" i="10"/>
  <c r="K173" i="10"/>
  <c r="K177" i="10"/>
  <c r="K185" i="10"/>
  <c r="K204" i="10"/>
  <c r="K210" i="10"/>
  <c r="K237" i="10"/>
  <c r="K267" i="10"/>
  <c r="K289" i="10"/>
  <c r="K291" i="10"/>
  <c r="K300" i="10"/>
  <c r="J315" i="10"/>
  <c r="I315" i="10"/>
  <c r="H315" i="10"/>
  <c r="G315" i="10"/>
  <c r="F315" i="10"/>
  <c r="E315" i="10"/>
  <c r="D315" i="10"/>
  <c r="C315" i="10"/>
  <c r="B315" i="10"/>
  <c r="K15" i="11"/>
  <c r="J318" i="11"/>
  <c r="I318" i="11"/>
  <c r="H318" i="11"/>
  <c r="G318" i="11"/>
  <c r="F318" i="11"/>
  <c r="E318" i="11"/>
  <c r="D318" i="11"/>
  <c r="C318" i="11"/>
  <c r="K18" i="11"/>
  <c r="K44" i="11"/>
  <c r="K80" i="11"/>
  <c r="K79" i="11"/>
  <c r="K174" i="11"/>
  <c r="K6" i="11"/>
  <c r="K8" i="11"/>
  <c r="K9" i="11"/>
  <c r="K10" i="11"/>
  <c r="K11" i="11"/>
  <c r="K12" i="11"/>
  <c r="K16" i="11"/>
  <c r="K17" i="11"/>
  <c r="K19" i="11"/>
  <c r="K20" i="11"/>
  <c r="K21" i="11"/>
  <c r="K22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3" i="11"/>
  <c r="K45" i="11"/>
  <c r="K46" i="11"/>
  <c r="K47" i="11"/>
  <c r="K48" i="11"/>
  <c r="K49" i="11"/>
  <c r="K51" i="11"/>
  <c r="K55" i="11"/>
  <c r="K56" i="11"/>
  <c r="K57" i="11"/>
  <c r="K58" i="11"/>
  <c r="K59" i="11"/>
  <c r="K62" i="11"/>
  <c r="K63" i="11"/>
  <c r="K64" i="11"/>
  <c r="K65" i="11"/>
  <c r="K66" i="11"/>
  <c r="K67" i="11"/>
  <c r="K68" i="11"/>
  <c r="K69" i="11"/>
  <c r="K70" i="11"/>
  <c r="K75" i="11"/>
  <c r="K76" i="11"/>
  <c r="K77" i="11"/>
  <c r="K78" i="11"/>
  <c r="K81" i="11"/>
  <c r="K84" i="11"/>
  <c r="K85" i="11"/>
  <c r="K86" i="11"/>
  <c r="K87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11" i="11"/>
  <c r="K112" i="11"/>
  <c r="K113" i="11"/>
  <c r="K114" i="11"/>
  <c r="K115" i="11"/>
  <c r="K116" i="11"/>
  <c r="K120" i="11"/>
  <c r="K121" i="11"/>
  <c r="K122" i="11"/>
  <c r="K125" i="11"/>
  <c r="K126" i="11"/>
  <c r="K127" i="11"/>
  <c r="K128" i="11"/>
  <c r="K131" i="11"/>
  <c r="K132" i="11"/>
  <c r="K133" i="11"/>
  <c r="K134" i="11"/>
  <c r="K135" i="11"/>
  <c r="K136" i="11"/>
  <c r="K137" i="11"/>
  <c r="K138" i="11"/>
  <c r="K142" i="11"/>
  <c r="K143" i="11"/>
  <c r="K144" i="11"/>
  <c r="K145" i="11"/>
  <c r="K148" i="11"/>
  <c r="K149" i="11"/>
  <c r="K150" i="11"/>
  <c r="K151" i="11"/>
  <c r="K155" i="11"/>
  <c r="K158" i="11"/>
  <c r="K159" i="11"/>
  <c r="K160" i="11"/>
  <c r="K161" i="11"/>
  <c r="K163" i="11"/>
  <c r="K164" i="11"/>
  <c r="K165" i="11"/>
  <c r="K166" i="11"/>
  <c r="K167" i="11"/>
  <c r="K171" i="11"/>
  <c r="K172" i="11"/>
  <c r="K173" i="11"/>
  <c r="K175" i="11"/>
  <c r="K176" i="11"/>
  <c r="K178" i="11"/>
  <c r="K179" i="11"/>
  <c r="K180" i="11"/>
  <c r="K182" i="11"/>
  <c r="K185" i="11"/>
  <c r="K186" i="11"/>
  <c r="K187" i="11"/>
  <c r="K188" i="11"/>
  <c r="K192" i="11"/>
  <c r="K193" i="11"/>
  <c r="K194" i="11"/>
  <c r="K195" i="11"/>
  <c r="K196" i="11"/>
  <c r="K197" i="11"/>
  <c r="K200" i="11"/>
  <c r="K201" i="11"/>
  <c r="K202" i="11"/>
  <c r="K203" i="11"/>
  <c r="K204" i="11"/>
  <c r="K205" i="11"/>
  <c r="K206" i="11"/>
  <c r="K207" i="11"/>
  <c r="K211" i="11"/>
  <c r="K212" i="11"/>
  <c r="K213" i="11"/>
  <c r="K215" i="11"/>
  <c r="K216" i="11"/>
  <c r="K217" i="11"/>
  <c r="K218" i="11"/>
  <c r="K219" i="11"/>
  <c r="K220" i="11"/>
  <c r="K221" i="11"/>
  <c r="K224" i="11"/>
  <c r="K225" i="11"/>
  <c r="K226" i="11"/>
  <c r="K227" i="11"/>
  <c r="K228" i="11"/>
  <c r="K229" i="11"/>
  <c r="K232" i="11"/>
  <c r="K235" i="11"/>
  <c r="K236" i="11"/>
  <c r="K239" i="11"/>
  <c r="K240" i="11"/>
  <c r="K242" i="11"/>
  <c r="K243" i="11"/>
  <c r="K244" i="11"/>
  <c r="K245" i="11"/>
  <c r="K246" i="11"/>
  <c r="K249" i="11"/>
  <c r="K250" i="11"/>
  <c r="K253" i="11"/>
  <c r="K256" i="11"/>
  <c r="K257" i="11"/>
  <c r="K260" i="11"/>
  <c r="K261" i="11"/>
  <c r="K262" i="11"/>
  <c r="K263" i="11"/>
  <c r="K264" i="11"/>
  <c r="K265" i="11"/>
  <c r="K266" i="11"/>
  <c r="K267" i="11"/>
  <c r="K268" i="11"/>
  <c r="K269" i="11"/>
  <c r="K270" i="11"/>
  <c r="K274" i="11"/>
  <c r="K277" i="11"/>
  <c r="K278" i="11"/>
  <c r="K279" i="11"/>
  <c r="K280" i="11"/>
  <c r="K281" i="11"/>
  <c r="K282" i="11"/>
  <c r="K283" i="11"/>
  <c r="K284" i="11"/>
  <c r="K285" i="11"/>
  <c r="K286" i="11"/>
  <c r="K287" i="11"/>
  <c r="K288" i="11"/>
  <c r="K289" i="11"/>
  <c r="K290" i="11"/>
  <c r="K291" i="11"/>
  <c r="K292" i="11"/>
  <c r="K294" i="11"/>
  <c r="K298" i="11"/>
  <c r="K299" i="11"/>
  <c r="K300" i="11"/>
  <c r="K301" i="11"/>
  <c r="K302" i="11"/>
  <c r="K303" i="11"/>
  <c r="K305" i="11"/>
  <c r="K308" i="11"/>
  <c r="K309" i="11"/>
  <c r="K310" i="11"/>
  <c r="K311" i="11"/>
  <c r="K312" i="11"/>
  <c r="K313" i="11"/>
  <c r="K314" i="11"/>
  <c r="K315" i="11"/>
  <c r="K316" i="11"/>
  <c r="K318" i="11"/>
  <c r="E1" i="11" s="1"/>
  <c r="B318" i="11"/>
  <c r="K162" i="11"/>
  <c r="K328" i="11"/>
  <c r="K327" i="11"/>
  <c r="K326" i="11"/>
  <c r="K325" i="11"/>
  <c r="K322" i="11"/>
  <c r="K321" i="11"/>
  <c r="K7" i="11"/>
  <c r="K42" i="11"/>
  <c r="K50" i="11"/>
  <c r="K52" i="11"/>
  <c r="K60" i="11"/>
  <c r="K61" i="11"/>
  <c r="K71" i="11"/>
  <c r="K72" i="11"/>
  <c r="K107" i="11"/>
  <c r="K108" i="11"/>
  <c r="K117" i="11"/>
  <c r="K118" i="11"/>
  <c r="K139" i="11"/>
  <c r="K152" i="11"/>
  <c r="K168" i="11"/>
  <c r="K177" i="11"/>
  <c r="K181" i="11"/>
  <c r="K189" i="11"/>
  <c r="K208" i="11"/>
  <c r="K214" i="11"/>
  <c r="K241" i="11"/>
  <c r="K271" i="11"/>
  <c r="K293" i="11"/>
  <c r="K295" i="11"/>
  <c r="K304" i="11"/>
  <c r="J319" i="11"/>
  <c r="I319" i="11"/>
  <c r="H319" i="11"/>
  <c r="G319" i="11"/>
  <c r="F319" i="11"/>
  <c r="E319" i="11"/>
  <c r="D319" i="11"/>
  <c r="C319" i="11"/>
  <c r="B319" i="11"/>
  <c r="K6" i="12"/>
  <c r="K8" i="12"/>
  <c r="K9" i="12"/>
  <c r="K320" i="12" s="1"/>
  <c r="K10" i="12"/>
  <c r="K11" i="12"/>
  <c r="K12" i="12"/>
  <c r="K15" i="12"/>
  <c r="K16" i="12"/>
  <c r="K17" i="12"/>
  <c r="K18" i="12"/>
  <c r="K19" i="12"/>
  <c r="K20" i="12"/>
  <c r="K21" i="12"/>
  <c r="K22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3" i="12"/>
  <c r="K44" i="12"/>
  <c r="K45" i="12"/>
  <c r="K46" i="12"/>
  <c r="K47" i="12"/>
  <c r="K48" i="12"/>
  <c r="K49" i="12"/>
  <c r="K51" i="12"/>
  <c r="K55" i="12"/>
  <c r="K56" i="12"/>
  <c r="K57" i="12"/>
  <c r="K58" i="12"/>
  <c r="K59" i="12"/>
  <c r="K60" i="12"/>
  <c r="K62" i="12"/>
  <c r="K63" i="12"/>
  <c r="K64" i="12"/>
  <c r="K65" i="12"/>
  <c r="K66" i="12"/>
  <c r="K67" i="12"/>
  <c r="K68" i="12"/>
  <c r="K69" i="12"/>
  <c r="K70" i="12"/>
  <c r="K75" i="12"/>
  <c r="K76" i="12"/>
  <c r="K77" i="12"/>
  <c r="K78" i="12"/>
  <c r="K79" i="12"/>
  <c r="K80" i="12"/>
  <c r="K81" i="12"/>
  <c r="K84" i="12"/>
  <c r="K85" i="12"/>
  <c r="K86" i="12"/>
  <c r="K87" i="12"/>
  <c r="K90" i="12"/>
  <c r="K91" i="12"/>
  <c r="K92" i="12"/>
  <c r="K93" i="12"/>
  <c r="K94" i="12"/>
  <c r="K95" i="12"/>
  <c r="K96" i="12"/>
  <c r="K97" i="12"/>
  <c r="K98" i="12"/>
  <c r="K99" i="12"/>
  <c r="K100" i="12"/>
  <c r="K101" i="12"/>
  <c r="K102" i="12"/>
  <c r="K103" i="12"/>
  <c r="K104" i="12"/>
  <c r="K105" i="12"/>
  <c r="K106" i="12"/>
  <c r="K111" i="12"/>
  <c r="K112" i="12"/>
  <c r="K113" i="12"/>
  <c r="K114" i="12"/>
  <c r="K115" i="12"/>
  <c r="K116" i="12"/>
  <c r="K120" i="12"/>
  <c r="K121" i="12"/>
  <c r="K122" i="12"/>
  <c r="K125" i="12"/>
  <c r="K126" i="12"/>
  <c r="K127" i="12"/>
  <c r="K128" i="12"/>
  <c r="K131" i="12"/>
  <c r="K132" i="12"/>
  <c r="K133" i="12"/>
  <c r="K134" i="12"/>
  <c r="K135" i="12"/>
  <c r="K136" i="12"/>
  <c r="K137" i="12"/>
  <c r="K138" i="12"/>
  <c r="K142" i="12"/>
  <c r="K143" i="12"/>
  <c r="K144" i="12"/>
  <c r="K145" i="12"/>
  <c r="K148" i="12"/>
  <c r="K149" i="12"/>
  <c r="K150" i="12"/>
  <c r="K151" i="12"/>
  <c r="K155" i="12"/>
  <c r="K158" i="12"/>
  <c r="K159" i="12"/>
  <c r="K160" i="12"/>
  <c r="K161" i="12"/>
  <c r="K163" i="12"/>
  <c r="K164" i="12"/>
  <c r="K165" i="12"/>
  <c r="K166" i="12"/>
  <c r="K167" i="12"/>
  <c r="K171" i="12"/>
  <c r="K172" i="12"/>
  <c r="K173" i="12"/>
  <c r="K174" i="12"/>
  <c r="K175" i="12"/>
  <c r="K176" i="12"/>
  <c r="K178" i="12"/>
  <c r="K179" i="12"/>
  <c r="K180" i="12"/>
  <c r="K182" i="12"/>
  <c r="K185" i="12"/>
  <c r="K186" i="12"/>
  <c r="K187" i="12"/>
  <c r="K188" i="12"/>
  <c r="K192" i="12"/>
  <c r="K193" i="12"/>
  <c r="K194" i="12"/>
  <c r="K195" i="12"/>
  <c r="K196" i="12"/>
  <c r="K197" i="12"/>
  <c r="K200" i="12"/>
  <c r="K201" i="12"/>
  <c r="K202" i="12"/>
  <c r="K203" i="12"/>
  <c r="K204" i="12"/>
  <c r="K205" i="12"/>
  <c r="K206" i="12"/>
  <c r="K207" i="12"/>
  <c r="K211" i="12"/>
  <c r="K212" i="12"/>
  <c r="K213" i="12"/>
  <c r="K215" i="12"/>
  <c r="K216" i="12"/>
  <c r="K217" i="12"/>
  <c r="K218" i="12"/>
  <c r="K219" i="12"/>
  <c r="K220" i="12"/>
  <c r="K221" i="12"/>
  <c r="K224" i="12"/>
  <c r="K225" i="12"/>
  <c r="K226" i="12"/>
  <c r="K227" i="12"/>
  <c r="K228" i="12"/>
  <c r="K229" i="12"/>
  <c r="K232" i="12"/>
  <c r="K235" i="12"/>
  <c r="K236" i="12"/>
  <c r="K239" i="12"/>
  <c r="K240" i="12"/>
  <c r="K242" i="12"/>
  <c r="K243" i="12"/>
  <c r="K244" i="12"/>
  <c r="K245" i="12"/>
  <c r="K246" i="12"/>
  <c r="K249" i="12"/>
  <c r="K250" i="12"/>
  <c r="K253" i="12"/>
  <c r="K256" i="12"/>
  <c r="K257" i="12"/>
  <c r="K260" i="12"/>
  <c r="K261" i="12"/>
  <c r="K262" i="12"/>
  <c r="K263" i="12"/>
  <c r="K264" i="12"/>
  <c r="K265" i="12"/>
  <c r="K266" i="12"/>
  <c r="K267" i="12"/>
  <c r="K268" i="12"/>
  <c r="K269" i="12"/>
  <c r="K270" i="12"/>
  <c r="K274" i="12"/>
  <c r="K277" i="12"/>
  <c r="K278" i="12"/>
  <c r="K279" i="12"/>
  <c r="K280" i="12"/>
  <c r="K281" i="12"/>
  <c r="K282" i="12"/>
  <c r="K283" i="12"/>
  <c r="K284" i="12"/>
  <c r="K285" i="12"/>
  <c r="K286" i="12"/>
  <c r="K287" i="12"/>
  <c r="K288" i="12"/>
  <c r="K289" i="12"/>
  <c r="K290" i="12"/>
  <c r="K291" i="12"/>
  <c r="K292" i="12"/>
  <c r="K294" i="12"/>
  <c r="K298" i="12"/>
  <c r="K299" i="12"/>
  <c r="K300" i="12"/>
  <c r="K301" i="12"/>
  <c r="K302" i="12"/>
  <c r="K303" i="12"/>
  <c r="K305" i="12"/>
  <c r="K308" i="12"/>
  <c r="K309" i="12"/>
  <c r="K310" i="12"/>
  <c r="K311" i="12"/>
  <c r="K312" i="12"/>
  <c r="K313" i="12"/>
  <c r="K314" i="12"/>
  <c r="K316" i="12"/>
  <c r="K317" i="12"/>
  <c r="J319" i="12"/>
  <c r="I319" i="12"/>
  <c r="H319" i="12"/>
  <c r="G319" i="12"/>
  <c r="F319" i="12"/>
  <c r="E319" i="12"/>
  <c r="D319" i="12"/>
  <c r="C319" i="12"/>
  <c r="B319" i="12"/>
  <c r="K315" i="12"/>
  <c r="K329" i="12"/>
  <c r="K328" i="12"/>
  <c r="K327" i="12"/>
  <c r="K326" i="12"/>
  <c r="K323" i="12"/>
  <c r="K322" i="12"/>
  <c r="K7" i="12"/>
  <c r="K42" i="12"/>
  <c r="K50" i="12"/>
  <c r="K52" i="12"/>
  <c r="K61" i="12"/>
  <c r="K71" i="12"/>
  <c r="K72" i="12"/>
  <c r="K107" i="12"/>
  <c r="K108" i="12"/>
  <c r="K117" i="12"/>
  <c r="K139" i="12"/>
  <c r="K152" i="12"/>
  <c r="K162" i="12"/>
  <c r="K168" i="12"/>
  <c r="K177" i="12"/>
  <c r="K181" i="12"/>
  <c r="K189" i="12"/>
  <c r="K208" i="12"/>
  <c r="K214" i="12"/>
  <c r="K241" i="12"/>
  <c r="K271" i="12"/>
  <c r="K293" i="12"/>
  <c r="K295" i="12"/>
  <c r="K304" i="12"/>
  <c r="J320" i="12"/>
  <c r="I320" i="12"/>
  <c r="H320" i="12"/>
  <c r="G320" i="12"/>
  <c r="F320" i="12"/>
  <c r="E320" i="12"/>
  <c r="D320" i="12"/>
  <c r="C320" i="12"/>
  <c r="B320" i="12"/>
  <c r="J322" i="13"/>
  <c r="I322" i="13"/>
  <c r="H322" i="13"/>
  <c r="G322" i="13"/>
  <c r="F322" i="13"/>
  <c r="E322" i="13"/>
  <c r="D322" i="13"/>
  <c r="C322" i="13"/>
  <c r="B322" i="13"/>
  <c r="K271" i="13"/>
  <c r="K6" i="13"/>
  <c r="K322" i="13" s="1"/>
  <c r="E1" i="13" s="1"/>
  <c r="K8" i="13"/>
  <c r="K9" i="13"/>
  <c r="K10" i="13"/>
  <c r="K11" i="13"/>
  <c r="K12" i="13"/>
  <c r="K15" i="13"/>
  <c r="K16" i="13"/>
  <c r="K17" i="13"/>
  <c r="K18" i="13"/>
  <c r="K19" i="13"/>
  <c r="K20" i="13"/>
  <c r="K21" i="13"/>
  <c r="K22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3" i="13"/>
  <c r="K44" i="13"/>
  <c r="K45" i="13"/>
  <c r="K46" i="13"/>
  <c r="K47" i="13"/>
  <c r="K48" i="13"/>
  <c r="K49" i="13"/>
  <c r="K51" i="13"/>
  <c r="K55" i="13"/>
  <c r="K56" i="13"/>
  <c r="K57" i="13"/>
  <c r="K58" i="13"/>
  <c r="K59" i="13"/>
  <c r="K60" i="13"/>
  <c r="K62" i="13"/>
  <c r="K63" i="13"/>
  <c r="K64" i="13"/>
  <c r="K65" i="13"/>
  <c r="K66" i="13"/>
  <c r="K67" i="13"/>
  <c r="K68" i="13"/>
  <c r="K69" i="13"/>
  <c r="K70" i="13"/>
  <c r="K75" i="13"/>
  <c r="K76" i="13"/>
  <c r="K77" i="13"/>
  <c r="K78" i="13"/>
  <c r="K79" i="13"/>
  <c r="K80" i="13"/>
  <c r="K81" i="13"/>
  <c r="K84" i="13"/>
  <c r="K85" i="13"/>
  <c r="K86" i="13"/>
  <c r="K87" i="13"/>
  <c r="K90" i="13"/>
  <c r="K91" i="13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11" i="13"/>
  <c r="K112" i="13"/>
  <c r="K113" i="13"/>
  <c r="K114" i="13"/>
  <c r="K115" i="13"/>
  <c r="K116" i="13"/>
  <c r="K120" i="13"/>
  <c r="K121" i="13"/>
  <c r="K122" i="13"/>
  <c r="K125" i="13"/>
  <c r="K126" i="13"/>
  <c r="K127" i="13"/>
  <c r="K128" i="13"/>
  <c r="K131" i="13"/>
  <c r="K132" i="13"/>
  <c r="K133" i="13"/>
  <c r="K134" i="13"/>
  <c r="K135" i="13"/>
  <c r="K136" i="13"/>
  <c r="K137" i="13"/>
  <c r="K138" i="13"/>
  <c r="K142" i="13"/>
  <c r="K143" i="13"/>
  <c r="K144" i="13"/>
  <c r="K145" i="13"/>
  <c r="K148" i="13"/>
  <c r="K149" i="13"/>
  <c r="K150" i="13"/>
  <c r="K151" i="13"/>
  <c r="K155" i="13"/>
  <c r="K158" i="13"/>
  <c r="K159" i="13"/>
  <c r="K160" i="13"/>
  <c r="K161" i="13"/>
  <c r="K163" i="13"/>
  <c r="K164" i="13"/>
  <c r="K165" i="13"/>
  <c r="K166" i="13"/>
  <c r="K167" i="13"/>
  <c r="K171" i="13"/>
  <c r="K172" i="13"/>
  <c r="K173" i="13"/>
  <c r="K174" i="13"/>
  <c r="K175" i="13"/>
  <c r="K176" i="13"/>
  <c r="K177" i="13"/>
  <c r="K179" i="13"/>
  <c r="K180" i="13"/>
  <c r="K181" i="13"/>
  <c r="K182" i="13"/>
  <c r="K184" i="13"/>
  <c r="K187" i="13"/>
  <c r="K188" i="13"/>
  <c r="K189" i="13"/>
  <c r="K190" i="13"/>
  <c r="K194" i="13"/>
  <c r="K195" i="13"/>
  <c r="K196" i="13"/>
  <c r="K197" i="13"/>
  <c r="K198" i="13"/>
  <c r="K199" i="13"/>
  <c r="K202" i="13"/>
  <c r="K203" i="13"/>
  <c r="K204" i="13"/>
  <c r="K205" i="13"/>
  <c r="K206" i="13"/>
  <c r="K207" i="13"/>
  <c r="K208" i="13"/>
  <c r="K209" i="13"/>
  <c r="K213" i="13"/>
  <c r="K214" i="13"/>
  <c r="K215" i="13"/>
  <c r="K217" i="13"/>
  <c r="K218" i="13"/>
  <c r="K219" i="13"/>
  <c r="K220" i="13"/>
  <c r="K221" i="13"/>
  <c r="K222" i="13"/>
  <c r="K223" i="13"/>
  <c r="K226" i="13"/>
  <c r="K227" i="13"/>
  <c r="K228" i="13"/>
  <c r="K229" i="13"/>
  <c r="K230" i="13"/>
  <c r="K231" i="13"/>
  <c r="K234" i="13"/>
  <c r="K237" i="13"/>
  <c r="K238" i="13"/>
  <c r="K241" i="13"/>
  <c r="K242" i="13"/>
  <c r="K244" i="13"/>
  <c r="K245" i="13"/>
  <c r="K246" i="13"/>
  <c r="K247" i="13"/>
  <c r="K248" i="13"/>
  <c r="K251" i="13"/>
  <c r="K252" i="13"/>
  <c r="K255" i="13"/>
  <c r="K258" i="13"/>
  <c r="K259" i="13"/>
  <c r="K262" i="13"/>
  <c r="K263" i="13"/>
  <c r="K264" i="13"/>
  <c r="K265" i="13"/>
  <c r="K266" i="13"/>
  <c r="K267" i="13"/>
  <c r="K268" i="13"/>
  <c r="K269" i="13"/>
  <c r="K270" i="13"/>
  <c r="K272" i="13"/>
  <c r="K273" i="13"/>
  <c r="K277" i="13"/>
  <c r="K280" i="13"/>
  <c r="K281" i="13"/>
  <c r="K282" i="13"/>
  <c r="K283" i="13"/>
  <c r="K284" i="13"/>
  <c r="K285" i="13"/>
  <c r="K286" i="13"/>
  <c r="K287" i="13"/>
  <c r="K288" i="13"/>
  <c r="K289" i="13"/>
  <c r="K290" i="13"/>
  <c r="K291" i="13"/>
  <c r="K292" i="13"/>
  <c r="K293" i="13"/>
  <c r="K294" i="13"/>
  <c r="K295" i="13"/>
  <c r="K297" i="13"/>
  <c r="K301" i="13"/>
  <c r="K302" i="13"/>
  <c r="K303" i="13"/>
  <c r="K304" i="13"/>
  <c r="K305" i="13"/>
  <c r="K306" i="13"/>
  <c r="K308" i="13"/>
  <c r="K311" i="13"/>
  <c r="K312" i="13"/>
  <c r="K313" i="13"/>
  <c r="K314" i="13"/>
  <c r="K315" i="13"/>
  <c r="K316" i="13"/>
  <c r="K317" i="13"/>
  <c r="K319" i="13"/>
  <c r="K320" i="13"/>
  <c r="K332" i="13"/>
  <c r="K331" i="13"/>
  <c r="K330" i="13"/>
  <c r="K329" i="13"/>
  <c r="K326" i="13"/>
  <c r="K325" i="13"/>
  <c r="K7" i="13"/>
  <c r="K42" i="13"/>
  <c r="K50" i="13"/>
  <c r="K52" i="13"/>
  <c r="K61" i="13"/>
  <c r="K71" i="13"/>
  <c r="K72" i="13"/>
  <c r="K107" i="13"/>
  <c r="K108" i="13"/>
  <c r="K117" i="13"/>
  <c r="K139" i="13"/>
  <c r="K152" i="13"/>
  <c r="K162" i="13"/>
  <c r="K168" i="13"/>
  <c r="K178" i="13"/>
  <c r="K183" i="13"/>
  <c r="K191" i="13"/>
  <c r="K210" i="13"/>
  <c r="K216" i="13"/>
  <c r="K243" i="13"/>
  <c r="K274" i="13"/>
  <c r="K296" i="13"/>
  <c r="K298" i="13"/>
  <c r="K307" i="13"/>
  <c r="K318" i="13"/>
  <c r="J323" i="13"/>
  <c r="I323" i="13"/>
  <c r="H323" i="13"/>
  <c r="G323" i="13"/>
  <c r="F323" i="13"/>
  <c r="E323" i="13"/>
  <c r="D323" i="13"/>
  <c r="C323" i="13"/>
  <c r="B323" i="13"/>
  <c r="H295" i="14"/>
  <c r="H25" i="14"/>
  <c r="H334" i="14"/>
  <c r="H333" i="14"/>
  <c r="H332" i="14"/>
  <c r="H331" i="14"/>
  <c r="H328" i="14"/>
  <c r="H327" i="14"/>
  <c r="H6" i="14"/>
  <c r="H324" i="14" s="1"/>
  <c r="H7" i="14"/>
  <c r="H8" i="14"/>
  <c r="H9" i="14"/>
  <c r="H10" i="14"/>
  <c r="H11" i="14"/>
  <c r="H12" i="14"/>
  <c r="H15" i="14"/>
  <c r="H16" i="14"/>
  <c r="H17" i="14"/>
  <c r="H18" i="14"/>
  <c r="H19" i="14"/>
  <c r="H20" i="14"/>
  <c r="H21" i="14"/>
  <c r="H22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68" i="14"/>
  <c r="H69" i="14"/>
  <c r="H70" i="14"/>
  <c r="H71" i="14"/>
  <c r="H72" i="14"/>
  <c r="H73" i="14"/>
  <c r="H76" i="14"/>
  <c r="H77" i="14"/>
  <c r="H78" i="14"/>
  <c r="H79" i="14"/>
  <c r="H80" i="14"/>
  <c r="H81" i="14"/>
  <c r="H82" i="14"/>
  <c r="H85" i="14"/>
  <c r="H86" i="14"/>
  <c r="H87" i="14"/>
  <c r="H88" i="14"/>
  <c r="H91" i="14"/>
  <c r="H92" i="14"/>
  <c r="H93" i="14"/>
  <c r="H94" i="14"/>
  <c r="H95" i="14"/>
  <c r="H96" i="14"/>
  <c r="H97" i="14"/>
  <c r="H98" i="14"/>
  <c r="H99" i="14"/>
  <c r="H100" i="14"/>
  <c r="H101" i="14"/>
  <c r="H102" i="14"/>
  <c r="H103" i="14"/>
  <c r="H104" i="14"/>
  <c r="H105" i="14"/>
  <c r="H106" i="14"/>
  <c r="H107" i="14"/>
  <c r="H108" i="14"/>
  <c r="H109" i="14"/>
  <c r="H112" i="14"/>
  <c r="H113" i="14"/>
  <c r="H114" i="14"/>
  <c r="H115" i="14"/>
  <c r="H116" i="14"/>
  <c r="H117" i="14"/>
  <c r="H118" i="14"/>
  <c r="H121" i="14"/>
  <c r="H122" i="14"/>
  <c r="H123" i="14"/>
  <c r="H126" i="14"/>
  <c r="H127" i="14"/>
  <c r="H128" i="14"/>
  <c r="H129" i="14"/>
  <c r="H132" i="14"/>
  <c r="H133" i="14"/>
  <c r="H134" i="14"/>
  <c r="H135" i="14"/>
  <c r="H136" i="14"/>
  <c r="H137" i="14"/>
  <c r="H138" i="14"/>
  <c r="H139" i="14"/>
  <c r="H140" i="14"/>
  <c r="H143" i="14"/>
  <c r="H144" i="14"/>
  <c r="H145" i="14"/>
  <c r="H146" i="14"/>
  <c r="H149" i="14"/>
  <c r="H150" i="14"/>
  <c r="H151" i="14"/>
  <c r="H152" i="14"/>
  <c r="H153" i="14"/>
  <c r="H156" i="14"/>
  <c r="H159" i="14"/>
  <c r="H160" i="14"/>
  <c r="H161" i="14"/>
  <c r="H162" i="14"/>
  <c r="H163" i="14"/>
  <c r="H164" i="14"/>
  <c r="H165" i="14"/>
  <c r="H166" i="14"/>
  <c r="H167" i="14"/>
  <c r="H168" i="14"/>
  <c r="H169" i="14"/>
  <c r="H172" i="14"/>
  <c r="H173" i="14"/>
  <c r="H174" i="14"/>
  <c r="H175" i="14"/>
  <c r="H176" i="14"/>
  <c r="H177" i="14"/>
  <c r="H178" i="14"/>
  <c r="H179" i="14"/>
  <c r="H180" i="14"/>
  <c r="H181" i="14"/>
  <c r="H182" i="14"/>
  <c r="H183" i="14"/>
  <c r="H184" i="14"/>
  <c r="H185" i="14"/>
  <c r="H188" i="14"/>
  <c r="H189" i="14"/>
  <c r="H190" i="14"/>
  <c r="H191" i="14"/>
  <c r="H192" i="14"/>
  <c r="H195" i="14"/>
  <c r="H196" i="14"/>
  <c r="H197" i="14"/>
  <c r="H198" i="14"/>
  <c r="H199" i="14"/>
  <c r="H200" i="14"/>
  <c r="H203" i="14"/>
  <c r="H204" i="14"/>
  <c r="H205" i="14"/>
  <c r="H206" i="14"/>
  <c r="H207" i="14"/>
  <c r="H208" i="14"/>
  <c r="H209" i="14"/>
  <c r="H210" i="14"/>
  <c r="H211" i="14"/>
  <c r="H214" i="14"/>
  <c r="H215" i="14"/>
  <c r="H216" i="14"/>
  <c r="H217" i="14"/>
  <c r="H218" i="14"/>
  <c r="H219" i="14"/>
  <c r="H220" i="14"/>
  <c r="H221" i="14"/>
  <c r="H222" i="14"/>
  <c r="H223" i="14"/>
  <c r="H224" i="14"/>
  <c r="H227" i="14"/>
  <c r="H228" i="14"/>
  <c r="H229" i="14"/>
  <c r="H230" i="14"/>
  <c r="H231" i="14"/>
  <c r="H232" i="14"/>
  <c r="H235" i="14"/>
  <c r="H238" i="14"/>
  <c r="H239" i="14"/>
  <c r="H242" i="14"/>
  <c r="H243" i="14"/>
  <c r="H244" i="14"/>
  <c r="H245" i="14"/>
  <c r="H246" i="14"/>
  <c r="H247" i="14"/>
  <c r="H248" i="14"/>
  <c r="H249" i="14"/>
  <c r="H252" i="14"/>
  <c r="H253" i="14"/>
  <c r="H256" i="14"/>
  <c r="H259" i="14"/>
  <c r="H260" i="14"/>
  <c r="H263" i="14"/>
  <c r="H264" i="14"/>
  <c r="H265" i="14"/>
  <c r="H266" i="14"/>
  <c r="H267" i="14"/>
  <c r="H268" i="14"/>
  <c r="H269" i="14"/>
  <c r="H270" i="14"/>
  <c r="H271" i="14"/>
  <c r="H272" i="14"/>
  <c r="H273" i="14"/>
  <c r="H274" i="14"/>
  <c r="H275" i="14"/>
  <c r="H278" i="14"/>
  <c r="H281" i="14"/>
  <c r="H282" i="14"/>
  <c r="H283" i="14"/>
  <c r="H284" i="14"/>
  <c r="H285" i="14"/>
  <c r="H286" i="14"/>
  <c r="H287" i="14"/>
  <c r="H288" i="14"/>
  <c r="H289" i="14"/>
  <c r="H290" i="14"/>
  <c r="H291" i="14"/>
  <c r="H292" i="14"/>
  <c r="H293" i="14"/>
  <c r="H294" i="14"/>
  <c r="H296" i="14"/>
  <c r="H297" i="14"/>
  <c r="H298" i="14"/>
  <c r="H299" i="14"/>
  <c r="H300" i="14"/>
  <c r="H303" i="14"/>
  <c r="H304" i="14"/>
  <c r="H305" i="14"/>
  <c r="H306" i="14"/>
  <c r="H307" i="14"/>
  <c r="H308" i="14"/>
  <c r="H309" i="14"/>
  <c r="H310" i="14"/>
  <c r="H313" i="14"/>
  <c r="H314" i="14"/>
  <c r="H315" i="14"/>
  <c r="H316" i="14"/>
  <c r="H317" i="14"/>
  <c r="H318" i="14"/>
  <c r="H319" i="14"/>
  <c r="H320" i="14"/>
  <c r="H321" i="14"/>
  <c r="H322" i="14"/>
  <c r="G325" i="14"/>
  <c r="F325" i="14"/>
  <c r="E325" i="14"/>
  <c r="D325" i="14"/>
  <c r="C325" i="14"/>
  <c r="B325" i="14"/>
  <c r="G324" i="14"/>
  <c r="F324" i="14"/>
  <c r="E324" i="14"/>
  <c r="D324" i="14"/>
  <c r="C324" i="14"/>
  <c r="B324" i="14"/>
  <c r="R205" i="4"/>
  <c r="N272" i="4"/>
  <c r="N271" i="4"/>
  <c r="B272" i="4"/>
  <c r="B271" i="4"/>
  <c r="R274" i="4"/>
  <c r="R6" i="4"/>
  <c r="R272" i="4" s="1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N5" i="3" s="1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Q272" i="4"/>
  <c r="P272" i="4"/>
  <c r="O272" i="4"/>
  <c r="M272" i="4"/>
  <c r="L272" i="4"/>
  <c r="K272" i="4"/>
  <c r="J272" i="4"/>
  <c r="I272" i="4"/>
  <c r="H272" i="4"/>
  <c r="G272" i="4"/>
  <c r="F272" i="4"/>
  <c r="E272" i="4"/>
  <c r="D272" i="4"/>
  <c r="C272" i="4"/>
  <c r="Q271" i="4"/>
  <c r="P271" i="4"/>
  <c r="O271" i="4"/>
  <c r="M271" i="4"/>
  <c r="L271" i="4"/>
  <c r="K271" i="4"/>
  <c r="J271" i="4"/>
  <c r="I271" i="4"/>
  <c r="H271" i="4"/>
  <c r="G271" i="4"/>
  <c r="F271" i="4"/>
  <c r="E271" i="4"/>
  <c r="D271" i="4"/>
  <c r="C271" i="4"/>
  <c r="Q97" i="1"/>
  <c r="Q6" i="1"/>
  <c r="Q272" i="1" s="1"/>
  <c r="Q8" i="1"/>
  <c r="Q271" i="1" s="1"/>
  <c r="D1" i="1" s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O5" i="32" s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7" i="1"/>
  <c r="Q88" i="1"/>
  <c r="Q89" i="1"/>
  <c r="Q93" i="1"/>
  <c r="Q94" i="1"/>
  <c r="Q95" i="1"/>
  <c r="Q96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2" i="1"/>
  <c r="Q143" i="1"/>
  <c r="Q144" i="1"/>
  <c r="Q146" i="1"/>
  <c r="Q147" i="1"/>
  <c r="Q148" i="1"/>
  <c r="Q149" i="1"/>
  <c r="Q150" i="1"/>
  <c r="Q151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72" i="1"/>
  <c r="Q173" i="1"/>
  <c r="Q174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50" i="1"/>
  <c r="Q251" i="1"/>
  <c r="O391" i="3" s="1"/>
  <c r="Q252" i="1"/>
  <c r="Q253" i="1"/>
  <c r="Q254" i="1"/>
  <c r="Q255" i="1"/>
  <c r="Q256" i="1"/>
  <c r="Q257" i="1"/>
  <c r="Q258" i="1"/>
  <c r="Q261" i="1"/>
  <c r="Q262" i="1"/>
  <c r="Q263" i="1"/>
  <c r="Q264" i="1"/>
  <c r="Q265" i="1"/>
  <c r="Q266" i="1"/>
  <c r="Q267" i="1"/>
  <c r="Q268" i="1"/>
  <c r="Q269" i="1"/>
  <c r="B271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C271" i="1"/>
  <c r="B272" i="1"/>
  <c r="Q145" i="1"/>
  <c r="Q249" i="1"/>
  <c r="Q7" i="1"/>
  <c r="Q36" i="1"/>
  <c r="I272" i="1"/>
  <c r="G272" i="1"/>
  <c r="K272" i="1"/>
  <c r="L272" i="1"/>
  <c r="M272" i="1"/>
  <c r="E272" i="1"/>
  <c r="D272" i="1"/>
  <c r="O272" i="1"/>
  <c r="Q58" i="1"/>
  <c r="Q57" i="1"/>
  <c r="Q175" i="1"/>
  <c r="N272" i="1"/>
  <c r="Q91" i="1"/>
  <c r="Q92" i="1"/>
  <c r="Q119" i="1"/>
  <c r="Q120" i="1"/>
  <c r="Q274" i="1"/>
  <c r="Q260" i="1"/>
  <c r="Q259" i="1"/>
  <c r="O401" i="3" s="1"/>
  <c r="Q233" i="1"/>
  <c r="Q232" i="1"/>
  <c r="Q171" i="1"/>
  <c r="Q170" i="1"/>
  <c r="Q169" i="1"/>
  <c r="Q154" i="1"/>
  <c r="Q153" i="1"/>
  <c r="Q152" i="1"/>
  <c r="Q141" i="1"/>
  <c r="Q118" i="1"/>
  <c r="Q90" i="1"/>
  <c r="Q86" i="1"/>
  <c r="Q85" i="1"/>
  <c r="Q84" i="1"/>
  <c r="Q60" i="1"/>
  <c r="Q59" i="1"/>
  <c r="P272" i="1"/>
  <c r="J272" i="1"/>
  <c r="H272" i="1"/>
  <c r="F272" i="1"/>
  <c r="C272" i="1"/>
  <c r="N6" i="16"/>
  <c r="N326" i="16" s="1"/>
  <c r="E1" i="16" s="1"/>
  <c r="N8" i="16"/>
  <c r="N9" i="16"/>
  <c r="N10" i="16"/>
  <c r="N11" i="16"/>
  <c r="N12" i="16"/>
  <c r="N15" i="16"/>
  <c r="N16" i="16"/>
  <c r="N17" i="16"/>
  <c r="N18" i="16"/>
  <c r="N19" i="16"/>
  <c r="N20" i="16"/>
  <c r="N21" i="16"/>
  <c r="N22" i="16"/>
  <c r="N25" i="16"/>
  <c r="N26" i="16"/>
  <c r="N27" i="16"/>
  <c r="N28" i="16"/>
  <c r="N29" i="16"/>
  <c r="N30" i="16"/>
  <c r="N31" i="16"/>
  <c r="N32" i="16"/>
  <c r="N33" i="16"/>
  <c r="N34" i="16"/>
  <c r="N35" i="16"/>
  <c r="N36" i="16"/>
  <c r="N37" i="16"/>
  <c r="N38" i="16"/>
  <c r="N39" i="16"/>
  <c r="N40" i="16"/>
  <c r="N41" i="16"/>
  <c r="N42" i="16"/>
  <c r="N44" i="16"/>
  <c r="N45" i="16"/>
  <c r="N46" i="16"/>
  <c r="N47" i="16"/>
  <c r="N48" i="16"/>
  <c r="N49" i="16"/>
  <c r="N50" i="16"/>
  <c r="N52" i="16"/>
  <c r="N56" i="16"/>
  <c r="N57" i="16"/>
  <c r="N58" i="16"/>
  <c r="N59" i="16"/>
  <c r="N60" i="16"/>
  <c r="N61" i="16"/>
  <c r="N63" i="16"/>
  <c r="N64" i="16"/>
  <c r="N65" i="16"/>
  <c r="N66" i="16"/>
  <c r="N67" i="16"/>
  <c r="N68" i="16"/>
  <c r="N69" i="16"/>
  <c r="N70" i="16"/>
  <c r="N71" i="16"/>
  <c r="N76" i="16"/>
  <c r="N77" i="16"/>
  <c r="N78" i="16"/>
  <c r="N79" i="16"/>
  <c r="N80" i="16"/>
  <c r="N81" i="16"/>
  <c r="N82" i="16"/>
  <c r="N85" i="16"/>
  <c r="N86" i="16"/>
  <c r="N87" i="16"/>
  <c r="N88" i="16"/>
  <c r="N91" i="16"/>
  <c r="N92" i="16"/>
  <c r="N93" i="16"/>
  <c r="N94" i="16"/>
  <c r="N95" i="16"/>
  <c r="N96" i="16"/>
  <c r="N97" i="16"/>
  <c r="N98" i="16"/>
  <c r="N99" i="16"/>
  <c r="N100" i="16"/>
  <c r="N101" i="16"/>
  <c r="N102" i="16"/>
  <c r="N103" i="16"/>
  <c r="N104" i="16"/>
  <c r="N105" i="16"/>
  <c r="N106" i="16"/>
  <c r="N107" i="16"/>
  <c r="N112" i="16"/>
  <c r="N113" i="16"/>
  <c r="N114" i="16"/>
  <c r="N115" i="16"/>
  <c r="N116" i="16"/>
  <c r="N117" i="16"/>
  <c r="N121" i="16"/>
  <c r="N122" i="16"/>
  <c r="N123" i="16"/>
  <c r="N126" i="16"/>
  <c r="N127" i="16"/>
  <c r="N128" i="16"/>
  <c r="N129" i="16"/>
  <c r="N132" i="16"/>
  <c r="N133" i="16"/>
  <c r="N134" i="16"/>
  <c r="N135" i="16"/>
  <c r="N136" i="16"/>
  <c r="N137" i="16"/>
  <c r="N138" i="16"/>
  <c r="N139" i="16"/>
  <c r="N140" i="16"/>
  <c r="N144" i="16"/>
  <c r="N145" i="16"/>
  <c r="N146" i="16"/>
  <c r="N147" i="16"/>
  <c r="N150" i="16"/>
  <c r="N151" i="16"/>
  <c r="N152" i="16"/>
  <c r="N153" i="16"/>
  <c r="N157" i="16"/>
  <c r="N160" i="16"/>
  <c r="N161" i="16"/>
  <c r="N162" i="16"/>
  <c r="N163" i="16"/>
  <c r="N165" i="16"/>
  <c r="N166" i="16"/>
  <c r="N167" i="16"/>
  <c r="N168" i="16"/>
  <c r="N169" i="16"/>
  <c r="N173" i="16"/>
  <c r="N174" i="16"/>
  <c r="N175" i="16"/>
  <c r="N176" i="16"/>
  <c r="N177" i="16"/>
  <c r="N178" i="16"/>
  <c r="N179" i="16"/>
  <c r="N181" i="16"/>
  <c r="N182" i="16"/>
  <c r="N183" i="16"/>
  <c r="N184" i="16"/>
  <c r="N186" i="16"/>
  <c r="N189" i="16"/>
  <c r="N190" i="16"/>
  <c r="N191" i="16"/>
  <c r="N192" i="16"/>
  <c r="N196" i="16"/>
  <c r="N197" i="16"/>
  <c r="N198" i="16"/>
  <c r="N199" i="16"/>
  <c r="N200" i="16"/>
  <c r="N201" i="16"/>
  <c r="N204" i="16"/>
  <c r="N205" i="16"/>
  <c r="N206" i="16"/>
  <c r="N207" i="16"/>
  <c r="N208" i="16"/>
  <c r="N209" i="16"/>
  <c r="N210" i="16"/>
  <c r="N211" i="16"/>
  <c r="N215" i="16"/>
  <c r="N216" i="16"/>
  <c r="N217" i="16"/>
  <c r="N219" i="16"/>
  <c r="N220" i="16"/>
  <c r="N221" i="16"/>
  <c r="N222" i="16"/>
  <c r="N223" i="16"/>
  <c r="N224" i="16"/>
  <c r="N225" i="16"/>
  <c r="N228" i="16"/>
  <c r="N229" i="16"/>
  <c r="N230" i="16"/>
  <c r="N231" i="16"/>
  <c r="N232" i="16"/>
  <c r="N233" i="16"/>
  <c r="N237" i="16"/>
  <c r="N240" i="16"/>
  <c r="N241" i="16"/>
  <c r="N244" i="16"/>
  <c r="N245" i="16"/>
  <c r="N247" i="16"/>
  <c r="N248" i="16"/>
  <c r="N249" i="16"/>
  <c r="N250" i="16"/>
  <c r="N251" i="16"/>
  <c r="N254" i="16"/>
  <c r="N255" i="16"/>
  <c r="N258" i="16"/>
  <c r="N261" i="16"/>
  <c r="N262" i="16"/>
  <c r="N265" i="16"/>
  <c r="N266" i="16"/>
  <c r="N267" i="16"/>
  <c r="N268" i="16"/>
  <c r="N269" i="16"/>
  <c r="N270" i="16"/>
  <c r="N271" i="16"/>
  <c r="N272" i="16"/>
  <c r="N273" i="16"/>
  <c r="N274" i="16"/>
  <c r="N275" i="16"/>
  <c r="N276" i="16"/>
  <c r="N280" i="16"/>
  <c r="N283" i="16"/>
  <c r="N284" i="16"/>
  <c r="N285" i="16"/>
  <c r="N286" i="16"/>
  <c r="N287" i="16"/>
  <c r="N288" i="16"/>
  <c r="N289" i="16"/>
  <c r="N290" i="16"/>
  <c r="N291" i="16"/>
  <c r="N292" i="16"/>
  <c r="N293" i="16"/>
  <c r="N294" i="16"/>
  <c r="N295" i="16"/>
  <c r="N296" i="16"/>
  <c r="N297" i="16"/>
  <c r="N298" i="16"/>
  <c r="N299" i="16"/>
  <c r="N301" i="16"/>
  <c r="N305" i="16"/>
  <c r="N306" i="16"/>
  <c r="N307" i="16"/>
  <c r="N308" i="16"/>
  <c r="N309" i="16"/>
  <c r="N310" i="16"/>
  <c r="N312" i="16"/>
  <c r="N315" i="16"/>
  <c r="N316" i="16"/>
  <c r="N317" i="16"/>
  <c r="N318" i="16"/>
  <c r="N319" i="16"/>
  <c r="N320" i="16"/>
  <c r="N321" i="16"/>
  <c r="N323" i="16"/>
  <c r="N324" i="16"/>
  <c r="N234" i="16"/>
  <c r="L327" i="16"/>
  <c r="L326" i="16"/>
  <c r="K327" i="16"/>
  <c r="J327" i="16"/>
  <c r="I327" i="16"/>
  <c r="H327" i="16"/>
  <c r="G327" i="16"/>
  <c r="K326" i="16"/>
  <c r="J326" i="16"/>
  <c r="I326" i="16"/>
  <c r="H326" i="16"/>
  <c r="G326" i="16"/>
  <c r="N336" i="16"/>
  <c r="N335" i="16"/>
  <c r="N334" i="16"/>
  <c r="N333" i="16"/>
  <c r="N330" i="16"/>
  <c r="N329" i="16"/>
  <c r="N7" i="16"/>
  <c r="N43" i="16"/>
  <c r="N51" i="16"/>
  <c r="N53" i="16"/>
  <c r="N62" i="16"/>
  <c r="N72" i="16"/>
  <c r="N73" i="16"/>
  <c r="N108" i="16"/>
  <c r="N109" i="16"/>
  <c r="N118" i="16"/>
  <c r="N141" i="16"/>
  <c r="N154" i="16"/>
  <c r="N164" i="16"/>
  <c r="N170" i="16"/>
  <c r="N180" i="16"/>
  <c r="N185" i="16"/>
  <c r="N193" i="16"/>
  <c r="N212" i="16"/>
  <c r="N218" i="16"/>
  <c r="N246" i="16"/>
  <c r="N277" i="16"/>
  <c r="N300" i="16"/>
  <c r="N302" i="16"/>
  <c r="N311" i="16"/>
  <c r="N322" i="16"/>
  <c r="M327" i="16"/>
  <c r="F327" i="16"/>
  <c r="E327" i="16"/>
  <c r="D327" i="16"/>
  <c r="C327" i="16"/>
  <c r="B327" i="16"/>
  <c r="M326" i="16"/>
  <c r="F326" i="16"/>
  <c r="E326" i="16"/>
  <c r="D326" i="16"/>
  <c r="C326" i="16"/>
  <c r="B326" i="16"/>
  <c r="N328" i="18"/>
  <c r="M328" i="18"/>
  <c r="L328" i="18"/>
  <c r="K328" i="18"/>
  <c r="J328" i="18"/>
  <c r="I328" i="18"/>
  <c r="H328" i="18"/>
  <c r="G328" i="18"/>
  <c r="F328" i="18"/>
  <c r="E328" i="18"/>
  <c r="D328" i="18"/>
  <c r="C328" i="18"/>
  <c r="B328" i="18"/>
  <c r="N327" i="18"/>
  <c r="M327" i="18"/>
  <c r="L327" i="18"/>
  <c r="K327" i="18"/>
  <c r="J327" i="18"/>
  <c r="I327" i="18"/>
  <c r="H327" i="18"/>
  <c r="G327" i="18"/>
  <c r="F327" i="18"/>
  <c r="E327" i="18"/>
  <c r="D327" i="18"/>
  <c r="C327" i="18"/>
  <c r="B327" i="18"/>
  <c r="O18" i="18"/>
  <c r="O22" i="18"/>
  <c r="O30" i="18"/>
  <c r="O49" i="18"/>
  <c r="O56" i="18"/>
  <c r="O64" i="18"/>
  <c r="O68" i="18"/>
  <c r="O81" i="18"/>
  <c r="O82" i="18"/>
  <c r="O85" i="18"/>
  <c r="O129" i="18"/>
  <c r="O147" i="18"/>
  <c r="O153" i="18"/>
  <c r="O154" i="18"/>
  <c r="O162" i="18"/>
  <c r="O167" i="18"/>
  <c r="O169" i="18"/>
  <c r="O183" i="18"/>
  <c r="O184" i="18"/>
  <c r="O199" i="18"/>
  <c r="O201" i="18"/>
  <c r="O202" i="18"/>
  <c r="O208" i="18"/>
  <c r="O211" i="18"/>
  <c r="O216" i="18"/>
  <c r="O229" i="18"/>
  <c r="O231" i="18"/>
  <c r="O245" i="18"/>
  <c r="O251" i="18"/>
  <c r="O263" i="18"/>
  <c r="O268" i="18"/>
  <c r="O269" i="18"/>
  <c r="O275" i="18"/>
  <c r="O276" i="18"/>
  <c r="O281" i="18"/>
  <c r="O306" i="18"/>
  <c r="O310" i="18"/>
  <c r="O313" i="18"/>
  <c r="O9" i="18"/>
  <c r="O15" i="18"/>
  <c r="O16" i="18"/>
  <c r="O21" i="18"/>
  <c r="O29" i="18"/>
  <c r="O33" i="18"/>
  <c r="O57" i="18"/>
  <c r="O58" i="18"/>
  <c r="O87" i="18"/>
  <c r="O92" i="18"/>
  <c r="O96" i="18"/>
  <c r="O100" i="18"/>
  <c r="O114" i="18"/>
  <c r="O121" i="18"/>
  <c r="O126" i="18"/>
  <c r="O133" i="18"/>
  <c r="O182" i="18"/>
  <c r="O190" i="18"/>
  <c r="O192" i="18"/>
  <c r="O200" i="18"/>
  <c r="O205" i="18"/>
  <c r="O207" i="18"/>
  <c r="O209" i="18"/>
  <c r="O212" i="18"/>
  <c r="O71" i="18"/>
  <c r="O76" i="18"/>
  <c r="O77" i="18"/>
  <c r="O230" i="18"/>
  <c r="O232" i="18"/>
  <c r="O271" i="18"/>
  <c r="O308" i="18"/>
  <c r="O311" i="18"/>
  <c r="O318" i="18"/>
  <c r="O322" i="18"/>
  <c r="O325" i="18"/>
  <c r="O60" i="18"/>
  <c r="O67" i="18"/>
  <c r="O198" i="18"/>
  <c r="O267" i="18"/>
  <c r="O274" i="18"/>
  <c r="O78" i="18"/>
  <c r="O127" i="18"/>
  <c r="O8" i="18"/>
  <c r="O40" i="18"/>
  <c r="O34" i="18"/>
  <c r="O223" i="18"/>
  <c r="O242" i="18"/>
  <c r="O166" i="18"/>
  <c r="O31" i="18"/>
  <c r="O35" i="18"/>
  <c r="O36" i="18"/>
  <c r="O37" i="18"/>
  <c r="O38" i="18"/>
  <c r="O6" i="18"/>
  <c r="O93" i="18"/>
  <c r="O94" i="18"/>
  <c r="O103" i="18"/>
  <c r="O128" i="18"/>
  <c r="O175" i="18"/>
  <c r="O187" i="18"/>
  <c r="O210" i="18"/>
  <c r="O246" i="18"/>
  <c r="O262" i="18"/>
  <c r="O266" i="18"/>
  <c r="O309" i="18"/>
  <c r="O321" i="18"/>
  <c r="O10" i="18"/>
  <c r="O11" i="18"/>
  <c r="O12" i="18"/>
  <c r="O17" i="18"/>
  <c r="O19" i="18"/>
  <c r="O20" i="18"/>
  <c r="O25" i="18"/>
  <c r="O26" i="18"/>
  <c r="O27" i="18"/>
  <c r="O28" i="18"/>
  <c r="O32" i="18"/>
  <c r="O39" i="18"/>
  <c r="O41" i="18"/>
  <c r="O42" i="18"/>
  <c r="O44" i="18"/>
  <c r="O45" i="18"/>
  <c r="O46" i="18"/>
  <c r="O47" i="18"/>
  <c r="O48" i="18"/>
  <c r="O50" i="18"/>
  <c r="O52" i="18"/>
  <c r="O59" i="18"/>
  <c r="O61" i="18"/>
  <c r="O63" i="18"/>
  <c r="O65" i="18"/>
  <c r="O66" i="18"/>
  <c r="O69" i="18"/>
  <c r="O70" i="18"/>
  <c r="O79" i="18"/>
  <c r="O80" i="18"/>
  <c r="O86" i="18"/>
  <c r="O88" i="18"/>
  <c r="O91" i="18"/>
  <c r="O95" i="18"/>
  <c r="O97" i="18"/>
  <c r="O98" i="18"/>
  <c r="O99" i="18"/>
  <c r="O101" i="18"/>
  <c r="O102" i="18"/>
  <c r="O104" i="18"/>
  <c r="O105" i="18"/>
  <c r="O106" i="18"/>
  <c r="O107" i="18"/>
  <c r="O112" i="18"/>
  <c r="O113" i="18"/>
  <c r="O115" i="18"/>
  <c r="O116" i="18"/>
  <c r="O117" i="18"/>
  <c r="O122" i="18"/>
  <c r="O123" i="18"/>
  <c r="O134" i="18"/>
  <c r="O135" i="18"/>
  <c r="O136" i="18"/>
  <c r="O137" i="18"/>
  <c r="O138" i="18"/>
  <c r="O139" i="18"/>
  <c r="O140" i="18"/>
  <c r="O141" i="18"/>
  <c r="O145" i="18"/>
  <c r="O146" i="18"/>
  <c r="O148" i="18"/>
  <c r="O151" i="18"/>
  <c r="O152" i="18"/>
  <c r="O158" i="18"/>
  <c r="O161" i="18"/>
  <c r="O163" i="18"/>
  <c r="O164" i="18"/>
  <c r="O168" i="18"/>
  <c r="O170" i="18"/>
  <c r="O174" i="18"/>
  <c r="O176" i="18"/>
  <c r="O177" i="18"/>
  <c r="O178" i="18"/>
  <c r="O179" i="18"/>
  <c r="O180" i="18"/>
  <c r="O185" i="18"/>
  <c r="O191" i="18"/>
  <c r="O193" i="18"/>
  <c r="O197" i="18"/>
  <c r="O206" i="18"/>
  <c r="O217" i="18"/>
  <c r="O218" i="18"/>
  <c r="O220" i="18"/>
  <c r="O221" i="18"/>
  <c r="O222" i="18"/>
  <c r="O224" i="18"/>
  <c r="O225" i="18"/>
  <c r="O226" i="18"/>
  <c r="O233" i="18"/>
  <c r="O234" i="18"/>
  <c r="O238" i="18"/>
  <c r="O241" i="18"/>
  <c r="O248" i="18"/>
  <c r="O249" i="18"/>
  <c r="O250" i="18"/>
  <c r="O252" i="18"/>
  <c r="O255" i="18"/>
  <c r="O256" i="18"/>
  <c r="O259" i="18"/>
  <c r="O270" i="18"/>
  <c r="O272" i="18"/>
  <c r="O273" i="18"/>
  <c r="O277" i="18"/>
  <c r="O307" i="18"/>
  <c r="O316" i="18"/>
  <c r="O317" i="18"/>
  <c r="O319" i="18"/>
  <c r="O320" i="18"/>
  <c r="O324" i="18"/>
  <c r="O130" i="18"/>
  <c r="O337" i="18"/>
  <c r="O336" i="18"/>
  <c r="O335" i="18"/>
  <c r="O334" i="18"/>
  <c r="O331" i="18"/>
  <c r="O330" i="18"/>
  <c r="O7" i="18"/>
  <c r="O43" i="18"/>
  <c r="O51" i="18"/>
  <c r="O53" i="18"/>
  <c r="O62" i="18"/>
  <c r="O72" i="18"/>
  <c r="O73" i="18"/>
  <c r="O108" i="18"/>
  <c r="O109" i="18"/>
  <c r="O118" i="18"/>
  <c r="O142" i="18"/>
  <c r="O155" i="18"/>
  <c r="O165" i="18"/>
  <c r="O171" i="18"/>
  <c r="O181" i="18"/>
  <c r="O186" i="18"/>
  <c r="O194" i="18"/>
  <c r="O213" i="18"/>
  <c r="O219" i="18"/>
  <c r="O235" i="18"/>
  <c r="O247" i="18"/>
  <c r="O278" i="18"/>
  <c r="O312" i="18"/>
  <c r="O323" i="18"/>
  <c r="L332" i="20"/>
  <c r="L331" i="20"/>
  <c r="J332" i="20"/>
  <c r="J331" i="20"/>
  <c r="Q150" i="20"/>
  <c r="Q298" i="20"/>
  <c r="Q299" i="20"/>
  <c r="Q151" i="20"/>
  <c r="Q164" i="20"/>
  <c r="Q235" i="20"/>
  <c r="Q249" i="20"/>
  <c r="Q306" i="20"/>
  <c r="Q312" i="20"/>
  <c r="Q315" i="20"/>
  <c r="Q324" i="20"/>
  <c r="Q326" i="20"/>
  <c r="Q328" i="20"/>
  <c r="Q125" i="20"/>
  <c r="Q132" i="20"/>
  <c r="Q6" i="20"/>
  <c r="Q7" i="20"/>
  <c r="Q8" i="20"/>
  <c r="Q9" i="20"/>
  <c r="Q10" i="20"/>
  <c r="Q331" i="20" s="1"/>
  <c r="G1" i="20" s="1"/>
  <c r="Q11" i="20"/>
  <c r="Q12" i="20"/>
  <c r="Q13" i="20"/>
  <c r="Q14" i="20"/>
  <c r="Q15" i="20"/>
  <c r="Q16" i="20"/>
  <c r="Q17" i="20"/>
  <c r="Q18" i="20"/>
  <c r="Q19" i="20"/>
  <c r="Q20" i="20"/>
  <c r="Q21" i="20"/>
  <c r="Q22" i="20"/>
  <c r="Q23" i="20"/>
  <c r="Q24" i="20"/>
  <c r="Q26" i="20"/>
  <c r="Q27" i="20"/>
  <c r="Q28" i="20"/>
  <c r="Q29" i="20"/>
  <c r="Q30" i="20"/>
  <c r="Q31" i="20"/>
  <c r="Q32" i="20"/>
  <c r="Q34" i="20"/>
  <c r="Q38" i="20"/>
  <c r="Q39" i="20"/>
  <c r="Q40" i="20"/>
  <c r="Q41" i="20"/>
  <c r="Q42" i="20"/>
  <c r="Q43" i="20"/>
  <c r="Q44" i="20"/>
  <c r="Q47" i="20"/>
  <c r="Q49" i="20"/>
  <c r="Q50" i="20"/>
  <c r="Q51" i="20"/>
  <c r="Q52" i="20"/>
  <c r="Q53" i="20"/>
  <c r="Q56" i="20"/>
  <c r="Q57" i="20"/>
  <c r="Q58" i="20"/>
  <c r="Q59" i="20"/>
  <c r="Q60" i="20"/>
  <c r="Q61" i="20"/>
  <c r="Q62" i="20"/>
  <c r="Q65" i="20"/>
  <c r="Q66" i="20"/>
  <c r="Q67" i="20"/>
  <c r="Q68" i="20"/>
  <c r="Q69" i="20"/>
  <c r="Q70" i="20"/>
  <c r="Q71" i="20"/>
  <c r="Q73" i="20"/>
  <c r="Q74" i="20"/>
  <c r="Q75" i="20"/>
  <c r="Q76" i="20"/>
  <c r="Q77" i="20"/>
  <c r="Q81" i="20"/>
  <c r="Q82" i="20"/>
  <c r="Q83" i="20"/>
  <c r="Q84" i="20"/>
  <c r="Q87" i="20"/>
  <c r="Q88" i="20"/>
  <c r="Q89" i="20"/>
  <c r="Q90" i="20"/>
  <c r="Q91" i="20"/>
  <c r="Q92" i="20"/>
  <c r="Q93" i="20"/>
  <c r="Q94" i="20"/>
  <c r="Q95" i="20"/>
  <c r="Q96" i="20"/>
  <c r="Q97" i="20"/>
  <c r="Q98" i="20"/>
  <c r="Q99" i="20"/>
  <c r="Q100" i="20"/>
  <c r="Q101" i="20"/>
  <c r="Q102" i="20"/>
  <c r="Q103" i="20"/>
  <c r="Q108" i="20"/>
  <c r="Q109" i="20"/>
  <c r="Q110" i="20"/>
  <c r="Q111" i="20"/>
  <c r="Q112" i="20"/>
  <c r="Q113" i="20"/>
  <c r="Q117" i="20"/>
  <c r="Q118" i="20"/>
  <c r="Q119" i="20"/>
  <c r="Q122" i="20"/>
  <c r="Q123" i="20"/>
  <c r="Q124" i="20"/>
  <c r="Q129" i="20"/>
  <c r="Q130" i="20"/>
  <c r="Q131" i="20"/>
  <c r="Q133" i="20"/>
  <c r="Q134" i="20"/>
  <c r="Q135" i="20"/>
  <c r="Q136" i="20"/>
  <c r="Q137" i="20"/>
  <c r="Q141" i="20"/>
  <c r="Q142" i="20"/>
  <c r="Q143" i="20"/>
  <c r="Q144" i="20"/>
  <c r="Q147" i="20"/>
  <c r="Q148" i="20"/>
  <c r="Q149" i="20"/>
  <c r="Q155" i="20"/>
  <c r="Q158" i="20"/>
  <c r="Q159" i="20"/>
  <c r="Q160" i="20"/>
  <c r="Q161" i="20"/>
  <c r="Q162" i="20"/>
  <c r="Q163" i="20"/>
  <c r="Q165" i="20"/>
  <c r="Q166" i="20"/>
  <c r="Q167" i="20"/>
  <c r="Q171" i="20"/>
  <c r="Q172" i="20"/>
  <c r="Q173" i="20"/>
  <c r="Q174" i="20"/>
  <c r="Q178" i="20"/>
  <c r="Q179" i="20"/>
  <c r="Q180" i="20"/>
  <c r="Q181" i="20"/>
  <c r="Q182" i="20"/>
  <c r="Q183" i="20"/>
  <c r="Q184" i="20"/>
  <c r="Q186" i="20"/>
  <c r="Q187" i="20"/>
  <c r="Q188" i="20"/>
  <c r="Q189" i="20"/>
  <c r="Q191" i="20"/>
  <c r="Q194" i="20"/>
  <c r="Q195" i="20"/>
  <c r="Q196" i="20"/>
  <c r="Q197" i="20"/>
  <c r="Q201" i="20"/>
  <c r="Q202" i="20"/>
  <c r="Q203" i="20"/>
  <c r="Q204" i="20"/>
  <c r="Q205" i="20"/>
  <c r="Q206" i="20"/>
  <c r="Q209" i="20"/>
  <c r="Q210" i="20"/>
  <c r="Q211" i="20"/>
  <c r="Q212" i="20"/>
  <c r="Q213" i="20"/>
  <c r="Q214" i="20"/>
  <c r="Q215" i="20"/>
  <c r="Q216" i="20"/>
  <c r="Q220" i="20"/>
  <c r="Q221" i="20"/>
  <c r="Q222" i="20"/>
  <c r="Q224" i="20"/>
  <c r="Q227" i="20"/>
  <c r="Q228" i="20"/>
  <c r="Q229" i="20"/>
  <c r="Q230" i="20"/>
  <c r="Q233" i="20"/>
  <c r="Q234" i="20"/>
  <c r="Q236" i="20"/>
  <c r="Q237" i="20"/>
  <c r="Q238" i="20"/>
  <c r="Q242" i="20"/>
  <c r="Q245" i="20"/>
  <c r="Q246" i="20"/>
  <c r="Q250" i="20"/>
  <c r="Q252" i="20"/>
  <c r="Q253" i="20"/>
  <c r="Q254" i="20"/>
  <c r="Q255" i="20"/>
  <c r="Q256" i="20"/>
  <c r="Q259" i="20"/>
  <c r="Q260" i="20"/>
  <c r="Q263" i="20"/>
  <c r="Q266" i="20"/>
  <c r="Q267" i="20"/>
  <c r="Q270" i="20"/>
  <c r="Q271" i="20"/>
  <c r="Q272" i="20"/>
  <c r="Q273" i="20"/>
  <c r="Q274" i="20"/>
  <c r="Q275" i="20"/>
  <c r="Q276" i="20"/>
  <c r="Q277" i="20"/>
  <c r="Q278" i="20"/>
  <c r="Q279" i="20"/>
  <c r="Q280" i="20"/>
  <c r="Q281" i="20"/>
  <c r="Q285" i="20"/>
  <c r="Q286" i="20"/>
  <c r="Q287" i="20"/>
  <c r="Q288" i="20"/>
  <c r="Q289" i="20"/>
  <c r="Q290" i="20"/>
  <c r="Q291" i="20"/>
  <c r="Q292" i="20"/>
  <c r="Q293" i="20"/>
  <c r="Q294" i="20"/>
  <c r="Q295" i="20"/>
  <c r="Q296" i="20"/>
  <c r="Q297" i="20"/>
  <c r="Q301" i="20"/>
  <c r="Q305" i="20"/>
  <c r="Q307" i="20"/>
  <c r="Q310" i="20"/>
  <c r="Q311" i="20"/>
  <c r="Q313" i="20"/>
  <c r="Q314" i="20"/>
  <c r="Q317" i="20"/>
  <c r="Q320" i="20"/>
  <c r="Q321" i="20"/>
  <c r="Q322" i="20"/>
  <c r="Q323" i="20"/>
  <c r="Q325" i="20"/>
  <c r="Q329" i="20"/>
  <c r="P331" i="20"/>
  <c r="O331" i="20"/>
  <c r="N331" i="20"/>
  <c r="M331" i="20"/>
  <c r="K331" i="20"/>
  <c r="H331" i="20"/>
  <c r="G331" i="20"/>
  <c r="F331" i="20"/>
  <c r="E331" i="20"/>
  <c r="D331" i="20"/>
  <c r="C331" i="20"/>
  <c r="B331" i="20"/>
  <c r="I331" i="20"/>
  <c r="Q327" i="20"/>
  <c r="Q316" i="20"/>
  <c r="Q302" i="20"/>
  <c r="Q300" i="20"/>
  <c r="Q282" i="20"/>
  <c r="Q251" i="20"/>
  <c r="Q239" i="20"/>
  <c r="Q223" i="20"/>
  <c r="Q217" i="20"/>
  <c r="Q198" i="20"/>
  <c r="Q190" i="20"/>
  <c r="Q185" i="20"/>
  <c r="Q175" i="20"/>
  <c r="Q168" i="20"/>
  <c r="Q152" i="20"/>
  <c r="Q138" i="20"/>
  <c r="Q126" i="20"/>
  <c r="Q114" i="20"/>
  <c r="Q105" i="20"/>
  <c r="Q104" i="20"/>
  <c r="Q78" i="20"/>
  <c r="Q72" i="20"/>
  <c r="Q48" i="20"/>
  <c r="Q35" i="20"/>
  <c r="Q33" i="20"/>
  <c r="Q25" i="20"/>
  <c r="P332" i="20"/>
  <c r="O332" i="20"/>
  <c r="N332" i="20"/>
  <c r="M332" i="20"/>
  <c r="K332" i="20"/>
  <c r="I332" i="20"/>
  <c r="H332" i="20"/>
  <c r="G332" i="20"/>
  <c r="F332" i="20"/>
  <c r="E332" i="20"/>
  <c r="D332" i="20"/>
  <c r="C332" i="20"/>
  <c r="B332" i="20"/>
  <c r="Q339" i="20"/>
  <c r="Q338" i="20"/>
  <c r="Q335" i="20"/>
  <c r="Q334" i="20"/>
  <c r="P102" i="22"/>
  <c r="I333" i="22"/>
  <c r="I332" i="22"/>
  <c r="F333" i="22"/>
  <c r="F332" i="22"/>
  <c r="G333" i="22"/>
  <c r="G332" i="22"/>
  <c r="P340" i="22"/>
  <c r="P339" i="22"/>
  <c r="P336" i="22"/>
  <c r="P335" i="22"/>
  <c r="P7" i="22"/>
  <c r="P332" i="22" s="1"/>
  <c r="D1" i="22" s="1"/>
  <c r="P8" i="22"/>
  <c r="P9" i="22"/>
  <c r="P10" i="22"/>
  <c r="P11" i="22"/>
  <c r="P12" i="22"/>
  <c r="P13" i="22"/>
  <c r="P14" i="22"/>
  <c r="P15" i="22"/>
  <c r="P16" i="22"/>
  <c r="P17" i="22"/>
  <c r="P18" i="22"/>
  <c r="P19" i="22"/>
  <c r="P20" i="22"/>
  <c r="P21" i="22"/>
  <c r="P22" i="22"/>
  <c r="P23" i="22"/>
  <c r="P24" i="22"/>
  <c r="P25" i="22"/>
  <c r="P26" i="22"/>
  <c r="P27" i="22"/>
  <c r="P28" i="22"/>
  <c r="P29" i="22"/>
  <c r="P30" i="22"/>
  <c r="P31" i="22"/>
  <c r="P32" i="22"/>
  <c r="P33" i="22"/>
  <c r="P34" i="22"/>
  <c r="P35" i="22"/>
  <c r="P38" i="22"/>
  <c r="P39" i="22"/>
  <c r="P40" i="22"/>
  <c r="P41" i="22"/>
  <c r="P42" i="22"/>
  <c r="P43" i="22"/>
  <c r="P44" i="22"/>
  <c r="P47" i="22"/>
  <c r="P48" i="22"/>
  <c r="P49" i="22"/>
  <c r="P50" i="22"/>
  <c r="P51" i="22"/>
  <c r="P52" i="22"/>
  <c r="P53" i="22"/>
  <c r="P56" i="22"/>
  <c r="P57" i="22"/>
  <c r="P58" i="22"/>
  <c r="P59" i="22"/>
  <c r="P60" i="22"/>
  <c r="P61" i="22"/>
  <c r="P62" i="22"/>
  <c r="P65" i="22"/>
  <c r="P66" i="22"/>
  <c r="P67" i="22"/>
  <c r="P68" i="22"/>
  <c r="P69" i="22"/>
  <c r="P70" i="22"/>
  <c r="P71" i="22"/>
  <c r="P72" i="22"/>
  <c r="P73" i="22"/>
  <c r="P74" i="22"/>
  <c r="P75" i="22"/>
  <c r="P76" i="22"/>
  <c r="P77" i="22"/>
  <c r="P78" i="22"/>
  <c r="P81" i="22"/>
  <c r="P82" i="22"/>
  <c r="P83" i="22"/>
  <c r="P84" i="22"/>
  <c r="P87" i="22"/>
  <c r="P88" i="22"/>
  <c r="P89" i="22"/>
  <c r="P90" i="22"/>
  <c r="P91" i="22"/>
  <c r="P92" i="22"/>
  <c r="P93" i="22"/>
  <c r="P94" i="22"/>
  <c r="P95" i="22"/>
  <c r="P96" i="22"/>
  <c r="P97" i="22"/>
  <c r="P98" i="22"/>
  <c r="P99" i="22"/>
  <c r="P100" i="22"/>
  <c r="P101" i="22"/>
  <c r="P103" i="22"/>
  <c r="P104" i="22"/>
  <c r="P105" i="22"/>
  <c r="P106" i="22"/>
  <c r="P109" i="22"/>
  <c r="P110" i="22"/>
  <c r="P111" i="22"/>
  <c r="P112" i="22"/>
  <c r="P113" i="22"/>
  <c r="P114" i="22"/>
  <c r="P115" i="22"/>
  <c r="P118" i="22"/>
  <c r="P119" i="22"/>
  <c r="P120" i="22"/>
  <c r="P123" i="22"/>
  <c r="P124" i="22"/>
  <c r="P125" i="22"/>
  <c r="P126" i="22"/>
  <c r="P127" i="22"/>
  <c r="P130" i="22"/>
  <c r="P131" i="22"/>
  <c r="P132" i="22"/>
  <c r="P133" i="22"/>
  <c r="P134" i="22"/>
  <c r="P135" i="22"/>
  <c r="P136" i="22"/>
  <c r="P137" i="22"/>
  <c r="P138" i="22"/>
  <c r="P139" i="22"/>
  <c r="P142" i="22"/>
  <c r="P143" i="22"/>
  <c r="P144" i="22"/>
  <c r="P145" i="22"/>
  <c r="P148" i="22"/>
  <c r="P149" i="22"/>
  <c r="P150" i="22"/>
  <c r="P151" i="22"/>
  <c r="P152" i="22"/>
  <c r="P153" i="22"/>
  <c r="P156" i="22"/>
  <c r="P159" i="22"/>
  <c r="P160" i="22"/>
  <c r="P161" i="22"/>
  <c r="P162" i="22"/>
  <c r="P163" i="22"/>
  <c r="P164" i="22"/>
  <c r="P165" i="22"/>
  <c r="P166" i="22"/>
  <c r="P167" i="22"/>
  <c r="P168" i="22"/>
  <c r="P169" i="22"/>
  <c r="P172" i="22"/>
  <c r="P173" i="22"/>
  <c r="P174" i="22"/>
  <c r="P175" i="22"/>
  <c r="P176" i="22"/>
  <c r="P179" i="22"/>
  <c r="P180" i="22"/>
  <c r="P181" i="22"/>
  <c r="P182" i="22"/>
  <c r="P183" i="22"/>
  <c r="P184" i="22"/>
  <c r="P185" i="22"/>
  <c r="P186" i="22"/>
  <c r="P187" i="22"/>
  <c r="P188" i="22"/>
  <c r="P189" i="22"/>
  <c r="P190" i="22"/>
  <c r="P191" i="22"/>
  <c r="P192" i="22"/>
  <c r="P195" i="22"/>
  <c r="P196" i="22"/>
  <c r="P197" i="22"/>
  <c r="P198" i="22"/>
  <c r="P199" i="22"/>
  <c r="P202" i="22"/>
  <c r="P203" i="22"/>
  <c r="P204" i="22"/>
  <c r="P205" i="22"/>
  <c r="P206" i="22"/>
  <c r="P207" i="22"/>
  <c r="P210" i="22"/>
  <c r="P211" i="22"/>
  <c r="P212" i="22"/>
  <c r="P213" i="22"/>
  <c r="P214" i="22"/>
  <c r="P215" i="22"/>
  <c r="P216" i="22"/>
  <c r="P217" i="22"/>
  <c r="P218" i="22"/>
  <c r="P221" i="22"/>
  <c r="P222" i="22"/>
  <c r="P223" i="22"/>
  <c r="P224" i="22"/>
  <c r="P225" i="22"/>
  <c r="P228" i="22"/>
  <c r="P229" i="22"/>
  <c r="P230" i="22"/>
  <c r="P231" i="22"/>
  <c r="P234" i="22"/>
  <c r="P235" i="22"/>
  <c r="P236" i="22"/>
  <c r="P237" i="22"/>
  <c r="P238" i="22"/>
  <c r="P239" i="22"/>
  <c r="P240" i="22"/>
  <c r="P243" i="22"/>
  <c r="P246" i="22"/>
  <c r="P247" i="22"/>
  <c r="P250" i="22"/>
  <c r="P251" i="22"/>
  <c r="P252" i="22"/>
  <c r="P253" i="22"/>
  <c r="P254" i="22"/>
  <c r="P255" i="22"/>
  <c r="P256" i="22"/>
  <c r="P257" i="22"/>
  <c r="P260" i="22"/>
  <c r="P261" i="22"/>
  <c r="P264" i="22"/>
  <c r="P267" i="22"/>
  <c r="P268" i="22"/>
  <c r="P271" i="22"/>
  <c r="P272" i="22"/>
  <c r="P273" i="22"/>
  <c r="P274" i="22"/>
  <c r="P275" i="22"/>
  <c r="P276" i="22"/>
  <c r="P277" i="22"/>
  <c r="P278" i="22"/>
  <c r="P279" i="22"/>
  <c r="P280" i="22"/>
  <c r="P281" i="22"/>
  <c r="P282" i="22"/>
  <c r="P283" i="22"/>
  <c r="P286" i="22"/>
  <c r="P287" i="22"/>
  <c r="P288" i="22"/>
  <c r="P289" i="22"/>
  <c r="P290" i="22"/>
  <c r="P291" i="22"/>
  <c r="P292" i="22"/>
  <c r="P293" i="22"/>
  <c r="P294" i="22"/>
  <c r="P295" i="22"/>
  <c r="P296" i="22"/>
  <c r="P297" i="22"/>
  <c r="P298" i="22"/>
  <c r="P299" i="22"/>
  <c r="P300" i="22"/>
  <c r="P301" i="22"/>
  <c r="P302" i="22"/>
  <c r="P303" i="22"/>
  <c r="P306" i="22"/>
  <c r="P307" i="22"/>
  <c r="P308" i="22"/>
  <c r="P311" i="22"/>
  <c r="P312" i="22"/>
  <c r="P313" i="22"/>
  <c r="P314" i="22"/>
  <c r="P315" i="22"/>
  <c r="P316" i="22"/>
  <c r="P317" i="22"/>
  <c r="P318" i="22"/>
  <c r="P321" i="22"/>
  <c r="P322" i="22"/>
  <c r="P323" i="22"/>
  <c r="P324" i="22"/>
  <c r="P325" i="22"/>
  <c r="P326" i="22"/>
  <c r="P327" i="22"/>
  <c r="P328" i="22"/>
  <c r="P329" i="22"/>
  <c r="P330" i="22"/>
  <c r="O333" i="22"/>
  <c r="N333" i="22"/>
  <c r="M333" i="22"/>
  <c r="L333" i="22"/>
  <c r="K333" i="22"/>
  <c r="J333" i="22"/>
  <c r="H333" i="22"/>
  <c r="E333" i="22"/>
  <c r="D333" i="22"/>
  <c r="C333" i="22"/>
  <c r="B333" i="22"/>
  <c r="P6" i="22"/>
  <c r="O332" i="22"/>
  <c r="N332" i="22"/>
  <c r="M332" i="22"/>
  <c r="L332" i="22"/>
  <c r="K332" i="22"/>
  <c r="J332" i="22"/>
  <c r="H332" i="22"/>
  <c r="E332" i="22"/>
  <c r="D332" i="22"/>
  <c r="C332" i="22"/>
  <c r="B332" i="22"/>
  <c r="P3" i="17"/>
  <c r="O3" i="17"/>
  <c r="N3" i="17"/>
  <c r="M3" i="17"/>
  <c r="L3" i="17"/>
  <c r="K3" i="17"/>
  <c r="J3" i="17"/>
  <c r="I3" i="17"/>
  <c r="H3" i="17"/>
  <c r="G3" i="17"/>
  <c r="F3" i="17"/>
  <c r="E3" i="17"/>
  <c r="D3" i="17"/>
  <c r="C3" i="17"/>
  <c r="B3" i="17"/>
  <c r="O5" i="3"/>
  <c r="N401" i="3"/>
  <c r="C5" i="3"/>
  <c r="C401" i="3"/>
  <c r="B5" i="3"/>
  <c r="B401" i="3"/>
  <c r="N391" i="3"/>
  <c r="R271" i="4" l="1"/>
  <c r="D1" i="4" s="1"/>
  <c r="I271" i="5"/>
  <c r="D1" i="5" s="1"/>
  <c r="Q332" i="20"/>
  <c r="N327" i="16"/>
  <c r="H325" i="14"/>
  <c r="K323" i="13"/>
  <c r="K309" i="9"/>
  <c r="E1" i="9" s="1"/>
  <c r="H279" i="6"/>
  <c r="D1" i="6" s="1"/>
  <c r="O328" i="18"/>
  <c r="O327" i="18"/>
  <c r="K319" i="12"/>
  <c r="K319" i="11"/>
  <c r="K303" i="8"/>
  <c r="K293" i="7"/>
  <c r="H280" i="6"/>
  <c r="P333" i="22"/>
  <c r="E1" i="14"/>
  <c r="K314" i="10"/>
  <c r="K304" i="8"/>
  <c r="K292" i="7"/>
  <c r="N335" i="25"/>
  <c r="O332" i="24"/>
  <c r="O333" i="24"/>
  <c r="Q335" i="27"/>
  <c r="N334" i="25"/>
  <c r="P351" i="32"/>
  <c r="P350" i="32"/>
  <c r="D1" i="32" s="1"/>
  <c r="G1" i="18" l="1"/>
  <c r="E1" i="10"/>
  <c r="D1" i="25"/>
  <c r="D1" i="24"/>
  <c r="E1" i="7"/>
  <c r="E1" i="8"/>
  <c r="E1" i="12"/>
</calcChain>
</file>

<file path=xl/sharedStrings.xml><?xml version="1.0" encoding="utf-8"?>
<sst xmlns="http://schemas.openxmlformats.org/spreadsheetml/2006/main" count="16829" uniqueCount="1651">
  <si>
    <t>California Quail</t>
  </si>
  <si>
    <t>Common Loon</t>
  </si>
  <si>
    <t>Lincoln's Sparrow</t>
  </si>
  <si>
    <t>Nancy Wallwork</t>
    <phoneticPr fontId="6" type="noConversion"/>
  </si>
  <si>
    <t>Say's Phoebe</t>
  </si>
  <si>
    <t>Bets Stover</t>
    <phoneticPr fontId="6" type="noConversion"/>
  </si>
  <si>
    <t>Glaucous-winged Gull</t>
    <phoneticPr fontId="9" type="noConversion"/>
  </si>
  <si>
    <t>Nancy Wallwork</t>
    <phoneticPr fontId="6" type="noConversion"/>
  </si>
  <si>
    <t>Marsh Wren</t>
  </si>
  <si>
    <t xml:space="preserve"> </t>
    <phoneticPr fontId="9" type="noConversion"/>
  </si>
  <si>
    <t>Simcoes</t>
    <phoneticPr fontId="6" type="noConversion"/>
  </si>
  <si>
    <t>Rock Creek</t>
    <phoneticPr fontId="6" type="noConversion"/>
  </si>
  <si>
    <t xml:space="preserve">Alder Creek </t>
    <phoneticPr fontId="9" type="noConversion"/>
  </si>
  <si>
    <t>Finch, sp</t>
    <phoneticPr fontId="9" type="noConversion"/>
  </si>
  <si>
    <t xml:space="preserve"> </t>
    <phoneticPr fontId="9" type="noConversion"/>
  </si>
  <si>
    <t>White Salmon</t>
    <phoneticPr fontId="9" type="noConversion"/>
  </si>
  <si>
    <t>Conboy</t>
    <phoneticPr fontId="6" type="noConversion"/>
  </si>
  <si>
    <t>Loon, sp.</t>
  </si>
  <si>
    <t>Scaup, sp.</t>
  </si>
  <si>
    <t>Buteo, sp</t>
  </si>
  <si>
    <t>Falcon, sp.</t>
  </si>
  <si>
    <t>Empidonax, sp.</t>
  </si>
  <si>
    <t>Flycatcher, sp.</t>
  </si>
  <si>
    <t>Vireo, sp.</t>
  </si>
  <si>
    <t>Zonitrichia, sp</t>
  </si>
  <si>
    <t>Bets Stover</t>
    <phoneticPr fontId="9" type="noConversion"/>
  </si>
  <si>
    <t>John Murphy</t>
    <phoneticPr fontId="9" type="noConversion"/>
  </si>
  <si>
    <t>Spreadsheet does not</t>
    <phoneticPr fontId="9" type="noConversion"/>
  </si>
  <si>
    <t>T. Geernaert</t>
    <phoneticPr fontId="9" type="noConversion"/>
  </si>
  <si>
    <t>mostly cloudy</t>
    <phoneticPr fontId="9" type="noConversion"/>
  </si>
  <si>
    <t>0</t>
    <phoneticPr fontId="9" type="noConversion"/>
  </si>
  <si>
    <t>partly cloudy</t>
    <phoneticPr fontId="9" type="noConversion"/>
  </si>
  <si>
    <t>&lt;5</t>
    <phoneticPr fontId="9" type="noConversion"/>
  </si>
  <si>
    <t>windy</t>
    <phoneticPr fontId="9" type="noConversion"/>
  </si>
  <si>
    <t>Ed Rykiel</t>
    <phoneticPr fontId="9" type="noConversion"/>
  </si>
  <si>
    <t>heavy rain</t>
    <phoneticPr fontId="9" type="noConversion"/>
  </si>
  <si>
    <t>G. Turschak</t>
    <phoneticPr fontId="9" type="noConversion"/>
  </si>
  <si>
    <t>40-48</t>
    <phoneticPr fontId="9" type="noConversion"/>
  </si>
  <si>
    <t>10-20</t>
    <phoneticPr fontId="9" type="noConversion"/>
  </si>
  <si>
    <t>i. rain</t>
    <phoneticPr fontId="9" type="noConversion"/>
  </si>
  <si>
    <t>N. Pintail</t>
    <phoneticPr fontId="9" type="noConversion"/>
  </si>
  <si>
    <t>Leslie Campbell</t>
    <phoneticPr fontId="9" type="noConversion"/>
  </si>
  <si>
    <t>Tri-colored Blackbird female</t>
    <phoneticPr fontId="9" type="noConversion"/>
  </si>
  <si>
    <t>Stuart Johnston</t>
    <phoneticPr fontId="9" type="noConversion"/>
  </si>
  <si>
    <t>Klickitat Canyon</t>
    <phoneticPr fontId="9" type="noConversion"/>
  </si>
  <si>
    <t>Wren, sp.</t>
    <phoneticPr fontId="9" type="noConversion"/>
  </si>
  <si>
    <t>Rock Creek</t>
    <phoneticPr fontId="9" type="noConversion"/>
  </si>
  <si>
    <t>Salmon/ Diamond Peak</t>
    <phoneticPr fontId="9" type="noConversion"/>
  </si>
  <si>
    <t>High Prairie/ Centerville</t>
    <phoneticPr fontId="9" type="noConversion"/>
  </si>
  <si>
    <t>S. East</t>
    <phoneticPr fontId="9" type="noConversion"/>
  </si>
  <si>
    <t>CW</t>
  </si>
  <si>
    <t>Willow Flycatcher</t>
    <phoneticPr fontId="9" type="noConversion"/>
  </si>
  <si>
    <t>Eastern Kingbird</t>
    <phoneticPr fontId="9" type="noConversion"/>
  </si>
  <si>
    <t>cw</t>
    <phoneticPr fontId="9" type="noConversion"/>
  </si>
  <si>
    <t>Long-billed Dowitcher</t>
    <phoneticPr fontId="9" type="noConversion"/>
  </si>
  <si>
    <t>B. Meckenzie</t>
    <phoneticPr fontId="9" type="noConversion"/>
  </si>
  <si>
    <t>T. Woods</t>
    <phoneticPr fontId="9" type="noConversion"/>
  </si>
  <si>
    <t>J. Allinger</t>
    <phoneticPr fontId="9" type="noConversion"/>
  </si>
  <si>
    <t>L. Allinger</t>
    <phoneticPr fontId="9" type="noConversion"/>
  </si>
  <si>
    <t>J. Butchart</t>
    <phoneticPr fontId="9" type="noConversion"/>
  </si>
  <si>
    <t>F. Butchart</t>
    <phoneticPr fontId="9" type="noConversion"/>
  </si>
  <si>
    <t>Bingen Pond</t>
    <phoneticPr fontId="9" type="noConversion"/>
  </si>
  <si>
    <t>Janet Camero</t>
    <phoneticPr fontId="9" type="noConversion"/>
  </si>
  <si>
    <t>Ashleigh Reason Coyner</t>
    <phoneticPr fontId="9" type="noConversion"/>
  </si>
  <si>
    <t>Ryan Coyner</t>
    <phoneticPr fontId="9" type="noConversion"/>
  </si>
  <si>
    <t>Pelicans, Herons</t>
    <phoneticPr fontId="9" type="noConversion"/>
  </si>
  <si>
    <t>cw</t>
    <phoneticPr fontId="9" type="noConversion"/>
  </si>
  <si>
    <t>cw</t>
    <phoneticPr fontId="9" type="noConversion"/>
  </si>
  <si>
    <t>Alder Creek S</t>
    <phoneticPr fontId="6" type="noConversion"/>
  </si>
  <si>
    <t>Alder Creek N</t>
    <phoneticPr fontId="9" type="noConversion"/>
  </si>
  <si>
    <t>P. Johnston</t>
    <phoneticPr fontId="9" type="noConversion"/>
  </si>
  <si>
    <t>P. Moyer</t>
    <phoneticPr fontId="9" type="noConversion"/>
  </si>
  <si>
    <t>Townsend's Warbler</t>
  </si>
  <si>
    <t>Tanager</t>
  </si>
  <si>
    <t>Sparrows</t>
  </si>
  <si>
    <t>Red-breasted Nuthatch</t>
  </si>
  <si>
    <t>Falcon, sp.</t>
    <phoneticPr fontId="6" type="noConversion"/>
  </si>
  <si>
    <t>Miko Ruhlen</t>
    <phoneticPr fontId="9" type="noConversion"/>
  </si>
  <si>
    <t>Roger Baker</t>
    <phoneticPr fontId="9" type="noConversion"/>
  </si>
  <si>
    <t>Roger Baker</t>
    <phoneticPr fontId="9" type="noConversion"/>
  </si>
  <si>
    <t>Steven Baker</t>
    <phoneticPr fontId="9" type="noConversion"/>
  </si>
  <si>
    <t>Long-billed Dowitcher</t>
    <phoneticPr fontId="9" type="noConversion"/>
  </si>
  <si>
    <t>cw</t>
    <phoneticPr fontId="9" type="noConversion"/>
  </si>
  <si>
    <t>cw</t>
    <phoneticPr fontId="9" type="noConversion"/>
  </si>
  <si>
    <t>cw</t>
    <phoneticPr fontId="9" type="noConversion"/>
  </si>
  <si>
    <t>cw</t>
    <phoneticPr fontId="9" type="noConversion"/>
  </si>
  <si>
    <t>Phil Sanford</t>
    <phoneticPr fontId="9" type="noConversion"/>
  </si>
  <si>
    <t>White Salmon/Bingen</t>
    <phoneticPr fontId="6" type="noConversion"/>
  </si>
  <si>
    <t>Columbia Hills West</t>
    <phoneticPr fontId="6" type="noConversion"/>
  </si>
  <si>
    <t>Spreadsheet individuals 7278, species 171</t>
    <phoneticPr fontId="9" type="noConversion"/>
  </si>
  <si>
    <t>Alder Cr. N. differs</t>
    <phoneticPr fontId="9" type="noConversion"/>
  </si>
  <si>
    <t>Website species 162, omits Red-eyed Vireo</t>
    <phoneticPr fontId="9" type="noConversion"/>
  </si>
  <si>
    <t>"100") included Chipping Sparrow, Lazuli Bunting. Townsends Warbler, Audubon's Warlber,</t>
    <phoneticPr fontId="9" type="noConversion"/>
  </si>
  <si>
    <t>Lyle/</t>
    <phoneticPr fontId="9" type="noConversion"/>
  </si>
  <si>
    <t>Stacker Butte</t>
    <phoneticPr fontId="9" type="noConversion"/>
  </si>
  <si>
    <t>Bill Tweit</t>
    <phoneticPr fontId="9" type="noConversion"/>
  </si>
  <si>
    <t>Website species 149 includes phalarope, sp.</t>
    <phoneticPr fontId="9" type="noConversion"/>
  </si>
  <si>
    <t>0-5%</t>
    <phoneticPr fontId="9" type="noConversion"/>
  </si>
  <si>
    <t>40-75</t>
    <phoneticPr fontId="9" type="noConversion"/>
  </si>
  <si>
    <t>0-15</t>
    <phoneticPr fontId="9" type="noConversion"/>
  </si>
  <si>
    <t>42-68</t>
    <phoneticPr fontId="9" type="noConversion"/>
  </si>
  <si>
    <t>Karen Hadley</t>
    <phoneticPr fontId="9" type="noConversion"/>
  </si>
  <si>
    <t>Dwight Porter</t>
    <phoneticPr fontId="9" type="noConversion"/>
  </si>
  <si>
    <t>Susan Van Leuven</t>
    <phoneticPr fontId="9" type="noConversion"/>
  </si>
  <si>
    <t>cw</t>
    <phoneticPr fontId="9" type="noConversion"/>
  </si>
  <si>
    <t>cw</t>
    <phoneticPr fontId="9" type="noConversion"/>
  </si>
  <si>
    <t>5-10</t>
    <phoneticPr fontId="9" type="noConversion"/>
  </si>
  <si>
    <t>15</t>
    <phoneticPr fontId="9" type="noConversion"/>
  </si>
  <si>
    <t>5</t>
    <phoneticPr fontId="9" type="noConversion"/>
  </si>
  <si>
    <t>trace</t>
    <phoneticPr fontId="9" type="noConversion"/>
  </si>
  <si>
    <t xml:space="preserve">Horsethief </t>
    <phoneticPr fontId="9" type="noConversion"/>
  </si>
  <si>
    <t>Lake</t>
    <phoneticPr fontId="9" type="noConversion"/>
  </si>
  <si>
    <t>Miko Ruhlen</t>
    <phoneticPr fontId="9" type="noConversion"/>
  </si>
  <si>
    <t>CJ Flick</t>
    <phoneticPr fontId="9" type="noConversion"/>
  </si>
  <si>
    <t>Dawn Stover</t>
    <phoneticPr fontId="9" type="noConversion"/>
  </si>
  <si>
    <t>Jay Letto</t>
    <phoneticPr fontId="9" type="noConversion"/>
  </si>
  <si>
    <t>Great Horned Owlets 4, beavers 2, porcupine 1, coyote 1</t>
    <phoneticPr fontId="9" type="noConversion"/>
  </si>
  <si>
    <t>Laurie Ness, Bickleton   Tree Squirrel - 8, Ground Squirrel - 1, White-tailed JackRabbit - 1, Mule Deer - 8</t>
    <phoneticPr fontId="9" type="noConversion"/>
  </si>
  <si>
    <t xml:space="preserve">Upper White </t>
    <phoneticPr fontId="9" type="noConversion"/>
  </si>
  <si>
    <t>T.</t>
    <phoneticPr fontId="6" type="noConversion"/>
  </si>
  <si>
    <t>Grasshopper Sparrow</t>
  </si>
  <si>
    <t>Fox Sparrow</t>
  </si>
  <si>
    <t>Song Sparrow</t>
  </si>
  <si>
    <t>Greater White-fronted Goose</t>
  </si>
  <si>
    <t>Redhead</t>
  </si>
  <si>
    <t>Swainson's Thrush</t>
    <phoneticPr fontId="6" type="noConversion"/>
  </si>
  <si>
    <t>Hammond's Flycatcher</t>
  </si>
  <si>
    <t>Gray Flycatcher</t>
  </si>
  <si>
    <t>Dusky Flycatcher</t>
  </si>
  <si>
    <t>Phil Gaddis</t>
    <phoneticPr fontId="6" type="noConversion"/>
  </si>
  <si>
    <t>Tom Herzig</t>
    <phoneticPr fontId="6" type="noConversion"/>
  </si>
  <si>
    <t>Lesser Yellowlegs</t>
    <phoneticPr fontId="9" type="noConversion"/>
  </si>
  <si>
    <t>Vireo, sp.</t>
    <phoneticPr fontId="6" type="noConversion"/>
  </si>
  <si>
    <t>Bushtit</t>
  </si>
  <si>
    <t>Swainson's Thrush</t>
  </si>
  <si>
    <t>Gray Catbird</t>
  </si>
  <si>
    <t>Warm</t>
    <phoneticPr fontId="6" type="noConversion"/>
  </si>
  <si>
    <t>Clear</t>
    <phoneticPr fontId="6" type="noConversion"/>
  </si>
  <si>
    <t>Cloudy</t>
    <phoneticPr fontId="6" type="noConversion"/>
  </si>
  <si>
    <t>Steve Bradley</t>
    <phoneticPr fontId="6" type="noConversion"/>
  </si>
  <si>
    <t>Janet Essley</t>
    <phoneticPr fontId="6" type="noConversion"/>
  </si>
  <si>
    <t>Robin Dobson</t>
    <phoneticPr fontId="6" type="noConversion"/>
  </si>
  <si>
    <t>Ash-throated Flycatcher</t>
  </si>
  <si>
    <t>Western Kingbird</t>
  </si>
  <si>
    <t>still</t>
    <phoneticPr fontId="6" type="noConversion"/>
  </si>
  <si>
    <t>light</t>
    <phoneticPr fontId="6" type="noConversion"/>
  </si>
  <si>
    <t>light</t>
    <phoneticPr fontId="6" type="noConversion"/>
  </si>
  <si>
    <t>Salmon</t>
    <phoneticPr fontId="9" type="noConversion"/>
  </si>
  <si>
    <t xml:space="preserve">Lower White </t>
    <phoneticPr fontId="6" type="noConversion"/>
  </si>
  <si>
    <t>Klickitat NAMC - May 11, 2013</t>
    <phoneticPr fontId="6" type="noConversion"/>
  </si>
  <si>
    <t>Kay Atwood</t>
    <phoneticPr fontId="9" type="noConversion"/>
  </si>
  <si>
    <t>Jim White</t>
    <phoneticPr fontId="9" type="noConversion"/>
  </si>
  <si>
    <t>Kathy White</t>
    <phoneticPr fontId="9" type="noConversion"/>
  </si>
  <si>
    <t>Cherly Mack</t>
    <phoneticPr fontId="9" type="noConversion"/>
  </si>
  <si>
    <t>Phil Sandford</t>
    <phoneticPr fontId="9" type="noConversion"/>
  </si>
  <si>
    <t>Orin Pearson</t>
    <phoneticPr fontId="9" type="noConversion"/>
  </si>
  <si>
    <t>Laurie Ness</t>
    <phoneticPr fontId="9" type="noConversion"/>
  </si>
  <si>
    <t>This is the 3rd time this spring I've been in this sort of flock - very cool. Numbers of vireos way up this year.</t>
    <phoneticPr fontId="9" type="noConversion"/>
  </si>
  <si>
    <t>Website individuals 8326</t>
    <phoneticPr fontId="9" type="noConversion"/>
  </si>
  <si>
    <t>Spreadsheet 8327</t>
    <phoneticPr fontId="9" type="noConversion"/>
  </si>
  <si>
    <t>Rough-legged Hawk</t>
    <phoneticPr fontId="9" type="noConversion"/>
  </si>
  <si>
    <t>CW</t>
    <phoneticPr fontId="9" type="noConversion"/>
  </si>
  <si>
    <t>I found a huge flock of migrants. I circled it trying to find edges of flock and cutting across and into flock.</t>
    <phoneticPr fontId="9" type="noConversion"/>
  </si>
  <si>
    <t>Scaup, sp.</t>
    <phoneticPr fontId="6" type="noConversion"/>
  </si>
  <si>
    <t>Bingen</t>
    <phoneticPr fontId="9" type="noConversion"/>
  </si>
  <si>
    <t>Black-capped Chickadee</t>
  </si>
  <si>
    <t>Nashville Warbler</t>
  </si>
  <si>
    <t>Ring-billed Gull</t>
  </si>
  <si>
    <t>California Gull</t>
  </si>
  <si>
    <t>Irene Bonham</t>
    <phoneticPr fontId="9" type="noConversion"/>
  </si>
  <si>
    <t>Northern Waterthrush</t>
    <phoneticPr fontId="9" type="noConversion"/>
  </si>
  <si>
    <t>Henry Bonham</t>
    <phoneticPr fontId="9" type="noConversion"/>
  </si>
  <si>
    <t>Chestnut-backed Chickadee</t>
  </si>
  <si>
    <t>Killdeer</t>
  </si>
  <si>
    <t>Black-necked Stilt</t>
  </si>
  <si>
    <t>American Avocet</t>
  </si>
  <si>
    <t>Yellow Warbler</t>
  </si>
  <si>
    <t>Yellow-rumped Warbler</t>
  </si>
  <si>
    <t>Black-throated Gray Warbler</t>
  </si>
  <si>
    <t>Hooded Merganser</t>
  </si>
  <si>
    <t>Common Merganser</t>
  </si>
  <si>
    <t>White-breasted Nuthatch</t>
  </si>
  <si>
    <t>Bob Hansen</t>
    <phoneticPr fontId="9" type="noConversion"/>
  </si>
  <si>
    <t>Bob Hogfoss</t>
    <phoneticPr fontId="9" type="noConversion"/>
  </si>
  <si>
    <t>Cathy Flick</t>
    <phoneticPr fontId="9" type="noConversion"/>
  </si>
  <si>
    <t>Stewart Fletcher</t>
    <phoneticPr fontId="9" type="noConversion"/>
  </si>
  <si>
    <t>0</t>
    <phoneticPr fontId="9" type="noConversion"/>
  </si>
  <si>
    <t>0-10</t>
    <phoneticPr fontId="9" type="noConversion"/>
  </si>
  <si>
    <t>0-5</t>
    <phoneticPr fontId="9" type="noConversion"/>
  </si>
  <si>
    <t>Lucretia Fairchild</t>
    <phoneticPr fontId="9" type="noConversion"/>
  </si>
  <si>
    <t>Jim White</t>
    <phoneticPr fontId="9" type="noConversion"/>
  </si>
  <si>
    <t xml:space="preserve">Rattlesnake </t>
    <phoneticPr fontId="9" type="noConversion"/>
  </si>
  <si>
    <t>Road/ Panakanic</t>
    <phoneticPr fontId="9" type="noConversion"/>
  </si>
  <si>
    <t>Joy Markgaf</t>
    <phoneticPr fontId="9" type="noConversion"/>
  </si>
  <si>
    <t>Dove, sp.</t>
    <phoneticPr fontId="9" type="noConversion"/>
  </si>
  <si>
    <t>cw</t>
    <phoneticPr fontId="9" type="noConversion"/>
  </si>
  <si>
    <t>V. Hicks</t>
    <phoneticPr fontId="9" type="noConversion"/>
  </si>
  <si>
    <t>T. Hill</t>
    <phoneticPr fontId="9" type="noConversion"/>
  </si>
  <si>
    <t>Red-naped Sapsucker</t>
  </si>
  <si>
    <t>Red-breasted Sapsucker</t>
  </si>
  <si>
    <t>Downy Woodpecker</t>
  </si>
  <si>
    <t>Stephen Bradley</t>
    <phoneticPr fontId="9" type="noConversion"/>
  </si>
  <si>
    <t>S. Goodnight</t>
    <phoneticPr fontId="9" type="noConversion"/>
  </si>
  <si>
    <t>C. Goodnight</t>
    <phoneticPr fontId="9" type="noConversion"/>
  </si>
  <si>
    <t>Klickitat NAMC - May 8, 2004</t>
    <phoneticPr fontId="6" type="noConversion"/>
  </si>
  <si>
    <t>Herring Gull</t>
    <phoneticPr fontId="9" type="noConversion"/>
  </si>
  <si>
    <t>Woodpecker, sp.</t>
    <phoneticPr fontId="9" type="noConversion"/>
  </si>
  <si>
    <t>Winter Wren</t>
    <phoneticPr fontId="9" type="noConversion"/>
  </si>
  <si>
    <t>Warbler, sp.</t>
    <phoneticPr fontId="9" type="noConversion"/>
  </si>
  <si>
    <t>Sparrow, sp.</t>
    <phoneticPr fontId="9" type="noConversion"/>
  </si>
  <si>
    <t>Steven Baker</t>
    <phoneticPr fontId="9" type="noConversion"/>
  </si>
  <si>
    <t>Klickitat NAMC - May 11, 2002</t>
    <phoneticPr fontId="6" type="noConversion"/>
  </si>
  <si>
    <t>N. Goshawk</t>
    <phoneticPr fontId="9" type="noConversion"/>
  </si>
  <si>
    <t>R-e Vireo</t>
    <phoneticPr fontId="9" type="noConversion"/>
  </si>
  <si>
    <t>Barred Owl</t>
    <phoneticPr fontId="9" type="noConversion"/>
  </si>
  <si>
    <t>Hours  stationary</t>
    <phoneticPr fontId="9" type="noConversion"/>
  </si>
  <si>
    <t>Laurie Smith</t>
    <phoneticPr fontId="6" type="noConversion"/>
  </si>
  <si>
    <t>I. Eammons</t>
    <phoneticPr fontId="9" type="noConversion"/>
  </si>
  <si>
    <t xml:space="preserve">I estimate it covered 40+ acres, covered with birds coming faster than I could see. Birds (all counted as </t>
    <phoneticPr fontId="9" type="noConversion"/>
  </si>
  <si>
    <t>2 deer</t>
    <phoneticPr fontId="9" type="noConversion"/>
  </si>
  <si>
    <t>2 cottontail rabbits</t>
    <phoneticPr fontId="9" type="noConversion"/>
  </si>
  <si>
    <t>Lower White Salmon - notes from Dan Sager</t>
    <phoneticPr fontId="9" type="noConversion"/>
  </si>
  <si>
    <t>Columbia Hills East</t>
    <phoneticPr fontId="6" type="noConversion"/>
  </si>
  <si>
    <t>White Salmon Yard</t>
    <phoneticPr fontId="6" type="noConversion"/>
  </si>
  <si>
    <t>Bingen Pond</t>
    <phoneticPr fontId="6" type="noConversion"/>
  </si>
  <si>
    <t>Number of woodpeckers down.</t>
    <phoneticPr fontId="9" type="noConversion"/>
  </si>
  <si>
    <t>Alderdale - Notes from Stuart Johnston</t>
    <phoneticPr fontId="9" type="noConversion"/>
  </si>
  <si>
    <t>High Prairie - Notes from Franklin Petersen</t>
    <phoneticPr fontId="9" type="noConversion"/>
  </si>
  <si>
    <t>J. Minick</t>
    <phoneticPr fontId="9" type="noConversion"/>
  </si>
  <si>
    <t>Website species 155 includes large falcon, sp.</t>
    <phoneticPr fontId="9" type="noConversion"/>
  </si>
  <si>
    <t>Spreadsheet does not count this as a species</t>
    <phoneticPr fontId="9" type="noConversion"/>
  </si>
  <si>
    <t>35-75</t>
    <phoneticPr fontId="9" type="noConversion"/>
  </si>
  <si>
    <t>Lark Sparrow</t>
  </si>
  <si>
    <t>Sage Sparrow</t>
  </si>
  <si>
    <t>Savannah Sparrow</t>
  </si>
  <si>
    <t>Burrowing Owl</t>
    <phoneticPr fontId="6" type="noConversion"/>
  </si>
  <si>
    <t>C.J. Flick</t>
    <phoneticPr fontId="9" type="noConversion"/>
  </si>
  <si>
    <t>Gray Catbird</t>
    <phoneticPr fontId="6" type="noConversion"/>
  </si>
  <si>
    <t>K. Hans</t>
    <phoneticPr fontId="9" type="noConversion"/>
  </si>
  <si>
    <t>48-60</t>
    <phoneticPr fontId="9" type="noConversion"/>
  </si>
  <si>
    <t>10-25</t>
    <phoneticPr fontId="9" type="noConversion"/>
  </si>
  <si>
    <t>10-100%</t>
    <phoneticPr fontId="9" type="noConversion"/>
  </si>
  <si>
    <t>Tundra Swan</t>
    <phoneticPr fontId="9" type="noConversion"/>
  </si>
  <si>
    <t>60's</t>
    <phoneticPr fontId="9" type="noConversion"/>
  </si>
  <si>
    <t>&lt;40</t>
    <phoneticPr fontId="9" type="noConversion"/>
  </si>
  <si>
    <t>Pied-billed Grebe</t>
  </si>
  <si>
    <t>Horned Grebe</t>
  </si>
  <si>
    <t>Eared Grebe</t>
  </si>
  <si>
    <t>Western Grebe</t>
  </si>
  <si>
    <t>John Murphy</t>
    <phoneticPr fontId="6" type="noConversion"/>
  </si>
  <si>
    <t>Salmon</t>
    <phoneticPr fontId="9" type="noConversion"/>
  </si>
  <si>
    <t>Conboy</t>
    <phoneticPr fontId="9" type="noConversion"/>
  </si>
  <si>
    <t>Klickitat River</t>
    <phoneticPr fontId="9" type="noConversion"/>
  </si>
  <si>
    <t>Faclons</t>
    <phoneticPr fontId="9" type="noConversion"/>
  </si>
  <si>
    <t>Starling</t>
    <phoneticPr fontId="9" type="noConversion"/>
  </si>
  <si>
    <t>Pipit, Waxwing</t>
    <phoneticPr fontId="9" type="noConversion"/>
  </si>
  <si>
    <t>Northern Waterthrush</t>
  </si>
  <si>
    <t>Yellow-breasted Chat</t>
  </si>
  <si>
    <t>Warbler, sp.</t>
  </si>
  <si>
    <t>Costa's Hummingbird</t>
    <phoneticPr fontId="9" type="noConversion"/>
  </si>
  <si>
    <t>Pacific Wren</t>
    <phoneticPr fontId="9" type="noConversion"/>
  </si>
  <si>
    <t>Tanager, Gros., Bunting</t>
    <phoneticPr fontId="9" type="noConversion"/>
  </si>
  <si>
    <t>Red Crossbill</t>
  </si>
  <si>
    <t>Pileated Woodpecker</t>
  </si>
  <si>
    <t>Olive-sided Flycatcher</t>
  </si>
  <si>
    <t>Western Wood-Pewee</t>
  </si>
  <si>
    <t>Canada Goose</t>
  </si>
  <si>
    <t>Wood Duck</t>
  </si>
  <si>
    <t>Gadwall</t>
  </si>
  <si>
    <t>American Wigeon</t>
  </si>
  <si>
    <t>Pacific-slope Flycatcher</t>
  </si>
  <si>
    <t>Northern Flicker</t>
  </si>
  <si>
    <t>Barred owl</t>
    <phoneticPr fontId="9" type="noConversion"/>
  </si>
  <si>
    <t>cw</t>
    <phoneticPr fontId="9" type="noConversion"/>
  </si>
  <si>
    <t>Bob Hansen</t>
    <phoneticPr fontId="6" type="noConversion"/>
  </si>
  <si>
    <t>Empidonax, sp.</t>
    <phoneticPr fontId="6" type="noConversion"/>
  </si>
  <si>
    <t>Linda Sewell</t>
    <phoneticPr fontId="6" type="noConversion"/>
  </si>
  <si>
    <t>Calm</t>
    <phoneticPr fontId="6" type="noConversion"/>
  </si>
  <si>
    <t>Carol Ledford</t>
    <phoneticPr fontId="6" type="noConversion"/>
  </si>
  <si>
    <t>W. Cady</t>
    <phoneticPr fontId="9" type="noConversion"/>
  </si>
  <si>
    <t>F. Petersen</t>
    <phoneticPr fontId="9" type="noConversion"/>
  </si>
  <si>
    <t>30-55</t>
    <phoneticPr fontId="9" type="noConversion"/>
  </si>
  <si>
    <t>Wren, sp.</t>
    <phoneticPr fontId="9" type="noConversion"/>
  </si>
  <si>
    <t>-</t>
    <phoneticPr fontId="9" type="noConversion"/>
  </si>
  <si>
    <t>Peter Johnson</t>
    <phoneticPr fontId="9" type="noConversion"/>
  </si>
  <si>
    <t>Warm</t>
    <phoneticPr fontId="9" type="noConversion"/>
  </si>
  <si>
    <t>Sunny</t>
    <phoneticPr fontId="9" type="noConversion"/>
  </si>
  <si>
    <t>Black-throated Sparrow</t>
    <phoneticPr fontId="9" type="noConversion"/>
  </si>
  <si>
    <t>Yellow-breasted Chat</t>
    <phoneticPr fontId="9" type="noConversion"/>
  </si>
  <si>
    <t>Tri-colored Blackbird</t>
    <phoneticPr fontId="9" type="noConversion"/>
  </si>
  <si>
    <t>Duck, sp.</t>
    <phoneticPr fontId="9" type="noConversion"/>
  </si>
  <si>
    <t>Owl, sp.</t>
    <phoneticPr fontId="9" type="noConversion"/>
  </si>
  <si>
    <t>White Salmon</t>
    <phoneticPr fontId="9" type="noConversion"/>
  </si>
  <si>
    <t>Dan Sager</t>
    <phoneticPr fontId="9" type="noConversion"/>
  </si>
  <si>
    <t>Janet Essley</t>
    <phoneticPr fontId="9" type="noConversion"/>
  </si>
  <si>
    <t>Andy Marx</t>
    <phoneticPr fontId="9" type="noConversion"/>
  </si>
  <si>
    <t>The Land?</t>
    <phoneticPr fontId="6" type="noConversion"/>
  </si>
  <si>
    <t>Catherine Creek</t>
    <phoneticPr fontId="9" type="noConversion"/>
  </si>
  <si>
    <t>Klickitat River</t>
    <phoneticPr fontId="6" type="noConversion"/>
  </si>
  <si>
    <t>Dallesport</t>
    <phoneticPr fontId="9" type="noConversion"/>
  </si>
  <si>
    <t>East of 97</t>
    <phoneticPr fontId="9" type="noConversion"/>
  </si>
  <si>
    <t>Franklin Petersen</t>
    <phoneticPr fontId="6" type="noConversion"/>
  </si>
  <si>
    <t>Kathy McCavit</t>
    <phoneticPr fontId="6" type="noConversion"/>
  </si>
  <si>
    <t>Varied Thrush</t>
    <phoneticPr fontId="9" type="noConversion"/>
  </si>
  <si>
    <t>Karen Hans</t>
    <phoneticPr fontId="6" type="noConversion"/>
  </si>
  <si>
    <t>Bob Hansen</t>
    <phoneticPr fontId="9" type="noConversion"/>
  </si>
  <si>
    <t>Richard Dubois</t>
  </si>
  <si>
    <t>Terry Sisson</t>
  </si>
  <si>
    <t>C. Barfoot</t>
    <phoneticPr fontId="9" type="noConversion"/>
  </si>
  <si>
    <t>Gray Jay</t>
    <phoneticPr fontId="9" type="noConversion"/>
  </si>
  <si>
    <t>Klickitat NAMC - May 12, 2007</t>
    <phoneticPr fontId="6" type="noConversion"/>
  </si>
  <si>
    <t>White Salmon/</t>
    <phoneticPr fontId="6" type="noConversion"/>
  </si>
  <si>
    <t>Diamond Gap</t>
    <phoneticPr fontId="9" type="noConversion"/>
  </si>
  <si>
    <t>White Salmon/</t>
    <phoneticPr fontId="9" type="noConversion"/>
  </si>
  <si>
    <t>F. Petersen</t>
    <phoneticPr fontId="9" type="noConversion"/>
  </si>
  <si>
    <t>S. Johnston</t>
    <phoneticPr fontId="9" type="noConversion"/>
  </si>
  <si>
    <t>snow-hail</t>
    <phoneticPr fontId="9" type="noConversion"/>
  </si>
  <si>
    <t>Barn Swallow</t>
  </si>
  <si>
    <t>Cnt Week</t>
    <phoneticPr fontId="6" type="noConversion"/>
  </si>
  <si>
    <t>Cnt Week</t>
    <phoneticPr fontId="6" type="noConversion"/>
  </si>
  <si>
    <t>Mountain Chickadee</t>
  </si>
  <si>
    <t xml:space="preserve"> reported by Alan Richards, Randy Robinson and Bob Hansen: Short-billed Dowitcher</t>
  </si>
  <si>
    <t xml:space="preserve">   </t>
  </si>
  <si>
    <t>Other non-bird sightings:</t>
  </si>
  <si>
    <t>Rock Pigeon</t>
  </si>
  <si>
    <t>Pygmy Nuthatch</t>
  </si>
  <si>
    <t>Brown Creeper</t>
  </si>
  <si>
    <t>Rock Wren</t>
  </si>
  <si>
    <t>Western Tanager, Warbling Vireo, Orange-crowned Warbler. Chipping Sparrow probably in excess of</t>
    <phoneticPr fontId="9" type="noConversion"/>
  </si>
  <si>
    <t>300. Same for Lazuli Buntings. I spent 45 minutes to an hour sorting out this huge flock. There were other</t>
    <phoneticPr fontId="9" type="noConversion"/>
  </si>
  <si>
    <t>birds as well but without the overwhelming numbers.</t>
    <phoneticPr fontId="9" type="noConversion"/>
  </si>
  <si>
    <t>Website total individuals 7277, species 170</t>
    <phoneticPr fontId="9" type="noConversion"/>
  </si>
  <si>
    <t>Belted Kingfisher</t>
  </si>
  <si>
    <t>Lewis's Woodpecker</t>
  </si>
  <si>
    <t>Acorn Woodpecker</t>
  </si>
  <si>
    <t>Klickitat NAMC - May 8, 1999</t>
    <phoneticPr fontId="6" type="noConversion"/>
  </si>
  <si>
    <t>Hairy Woodpecker</t>
  </si>
  <si>
    <t>To convert to HTM</t>
    <phoneticPr fontId="9" type="noConversion"/>
  </si>
  <si>
    <t>Save as web page</t>
    <phoneticPr fontId="9" type="noConversion"/>
  </si>
  <si>
    <t>Lower Rock Creek - Note from Stephen Bradley</t>
    <phoneticPr fontId="9" type="noConversion"/>
  </si>
  <si>
    <t>Alan T.</t>
    <phoneticPr fontId="6" type="noConversion"/>
  </si>
  <si>
    <t>Cassin's Vireo</t>
  </si>
  <si>
    <t>Dunlin</t>
    <phoneticPr fontId="9" type="noConversion"/>
  </si>
  <si>
    <t>Steller's Jay</t>
  </si>
  <si>
    <t>Least Sandpiper</t>
  </si>
  <si>
    <t>Swallow, species</t>
  </si>
  <si>
    <t>Sandpiper, sp.</t>
    <phoneticPr fontId="9" type="noConversion"/>
  </si>
  <si>
    <t>B. McCreay</t>
    <phoneticPr fontId="6" type="noConversion"/>
  </si>
  <si>
    <t>O. Pearson</t>
    <phoneticPr fontId="9" type="noConversion"/>
  </si>
  <si>
    <t>48-52</t>
    <phoneticPr fontId="9" type="noConversion"/>
  </si>
  <si>
    <t>large falcon, sp</t>
    <phoneticPr fontId="9" type="noConversion"/>
  </si>
  <si>
    <t>Finch, sp.</t>
    <phoneticPr fontId="9" type="noConversion"/>
  </si>
  <si>
    <t>Rachel Wisner</t>
    <phoneticPr fontId="6" type="noConversion"/>
  </si>
  <si>
    <t>Madelon Taylor</t>
    <phoneticPr fontId="6" type="noConversion"/>
  </si>
  <si>
    <t>Brock Fitro</t>
    <phoneticPr fontId="6" type="noConversion"/>
  </si>
  <si>
    <t>Dustin Hammon</t>
    <phoneticPr fontId="6" type="noConversion"/>
  </si>
  <si>
    <t>snow</t>
    <phoneticPr fontId="9" type="noConversion"/>
  </si>
  <si>
    <t>Accipiter, sp.</t>
    <phoneticPr fontId="9" type="noConversion"/>
  </si>
  <si>
    <t>Cathy Flick</t>
    <phoneticPr fontId="9" type="noConversion"/>
  </si>
  <si>
    <t>M. Hukari</t>
    <phoneticPr fontId="9" type="noConversion"/>
  </si>
  <si>
    <t>Stuart Johnston</t>
    <phoneticPr fontId="6" type="noConversion"/>
  </si>
  <si>
    <t>White Salmon</t>
    <phoneticPr fontId="6" type="noConversion"/>
  </si>
  <si>
    <t>Rt. 142 Lyle to Diamond Gap</t>
    <phoneticPr fontId="6" type="noConversion"/>
  </si>
  <si>
    <t>White Salmon - Wild Turkey and Band-tailed Pigeon report by Cathy Flick; Rock Pigeon report by Alan Richards</t>
    <phoneticPr fontId="6" type="noConversion"/>
  </si>
  <si>
    <t>Gr. White-fr. Goose</t>
    <phoneticPr fontId="9" type="noConversion"/>
  </si>
  <si>
    <t>Red-br. Merganser</t>
    <phoneticPr fontId="9" type="noConversion"/>
  </si>
  <si>
    <t>Ring-neck Pheasant</t>
    <phoneticPr fontId="9" type="noConversion"/>
  </si>
  <si>
    <t>Cath. Creek</t>
    <phoneticPr fontId="9" type="noConversion"/>
  </si>
  <si>
    <t>Dallsprt</t>
    <phoneticPr fontId="9" type="noConversion"/>
  </si>
  <si>
    <t>L. Wilson</t>
    <phoneticPr fontId="9" type="noConversion"/>
  </si>
  <si>
    <t>Third Party Observers</t>
    <phoneticPr fontId="9" type="noConversion"/>
  </si>
  <si>
    <t>Fourth Party Observers</t>
    <phoneticPr fontId="9" type="noConversion"/>
  </si>
  <si>
    <t>L. Miles</t>
    <phoneticPr fontId="9" type="noConversion"/>
  </si>
  <si>
    <t>M. Miles</t>
    <phoneticPr fontId="9" type="noConversion"/>
  </si>
  <si>
    <t>0-5</t>
    <phoneticPr fontId="9" type="noConversion"/>
  </si>
  <si>
    <t>42-68</t>
    <phoneticPr fontId="9" type="noConversion"/>
  </si>
  <si>
    <t>Loon, sp.</t>
    <phoneticPr fontId="6" type="noConversion"/>
  </si>
  <si>
    <t>Catherine Creek</t>
    <phoneticPr fontId="6" type="noConversion"/>
  </si>
  <si>
    <t>Total</t>
    <phoneticPr fontId="6" type="noConversion"/>
  </si>
  <si>
    <t>Alan Tomaszewski</t>
    <phoneticPr fontId="6" type="noConversion"/>
  </si>
  <si>
    <t>Chipping Sparrow</t>
  </si>
  <si>
    <t>Brewer's Sparrow</t>
  </si>
  <si>
    <t>Vesper Sparrow</t>
  </si>
  <si>
    <t>Kingfisher</t>
  </si>
  <si>
    <t>J. Minnick</t>
    <phoneticPr fontId="9" type="noConversion"/>
  </si>
  <si>
    <t>Kathy Patterson</t>
    <phoneticPr fontId="9" type="noConversion"/>
  </si>
  <si>
    <t>&lt;40</t>
    <phoneticPr fontId="9" type="noConversion"/>
  </si>
  <si>
    <t>L. Smith</t>
    <phoneticPr fontId="9" type="noConversion"/>
  </si>
  <si>
    <t>R. Dobson</t>
    <phoneticPr fontId="9" type="noConversion"/>
  </si>
  <si>
    <t>B. White</t>
    <phoneticPr fontId="9" type="noConversion"/>
  </si>
  <si>
    <t>Turkey Vulture</t>
  </si>
  <si>
    <t>Osprey</t>
  </si>
  <si>
    <t>Bald Eagle</t>
  </si>
  <si>
    <t>Ferruginous Hawk</t>
  </si>
  <si>
    <t>Klickitat Spring NAMC</t>
    <phoneticPr fontId="9" type="noConversion"/>
  </si>
  <si>
    <t>Total Parties</t>
    <phoneticPr fontId="9" type="noConversion"/>
  </si>
  <si>
    <t>Klickitat NAMC - May 10, 1997</t>
    <phoneticPr fontId="6" type="noConversion"/>
  </si>
  <si>
    <t>Leser Yellowlegs</t>
    <phoneticPr fontId="9" type="noConversion"/>
  </si>
  <si>
    <t>Short-billed Dowitcher</t>
    <phoneticPr fontId="9" type="noConversion"/>
  </si>
  <si>
    <t>Trout Lake/</t>
    <phoneticPr fontId="6" type="noConversion"/>
  </si>
  <si>
    <t>Hermit Warbler</t>
  </si>
  <si>
    <t>Hermit Warbler</t>
    <phoneticPr fontId="6" type="noConversion"/>
  </si>
  <si>
    <t>Purple Finch</t>
  </si>
  <si>
    <t>Cassin's Finch</t>
  </si>
  <si>
    <t>House Finch</t>
  </si>
  <si>
    <t>Warblers</t>
  </si>
  <si>
    <t>Vireo, sp.</t>
    <phoneticPr fontId="6" type="noConversion"/>
  </si>
  <si>
    <t>Buteo, sp</t>
    <phoneticPr fontId="6" type="noConversion"/>
  </si>
  <si>
    <t>Cackling Goose</t>
  </si>
  <si>
    <t xml:space="preserve">                                                          4 cotton tail rabbits</t>
  </si>
  <si>
    <t>Mallard</t>
  </si>
  <si>
    <t>Blue-winged Teal</t>
  </si>
  <si>
    <t>Kathy Patterson</t>
    <phoneticPr fontId="9" type="noConversion"/>
  </si>
  <si>
    <t>Don Roberts</t>
    <phoneticPr fontId="6" type="noConversion"/>
  </si>
  <si>
    <t>Wind</t>
    <phoneticPr fontId="6" type="noConversion"/>
  </si>
  <si>
    <t>Diana Roberts</t>
    <phoneticPr fontId="6" type="noConversion"/>
  </si>
  <si>
    <t>45-60</t>
    <phoneticPr fontId="9" type="noConversion"/>
  </si>
  <si>
    <t>Green-winged Teal</t>
  </si>
  <si>
    <t>Ring-necked Duck</t>
  </si>
  <si>
    <t>Lesser Scaup</t>
  </si>
  <si>
    <t>White-crowned Sparrow</t>
  </si>
  <si>
    <t>0-5</t>
    <phoneticPr fontId="6" type="noConversion"/>
  </si>
  <si>
    <t>Kathy Patterson</t>
    <phoneticPr fontId="6" type="noConversion"/>
  </si>
  <si>
    <t>Upper Rock Cr</t>
    <phoneticPr fontId="6" type="noConversion"/>
  </si>
  <si>
    <t>Lower Rock Cr</t>
    <phoneticPr fontId="6" type="noConversion"/>
  </si>
  <si>
    <t>Upland Sandpiper</t>
    <phoneticPr fontId="9" type="noConversion"/>
  </si>
  <si>
    <t>Stuart Johnston</t>
    <phoneticPr fontId="6" type="noConversion"/>
  </si>
  <si>
    <t>Jim White</t>
    <phoneticPr fontId="6" type="noConversion"/>
  </si>
  <si>
    <t>Cedar Ruhlen</t>
    <phoneticPr fontId="6" type="noConversion"/>
  </si>
  <si>
    <t>Roger Gadway</t>
    <phoneticPr fontId="6" type="noConversion"/>
  </si>
  <si>
    <t>Kathleen Perillo</t>
    <phoneticPr fontId="6" type="noConversion"/>
  </si>
  <si>
    <t>CW</t>
    <phoneticPr fontId="9" type="noConversion"/>
  </si>
  <si>
    <t>10-14</t>
    <phoneticPr fontId="9" type="noConversion"/>
  </si>
  <si>
    <t>Dallesport</t>
    <phoneticPr fontId="9" type="noConversion"/>
  </si>
  <si>
    <t>Simcoes</t>
    <phoneticPr fontId="9" type="noConversion"/>
  </si>
  <si>
    <t>Western Sandpiper</t>
    <phoneticPr fontId="9" type="noConversion"/>
  </si>
  <si>
    <t>American Coot</t>
  </si>
  <si>
    <t>Swainson's Hawk</t>
  </si>
  <si>
    <t>Red-tailed Hawk</t>
  </si>
  <si>
    <t>Golden Eagle</t>
  </si>
  <si>
    <t>American Kestrel</t>
  </si>
  <si>
    <t>Merlin</t>
  </si>
  <si>
    <t>Peregrine Falcon</t>
  </si>
  <si>
    <t>Prairie Falcon</t>
  </si>
  <si>
    <t>Sandhill Crane</t>
  </si>
  <si>
    <t>40-55</t>
    <phoneticPr fontId="9" type="noConversion"/>
  </si>
  <si>
    <t>&lt;1</t>
  </si>
  <si>
    <t>Diane Gadway</t>
  </si>
  <si>
    <t>Catherine Flick</t>
  </si>
  <si>
    <t>Franklin Peterson</t>
  </si>
  <si>
    <t>Jason Ocher</t>
  </si>
  <si>
    <t>E. Bjorkman</t>
    <phoneticPr fontId="9" type="noConversion"/>
  </si>
  <si>
    <t>D. Sager</t>
    <phoneticPr fontId="9" type="noConversion"/>
  </si>
  <si>
    <t>E. Sager</t>
    <phoneticPr fontId="9" type="noConversion"/>
  </si>
  <si>
    <t>Herring Gull</t>
    <phoneticPr fontId="9" type="noConversion"/>
  </si>
  <si>
    <t>Woodpecker, sp.</t>
    <phoneticPr fontId="9" type="noConversion"/>
  </si>
  <si>
    <t>C. Barker</t>
    <phoneticPr fontId="9" type="noConversion"/>
  </si>
  <si>
    <t>R. Gadway</t>
    <phoneticPr fontId="9" type="noConversion"/>
  </si>
  <si>
    <t>Peter Lovejoy</t>
  </si>
  <si>
    <t>Bob Hansen</t>
    <phoneticPr fontId="9" type="noConversion"/>
  </si>
  <si>
    <t>C. Vadai</t>
    <phoneticPr fontId="9" type="noConversion"/>
  </si>
  <si>
    <t>A. Richards</t>
    <phoneticPr fontId="9" type="noConversion"/>
  </si>
  <si>
    <t>0-20</t>
    <phoneticPr fontId="9" type="noConversion"/>
  </si>
  <si>
    <t>2-100%</t>
    <phoneticPr fontId="9" type="noConversion"/>
  </si>
  <si>
    <t>R. Robinson</t>
    <phoneticPr fontId="9" type="noConversion"/>
  </si>
  <si>
    <t>K. Hans</t>
    <phoneticPr fontId="9" type="noConversion"/>
  </si>
  <si>
    <t>J. Minnick</t>
    <phoneticPr fontId="9" type="noConversion"/>
  </si>
  <si>
    <t>Sanderling</t>
    <phoneticPr fontId="9" type="noConversion"/>
  </si>
  <si>
    <t>D. Lichtenwald</t>
    <phoneticPr fontId="9" type="noConversion"/>
  </si>
  <si>
    <t>Ann Dubois</t>
  </si>
  <si>
    <t>Horned Lark</t>
  </si>
  <si>
    <t>Tree Swallow</t>
  </si>
  <si>
    <t>Violet-green Swallow</t>
  </si>
  <si>
    <t>N. Rough-winged Swallow</t>
  </si>
  <si>
    <t>Bank Swallow</t>
  </si>
  <si>
    <t>Cliff Swallow</t>
  </si>
  <si>
    <t>Ruddy Duck</t>
  </si>
  <si>
    <t>Chukar</t>
  </si>
  <si>
    <t>Canyon Wren</t>
  </si>
  <si>
    <t>Northern Pygmy-Owl</t>
  </si>
  <si>
    <t>Burrowing Owl</t>
  </si>
  <si>
    <t>Black-chinned Hummingbird</t>
  </si>
  <si>
    <t>Hutton's Vireo</t>
  </si>
  <si>
    <t>J. Bragg</t>
    <phoneticPr fontId="9" type="noConversion"/>
  </si>
  <si>
    <t>Brown-headed Cowbird</t>
  </si>
  <si>
    <t>Ruffed Grouse</t>
  </si>
  <si>
    <t>Sooty Grouse</t>
  </si>
  <si>
    <t>Wild Turkey</t>
  </si>
  <si>
    <t>Anna's Hummingbird</t>
  </si>
  <si>
    <t>Calliope Hummingbird</t>
  </si>
  <si>
    <t>Rufous Hummingbird</t>
  </si>
  <si>
    <t>Otter            2</t>
  </si>
  <si>
    <t>Klickitat NAMC - May 13, 2000</t>
    <phoneticPr fontId="6" type="noConversion"/>
  </si>
  <si>
    <t>Suart Johnston</t>
    <phoneticPr fontId="9" type="noConversion"/>
  </si>
  <si>
    <t>Border thickness: change from .5pt to 1px</t>
    <phoneticPr fontId="9" type="noConversion"/>
  </si>
  <si>
    <t>Western Scrub-Jay</t>
  </si>
  <si>
    <t>Black-billed Magpie</t>
  </si>
  <si>
    <t>Loggerhead Shrike</t>
  </si>
  <si>
    <t>Stewart Fletcher</t>
    <phoneticPr fontId="6" type="noConversion"/>
  </si>
  <si>
    <t>Bill Weiler</t>
    <phoneticPr fontId="6" type="noConversion"/>
  </si>
  <si>
    <t>Goldendale/Simcoes</t>
    <phoneticPr fontId="6" type="noConversion"/>
  </si>
  <si>
    <t>Includes Bingen Pond</t>
    <phoneticPr fontId="6" type="noConversion"/>
  </si>
  <si>
    <t>Warbling Vireo</t>
  </si>
  <si>
    <t>gusty</t>
    <phoneticPr fontId="9" type="noConversion"/>
  </si>
  <si>
    <t>snow</t>
    <phoneticPr fontId="9" type="noConversion"/>
  </si>
  <si>
    <t>snow</t>
    <phoneticPr fontId="9" type="noConversion"/>
  </si>
  <si>
    <t>24 to 36</t>
    <phoneticPr fontId="9" type="noConversion"/>
  </si>
  <si>
    <t>Blackbird, sp.</t>
    <phoneticPr fontId="9" type="noConversion"/>
  </si>
  <si>
    <t>11 to 18</t>
    <phoneticPr fontId="9" type="noConversion"/>
  </si>
  <si>
    <t>Ring-necked Pheasant</t>
  </si>
  <si>
    <t>Greater White-fr. Goose</t>
    <phoneticPr fontId="6" type="noConversion"/>
  </si>
  <si>
    <t>Dan Sager</t>
    <phoneticPr fontId="6" type="noConversion"/>
  </si>
  <si>
    <t>Miko Ruhlen</t>
    <phoneticPr fontId="6" type="noConversion"/>
  </si>
  <si>
    <t>Klickitat NAMC - May 9, 2009</t>
    <phoneticPr fontId="6" type="noConversion"/>
  </si>
  <si>
    <t>Total Species</t>
  </si>
  <si>
    <t>Trout Lake</t>
    <phoneticPr fontId="6" type="noConversion"/>
  </si>
  <si>
    <t>Hi. 197 Dalles Mt Ctrrville</t>
    <phoneticPr fontId="6" type="noConversion"/>
  </si>
  <si>
    <t>White Salmon</t>
    <phoneticPr fontId="6" type="noConversion"/>
  </si>
  <si>
    <t>Klickitat River</t>
    <phoneticPr fontId="6" type="noConversion"/>
  </si>
  <si>
    <t>Rock Creek</t>
    <phoneticPr fontId="6" type="noConversion"/>
  </si>
  <si>
    <t>Common Yellowthroat</t>
  </si>
  <si>
    <t>Wilson's Warbler</t>
  </si>
  <si>
    <t>Tom Herzig</t>
    <phoneticPr fontId="6" type="noConversion"/>
  </si>
  <si>
    <t>Connie Herzig</t>
    <phoneticPr fontId="6" type="noConversion"/>
  </si>
  <si>
    <t>Patricia Walcott</t>
    <phoneticPr fontId="6" type="noConversion"/>
  </si>
  <si>
    <t>Kevin Black</t>
    <phoneticPr fontId="6" type="noConversion"/>
  </si>
  <si>
    <t>Cath. Creek</t>
    <phoneticPr fontId="9" type="noConversion"/>
  </si>
  <si>
    <t>D. Arnold</t>
    <phoneticPr fontId="9" type="noConversion"/>
  </si>
  <si>
    <t>Black-crowned Night-Heron</t>
  </si>
  <si>
    <t>35-70</t>
    <phoneticPr fontId="9" type="noConversion"/>
  </si>
  <si>
    <t>Randy Robinson</t>
    <phoneticPr fontId="9" type="noConversion"/>
  </si>
  <si>
    <t>40-60</t>
    <phoneticPr fontId="9" type="noConversion"/>
  </si>
  <si>
    <t>Hoctor Rd Area</t>
    <phoneticPr fontId="6" type="noConversion"/>
  </si>
  <si>
    <t>Goodnoe Hills</t>
    <phoneticPr fontId="6" type="noConversion"/>
  </si>
  <si>
    <t>Alder Creek</t>
    <phoneticPr fontId="9" type="noConversion"/>
  </si>
  <si>
    <t>Western Tanager</t>
  </si>
  <si>
    <t>Spotted Towhee</t>
  </si>
  <si>
    <t>Phalarope, species</t>
  </si>
  <si>
    <t>N. Pygmy Owl</t>
    <phoneticPr fontId="6" type="noConversion"/>
  </si>
  <si>
    <t>Randy Robinson</t>
  </si>
  <si>
    <t>Wilson's Snipe</t>
  </si>
  <si>
    <t>High Prairie</t>
    <phoneticPr fontId="6" type="noConversion"/>
  </si>
  <si>
    <t>Jake Jakabosky</t>
    <phoneticPr fontId="6" type="noConversion"/>
  </si>
  <si>
    <t>Husum to</t>
    <phoneticPr fontId="6" type="noConversion"/>
  </si>
  <si>
    <t>Diamond Gap</t>
    <phoneticPr fontId="6" type="noConversion"/>
  </si>
  <si>
    <t>Lower Klickitat R.</t>
    <phoneticPr fontId="6" type="noConversion"/>
  </si>
  <si>
    <t>Columbia Hills</t>
    <phoneticPr fontId="6" type="noConversion"/>
  </si>
  <si>
    <t>South Central</t>
    <phoneticPr fontId="6" type="noConversion"/>
  </si>
  <si>
    <t>Cathy Flick</t>
    <phoneticPr fontId="6" type="noConversion"/>
  </si>
  <si>
    <t>D. White</t>
    <phoneticPr fontId="9" type="noConversion"/>
  </si>
  <si>
    <t>D. Lichtenwald</t>
    <phoneticPr fontId="9" type="noConversion"/>
  </si>
  <si>
    <t>Northern Harrier</t>
  </si>
  <si>
    <t>Vaux's Swift</t>
  </si>
  <si>
    <t>Bullock's Oriole</t>
  </si>
  <si>
    <t>Woodpeckers</t>
  </si>
  <si>
    <t>Flycatchers, Shrikes</t>
  </si>
  <si>
    <t>Vireos</t>
  </si>
  <si>
    <t>Corvids</t>
  </si>
  <si>
    <t>Larks, Swallows</t>
  </si>
  <si>
    <t>Black-chinned Humingbird</t>
    <phoneticPr fontId="6" type="noConversion"/>
  </si>
  <si>
    <t>Wrens</t>
  </si>
  <si>
    <t>Dipper</t>
  </si>
  <si>
    <t>Kinglets</t>
  </si>
  <si>
    <t>Thrushes</t>
  </si>
  <si>
    <t>Mimics</t>
  </si>
  <si>
    <t>Pipits</t>
  </si>
  <si>
    <t>Waxwings, Starling</t>
  </si>
  <si>
    <t xml:space="preserve">                                                          2 greydiggers</t>
  </si>
  <si>
    <t>Cinnamon Teal</t>
  </si>
  <si>
    <t>Northern Shoveler</t>
  </si>
  <si>
    <t>American Bittern</t>
  </si>
  <si>
    <t>Great Blue Heron</t>
  </si>
  <si>
    <t>Great Egret</t>
  </si>
  <si>
    <t>Falcon, sp</t>
    <phoneticPr fontId="6" type="noConversion"/>
  </si>
  <si>
    <t>Robyn Dobson</t>
    <phoneticPr fontId="6" type="noConversion"/>
  </si>
  <si>
    <t xml:space="preserve">                                                          1 black tail jackrabbit</t>
  </si>
  <si>
    <t>Short-eared Owl</t>
  </si>
  <si>
    <t>80+</t>
    <phoneticPr fontId="9" type="noConversion"/>
  </si>
  <si>
    <t>Franklin Petersen</t>
    <phoneticPr fontId="6" type="noConversion"/>
  </si>
  <si>
    <t>Tim Pitz</t>
    <phoneticPr fontId="6" type="noConversion"/>
  </si>
  <si>
    <t>30-50%</t>
    <phoneticPr fontId="9" type="noConversion"/>
  </si>
  <si>
    <t>Scott Downes</t>
    <phoneticPr fontId="6" type="noConversion"/>
  </si>
  <si>
    <t>Patty Walcott</t>
    <phoneticPr fontId="6" type="noConversion"/>
  </si>
  <si>
    <t>MacGillivray's Warbler</t>
  </si>
  <si>
    <t>Bob Hansen</t>
    <phoneticPr fontId="6" type="noConversion"/>
  </si>
  <si>
    <t>Scott Downes</t>
    <phoneticPr fontId="6" type="noConversion"/>
  </si>
  <si>
    <t>Black-headed Grosbeak</t>
  </si>
  <si>
    <t>i. snow</t>
    <phoneticPr fontId="9" type="noConversion"/>
  </si>
  <si>
    <t>i. snow</t>
    <phoneticPr fontId="9" type="noConversion"/>
  </si>
  <si>
    <t>Tamara Roberts</t>
    <phoneticPr fontId="6" type="noConversion"/>
  </si>
  <si>
    <t>Jason Ocker</t>
    <phoneticPr fontId="6" type="noConversion"/>
  </si>
  <si>
    <t xml:space="preserve">1045 Vaux Swift descended into Lyle School chimney on April 28 between 7:45 and </t>
  </si>
  <si>
    <t>500 Vaux Swift at Rock Creek only partial numbers.</t>
  </si>
  <si>
    <t>Sharp-shinned Hawk</t>
  </si>
  <si>
    <t>Cooper's Hawk</t>
  </si>
  <si>
    <t>American Dipper</t>
  </si>
  <si>
    <t>Golden-crowned Kinglet</t>
  </si>
  <si>
    <t>Ruby-crowned Kinglet</t>
  </si>
  <si>
    <t>Henry Gilmore</t>
  </si>
  <si>
    <t>Nancy Wallwork</t>
  </si>
  <si>
    <t>Scott Downes</t>
  </si>
  <si>
    <t>Stuart Johnston</t>
  </si>
  <si>
    <t>Roger Gadway</t>
  </si>
  <si>
    <t>Marcia Buser</t>
  </si>
  <si>
    <t>Ann Marie Wood</t>
  </si>
  <si>
    <t>Greg Wallwork</t>
  </si>
  <si>
    <t>Rachel Chambers</t>
  </si>
  <si>
    <t>i. hail</t>
    <phoneticPr fontId="9" type="noConversion"/>
  </si>
  <si>
    <t>Anne Musche</t>
    <phoneticPr fontId="9" type="noConversion"/>
  </si>
  <si>
    <t>Alan Richards</t>
    <phoneticPr fontId="9" type="noConversion"/>
  </si>
  <si>
    <t>Yellow-headed Blackbird</t>
  </si>
  <si>
    <t>Western Bluebird</t>
  </si>
  <si>
    <t>L. Holtman</t>
    <phoneticPr fontId="9" type="noConversion"/>
  </si>
  <si>
    <t>Mountain Bluebird</t>
  </si>
  <si>
    <t>Long-billed Curlew</t>
  </si>
  <si>
    <t>Sector Observers</t>
  </si>
  <si>
    <t>Gull, sp.</t>
  </si>
  <si>
    <t>Chickadee, sp.</t>
  </si>
  <si>
    <t>Hours by car</t>
  </si>
  <si>
    <t>Hours by foot</t>
  </si>
  <si>
    <t>Orange-crowned Warbler</t>
  </si>
  <si>
    <t>Miles by foot</t>
  </si>
  <si>
    <t>Start time</t>
  </si>
  <si>
    <t>End time</t>
  </si>
  <si>
    <t>Total Observers</t>
  </si>
  <si>
    <t>Conboy - 200 Cowbirds reported by Roger Gadway</t>
    <phoneticPr fontId="6" type="noConversion"/>
  </si>
  <si>
    <t>Gray Partridge</t>
  </si>
  <si>
    <t>Varied Thrush</t>
    <phoneticPr fontId="9" type="noConversion"/>
  </si>
  <si>
    <t>Varied Thrush</t>
    <phoneticPr fontId="6" type="noConversion"/>
  </si>
  <si>
    <t>Bewick's Wren</t>
  </si>
  <si>
    <t>House Wren</t>
  </si>
  <si>
    <t>Brewer's Blackbird</t>
  </si>
  <si>
    <t>Tim Young</t>
    <phoneticPr fontId="9" type="noConversion"/>
  </si>
  <si>
    <t>Dennis White</t>
    <phoneticPr fontId="9" type="noConversion"/>
  </si>
  <si>
    <t>Greydigger                                   1</t>
  </si>
  <si>
    <t>Chipmunk</t>
  </si>
  <si>
    <t>Pond turtles                                 2</t>
  </si>
  <si>
    <t>Jeff Hannum</t>
    <phoneticPr fontId="9" type="noConversion"/>
  </si>
  <si>
    <t>Krista Lewis</t>
    <phoneticPr fontId="9" type="noConversion"/>
  </si>
  <si>
    <t>MB Condon</t>
    <phoneticPr fontId="9" type="noConversion"/>
  </si>
  <si>
    <t>Forest Miller</t>
    <phoneticPr fontId="9" type="noConversion"/>
  </si>
  <si>
    <t>Coralou Miller</t>
    <phoneticPr fontId="9" type="noConversion"/>
  </si>
  <si>
    <t>Mr. &amp; Mrs. Dwayne Miller</t>
    <phoneticPr fontId="9" type="noConversion"/>
  </si>
  <si>
    <t>Janet Essley</t>
    <phoneticPr fontId="9" type="noConversion"/>
  </si>
  <si>
    <t>Diane Gadway</t>
    <phoneticPr fontId="9" type="noConversion"/>
  </si>
  <si>
    <t>Mo Miles</t>
    <phoneticPr fontId="9" type="noConversion"/>
  </si>
  <si>
    <t>Larry Miles</t>
    <phoneticPr fontId="9" type="noConversion"/>
  </si>
  <si>
    <t>Robin Dobson</t>
    <phoneticPr fontId="9" type="noConversion"/>
  </si>
  <si>
    <t>Kiva Dobson</t>
    <phoneticPr fontId="9" type="noConversion"/>
  </si>
  <si>
    <t>Clark's Grebe</t>
    <phoneticPr fontId="9" type="noConversion"/>
  </si>
  <si>
    <t>Red-breasted Merganser</t>
    <phoneticPr fontId="9" type="noConversion"/>
  </si>
  <si>
    <t>Merganser, sp.</t>
    <phoneticPr fontId="9" type="noConversion"/>
  </si>
  <si>
    <t>Thayer's Gull</t>
    <phoneticPr fontId="9" type="noConversion"/>
  </si>
  <si>
    <t>Brooks Memorial Park</t>
    <phoneticPr fontId="6" type="noConversion"/>
  </si>
  <si>
    <t>Pine Siskin</t>
  </si>
  <si>
    <t>Vertical-align: change from bottom to center</t>
    <phoneticPr fontId="9" type="noConversion"/>
  </si>
  <si>
    <t>Heights: increase by 50%</t>
    <phoneticPr fontId="9" type="noConversion"/>
  </si>
  <si>
    <t>36 to 50</t>
    <phoneticPr fontId="9" type="noConversion"/>
  </si>
  <si>
    <t>American Robin</t>
  </si>
  <si>
    <t>Sage Thrasher</t>
  </si>
  <si>
    <t>European Starling</t>
  </si>
  <si>
    <t>American Pipit</t>
  </si>
  <si>
    <t>Cedar Waxwing</t>
  </si>
  <si>
    <t>Double-cr Cormorant</t>
    <phoneticPr fontId="6" type="noConversion"/>
  </si>
  <si>
    <t>Dallesprt</t>
    <phoneticPr fontId="6" type="noConversion"/>
  </si>
  <si>
    <t>East Sector</t>
    <phoneticPr fontId="6" type="noConversion"/>
  </si>
  <si>
    <t>West Sector</t>
    <phoneticPr fontId="6" type="noConversion"/>
  </si>
  <si>
    <t>* Includes time, distance and birds observed by Patrick Sullivan, including count week observations</t>
    <phoneticPr fontId="9" type="noConversion"/>
  </si>
  <si>
    <t>50-70</t>
    <phoneticPr fontId="9" type="noConversion"/>
  </si>
  <si>
    <t>Lesser Goldfinch</t>
  </si>
  <si>
    <t>American Goldfinch</t>
  </si>
  <si>
    <t>Spotted Sandpiper</t>
  </si>
  <si>
    <t>Balch Loop Klickitat R. mouth</t>
    <phoneticPr fontId="6" type="noConversion"/>
  </si>
  <si>
    <t>Snowden</t>
    <phoneticPr fontId="6" type="noConversion"/>
  </si>
  <si>
    <t>Goldendale</t>
    <phoneticPr fontId="6" type="noConversion"/>
  </si>
  <si>
    <t>High Prairie Centerville</t>
    <phoneticPr fontId="6" type="noConversion"/>
  </si>
  <si>
    <t>Dallesport</t>
    <phoneticPr fontId="6" type="noConversion"/>
  </si>
  <si>
    <t>Maryhill</t>
    <phoneticPr fontId="6" type="noConversion"/>
  </si>
  <si>
    <t>Klickitat NAMC - May 9, 1998</t>
    <phoneticPr fontId="6" type="noConversion"/>
  </si>
  <si>
    <t>Trip Jennings</t>
    <phoneticPr fontId="9" type="noConversion"/>
  </si>
  <si>
    <t>Jane Camero</t>
    <phoneticPr fontId="9" type="noConversion"/>
  </si>
  <si>
    <t>of barn. Has starlings for company.</t>
  </si>
  <si>
    <t>Owling</t>
    <phoneticPr fontId="9" type="noConversion"/>
  </si>
  <si>
    <t xml:space="preserve">    Miles</t>
    <phoneticPr fontId="9" type="noConversion"/>
  </si>
  <si>
    <t>Common Goldeneye</t>
    <phoneticPr fontId="9" type="noConversion"/>
  </si>
  <si>
    <t>Jane Hadley</t>
  </si>
  <si>
    <t>Wilson's Phalarope</t>
  </si>
  <si>
    <t>Caspian Tern</t>
  </si>
  <si>
    <t>Black Tern</t>
  </si>
  <si>
    <t>Evening Grosbeak</t>
  </si>
  <si>
    <t>House Sparrow</t>
  </si>
  <si>
    <t>Gallinaceous Birds</t>
  </si>
  <si>
    <t>Raptors</t>
  </si>
  <si>
    <t>S. East</t>
    <phoneticPr fontId="6" type="noConversion"/>
  </si>
  <si>
    <t>Trout Lake</t>
    <phoneticPr fontId="6" type="noConversion"/>
  </si>
  <si>
    <t>Double-crested Cormorant</t>
  </si>
  <si>
    <t>W. Screech Owl</t>
    <phoneticPr fontId="9" type="noConversion"/>
  </si>
  <si>
    <t>N. Saw-whet Owl</t>
    <phoneticPr fontId="9" type="noConversion"/>
  </si>
  <si>
    <t>Chickadees, Bushtit</t>
  </si>
  <si>
    <t>Nuthatches, Creeper</t>
  </si>
  <si>
    <t>Trace</t>
    <phoneticPr fontId="9" type="noConversion"/>
  </si>
  <si>
    <t>39-59</t>
    <phoneticPr fontId="9" type="noConversion"/>
  </si>
  <si>
    <t xml:space="preserve">    Parties</t>
    <phoneticPr fontId="9" type="noConversion"/>
  </si>
  <si>
    <t xml:space="preserve">    Observers</t>
    <phoneticPr fontId="9" type="noConversion"/>
  </si>
  <si>
    <t>44-59</t>
    <phoneticPr fontId="9" type="noConversion"/>
  </si>
  <si>
    <t>10-95%</t>
    <phoneticPr fontId="9" type="noConversion"/>
  </si>
  <si>
    <t>Randy Robinson</t>
    <phoneticPr fontId="9" type="noConversion"/>
  </si>
  <si>
    <t>55-73</t>
    <phoneticPr fontId="9" type="noConversion"/>
  </si>
  <si>
    <t>&lt;20</t>
    <phoneticPr fontId="9" type="noConversion"/>
  </si>
  <si>
    <t>20-40%</t>
    <phoneticPr fontId="9" type="noConversion"/>
  </si>
  <si>
    <t>Other non-bird sightings:                                 1 beaver</t>
  </si>
  <si>
    <t>Alligator Lizard, sp - 1</t>
    <phoneticPr fontId="9" type="noConversion"/>
  </si>
  <si>
    <t>Coyote - 1</t>
    <phoneticPr fontId="9" type="noConversion"/>
  </si>
  <si>
    <t>Black-tailed Lizard - 7</t>
    <phoneticPr fontId="9" type="noConversion"/>
  </si>
  <si>
    <t>Dennis White</t>
    <phoneticPr fontId="9" type="noConversion"/>
  </si>
  <si>
    <t>Klickitat NAMC - May 10, 2003</t>
    <phoneticPr fontId="6" type="noConversion"/>
  </si>
  <si>
    <t>Black Swift</t>
    <phoneticPr fontId="9" type="noConversion"/>
  </si>
  <si>
    <t>Sapsucker, sp</t>
    <phoneticPr fontId="9" type="noConversion"/>
  </si>
  <si>
    <t>5-10</t>
    <phoneticPr fontId="9" type="noConversion"/>
  </si>
  <si>
    <t>50-65</t>
    <phoneticPr fontId="9" type="noConversion"/>
  </si>
  <si>
    <t>90-100%</t>
    <phoneticPr fontId="9" type="noConversion"/>
  </si>
  <si>
    <t>0</t>
    <phoneticPr fontId="9" type="noConversion"/>
  </si>
  <si>
    <t>60-70</t>
    <phoneticPr fontId="9" type="noConversion"/>
  </si>
  <si>
    <t>48-70</t>
    <phoneticPr fontId="9" type="noConversion"/>
  </si>
  <si>
    <t>Hutton's Vireo</t>
    <phoneticPr fontId="6" type="noConversion"/>
  </si>
  <si>
    <t>Alan Richards</t>
    <phoneticPr fontId="6" type="noConversion"/>
  </si>
  <si>
    <t>Klickitat NAMC - May 10, 2010</t>
    <phoneticPr fontId="6" type="noConversion"/>
  </si>
  <si>
    <t>Purple Martin</t>
    <phoneticPr fontId="9" type="noConversion"/>
  </si>
  <si>
    <t>High Prairie</t>
    <phoneticPr fontId="9" type="noConversion"/>
  </si>
  <si>
    <t>Glenda Lovejoy</t>
    <phoneticPr fontId="6" type="noConversion"/>
  </si>
  <si>
    <t>Marc Harvey</t>
    <phoneticPr fontId="6" type="noConversion"/>
  </si>
  <si>
    <t>&lt;5</t>
    <phoneticPr fontId="6" type="noConversion"/>
  </si>
  <si>
    <t>calm</t>
    <phoneticPr fontId="6" type="noConversion"/>
  </si>
  <si>
    <t>Redhead</t>
    <phoneticPr fontId="6" type="noConversion"/>
  </si>
  <si>
    <t>Breezy</t>
    <phoneticPr fontId="6" type="noConversion"/>
  </si>
  <si>
    <t>Precip</t>
    <phoneticPr fontId="6" type="noConversion"/>
  </si>
  <si>
    <t>Jon Sewell</t>
    <phoneticPr fontId="6" type="noConversion"/>
  </si>
  <si>
    <t>Char Corkran</t>
    <phoneticPr fontId="6" type="noConversion"/>
  </si>
  <si>
    <t>Connie Herzig</t>
    <phoneticPr fontId="6" type="noConversion"/>
  </si>
  <si>
    <t>White-throated Swift</t>
    <phoneticPr fontId="9" type="noConversion"/>
  </si>
  <si>
    <t>Bluebird, sp.</t>
    <phoneticPr fontId="9" type="noConversion"/>
  </si>
  <si>
    <t>Red-eyed Vireo</t>
    <phoneticPr fontId="9" type="noConversion"/>
  </si>
  <si>
    <t>Scaup, sp</t>
    <phoneticPr fontId="6" type="noConversion"/>
  </si>
  <si>
    <t>Loon, sp.</t>
    <phoneticPr fontId="6" type="noConversion"/>
  </si>
  <si>
    <t>Zonitrichia, sp</t>
    <phoneticPr fontId="6" type="noConversion"/>
  </si>
  <si>
    <t>Virginia Rail</t>
  </si>
  <si>
    <t>Sora</t>
  </si>
  <si>
    <t>Western Meadowlark</t>
  </si>
  <si>
    <t>Diane Gadway</t>
    <phoneticPr fontId="6" type="noConversion"/>
  </si>
  <si>
    <t>Roger Gadway</t>
    <phoneticPr fontId="6" type="noConversion"/>
  </si>
  <si>
    <t>30-90%</t>
    <phoneticPr fontId="9" type="noConversion"/>
  </si>
  <si>
    <t>10-20</t>
    <phoneticPr fontId="9" type="noConversion"/>
  </si>
  <si>
    <t>Red-winged Blackbird</t>
  </si>
  <si>
    <t>Birds of Interest:</t>
  </si>
  <si>
    <t>scattered</t>
    <phoneticPr fontId="9" type="noConversion"/>
  </si>
  <si>
    <t>5-12</t>
    <phoneticPr fontId="9" type="noConversion"/>
  </si>
  <si>
    <t>C. Herzig</t>
    <phoneticPr fontId="9" type="noConversion"/>
  </si>
  <si>
    <t xml:space="preserve">Eurasion Collared Dove: Pale colored dove or pigeon, observed twice flying up from the road. A wide white or light gray </t>
    <phoneticPr fontId="9" type="noConversion"/>
  </si>
  <si>
    <t>Black Swift</t>
    <phoneticPr fontId="9" type="noConversion"/>
  </si>
  <si>
    <t>Sapsucker, sp.</t>
    <phoneticPr fontId="9" type="noConversion"/>
  </si>
  <si>
    <t>J. Minick</t>
    <phoneticPr fontId="9" type="noConversion"/>
  </si>
  <si>
    <t>bird looks too light in color for that species. Did not get a clear view of the neck so diagnostic markings are unknown.</t>
    <phoneticPr fontId="9" type="noConversion"/>
  </si>
  <si>
    <t>Hummingbird, sp.</t>
  </si>
  <si>
    <t>Temp</t>
  </si>
  <si>
    <t>Start</t>
  </si>
  <si>
    <t>Noon</t>
  </si>
  <si>
    <t>Cloud cover</t>
  </si>
  <si>
    <t>J. Barker</t>
    <phoneticPr fontId="9" type="noConversion"/>
  </si>
  <si>
    <t>Badger                                                                 5</t>
  </si>
  <si>
    <t>Band-tailed Pigeon</t>
  </si>
  <si>
    <t>Bufflehead</t>
  </si>
  <si>
    <t>Barrow's Goldeneye</t>
  </si>
  <si>
    <t>Elk                                          2</t>
  </si>
  <si>
    <t>Jim Minick</t>
    <phoneticPr fontId="9" type="noConversion"/>
  </si>
  <si>
    <t>Jamie Hannum</t>
    <phoneticPr fontId="9" type="noConversion"/>
  </si>
  <si>
    <t>Brooks Park</t>
    <phoneticPr fontId="9" type="noConversion"/>
  </si>
  <si>
    <t>Trumpeter Swan</t>
    <phoneticPr fontId="9" type="noConversion"/>
  </si>
  <si>
    <t>Count Week</t>
  </si>
  <si>
    <t>White-throated Sparrow</t>
    <phoneticPr fontId="9" type="noConversion"/>
  </si>
  <si>
    <t>Cottontail                                                                 1</t>
  </si>
  <si>
    <t>Deer                                         6</t>
  </si>
  <si>
    <t>Russ Koppendrayer</t>
    <phoneticPr fontId="9" type="noConversion"/>
  </si>
  <si>
    <t>K. Knittle</t>
    <phoneticPr fontId="6" type="noConversion"/>
  </si>
  <si>
    <t>CJ Flick</t>
    <phoneticPr fontId="9" type="noConversion"/>
  </si>
  <si>
    <t>R. Robinson</t>
    <phoneticPr fontId="9" type="noConversion"/>
  </si>
  <si>
    <t>B. Hansen</t>
    <phoneticPr fontId="9" type="noConversion"/>
  </si>
  <si>
    <t>K. Patterson</t>
    <phoneticPr fontId="9" type="noConversion"/>
  </si>
  <si>
    <t>White-headed Woodpecker</t>
  </si>
  <si>
    <t>overcast</t>
    <phoneticPr fontId="9" type="noConversion"/>
  </si>
  <si>
    <t>5-10</t>
    <phoneticPr fontId="9" type="noConversion"/>
  </si>
  <si>
    <t>Dennis Rockwell</t>
    <phoneticPr fontId="9" type="noConversion"/>
  </si>
  <si>
    <t>Forster's Tern</t>
    <phoneticPr fontId="9" type="noConversion"/>
  </si>
  <si>
    <t>Common Poorwill</t>
    <phoneticPr fontId="9" type="noConversion"/>
  </si>
  <si>
    <t>American Crow</t>
  </si>
  <si>
    <t>Common Raven</t>
  </si>
  <si>
    <t>*</t>
    <phoneticPr fontId="9" type="noConversion"/>
  </si>
  <si>
    <t>Black-cr Night-Heron</t>
    <phoneticPr fontId="6" type="noConversion"/>
  </si>
  <si>
    <t>12 to 18</t>
    <phoneticPr fontId="9" type="noConversion"/>
  </si>
  <si>
    <t>I have checked both of these mulitple times.</t>
    <phoneticPr fontId="9" type="noConversion"/>
  </si>
  <si>
    <t>Upper White</t>
    <phoneticPr fontId="9" type="noConversion"/>
  </si>
  <si>
    <t>Salmon</t>
    <phoneticPr fontId="9" type="noConversion"/>
  </si>
  <si>
    <t>Bonaparte's Gull</t>
  </si>
  <si>
    <t>*</t>
    <phoneticPr fontId="9" type="noConversion"/>
  </si>
  <si>
    <t>Wesite Trout Lake individuals = 848, should be 1852</t>
    <phoneticPr fontId="9" type="noConversion"/>
  </si>
  <si>
    <t>in the top of a tree and gives a two note call (second note slurred downward). Bird throws its head back when uttering each note.</t>
    <phoneticPr fontId="9" type="noConversion"/>
  </si>
  <si>
    <t>Clark's grebe</t>
    <phoneticPr fontId="9" type="noConversion"/>
  </si>
  <si>
    <t>Common Poorwil</t>
    <phoneticPr fontId="9" type="noConversion"/>
  </si>
  <si>
    <t>White-throated Swift</t>
    <phoneticPr fontId="9" type="noConversion"/>
  </si>
  <si>
    <t>Semipalmated Plover</t>
    <phoneticPr fontId="9" type="noConversion"/>
  </si>
  <si>
    <t>Leslie Campbell</t>
    <phoneticPr fontId="9" type="noConversion"/>
  </si>
  <si>
    <t xml:space="preserve">Rattle- snake </t>
    <phoneticPr fontId="9" type="noConversion"/>
  </si>
  <si>
    <t>Feeder- watch</t>
    <phoneticPr fontId="9" type="noConversion"/>
  </si>
  <si>
    <t>Lower White</t>
    <phoneticPr fontId="6" type="noConversion"/>
  </si>
  <si>
    <t>light</t>
    <phoneticPr fontId="9" type="noConversion"/>
  </si>
  <si>
    <t>CW</t>
    <phoneticPr fontId="9" type="noConversion"/>
  </si>
  <si>
    <t>CW</t>
    <phoneticPr fontId="9" type="noConversion"/>
  </si>
  <si>
    <t>CW</t>
    <phoneticPr fontId="9" type="noConversion"/>
  </si>
  <si>
    <t>CW</t>
    <phoneticPr fontId="9" type="noConversion"/>
  </si>
  <si>
    <t>CW</t>
    <phoneticPr fontId="9" type="noConversion"/>
  </si>
  <si>
    <t>CW</t>
    <phoneticPr fontId="9" type="noConversion"/>
  </si>
  <si>
    <t>CW</t>
    <phoneticPr fontId="9" type="noConversion"/>
  </si>
  <si>
    <t>Green Heron</t>
    <phoneticPr fontId="9" type="noConversion"/>
  </si>
  <si>
    <t>CW</t>
    <phoneticPr fontId="9" type="noConversion"/>
  </si>
  <si>
    <t>Justin Zimmerman- Stucky</t>
    <phoneticPr fontId="9" type="noConversion"/>
  </si>
  <si>
    <t>Jason Ocker</t>
    <phoneticPr fontId="9" type="noConversion"/>
  </si>
  <si>
    <t xml:space="preserve">band along the trailing edge of the tail feathers suggests that it might actually be a band-tailed pigeon. However, the </t>
    <phoneticPr fontId="9" type="noConversion"/>
  </si>
  <si>
    <t>Trout Lake - notes from Peter Johnson</t>
    <phoneticPr fontId="9" type="noConversion"/>
  </si>
  <si>
    <t>11 Elk</t>
    <phoneticPr fontId="9" type="noConversion"/>
  </si>
  <si>
    <t>Harlequin Duck</t>
    <phoneticPr fontId="9" type="noConversion"/>
  </si>
  <si>
    <t>Rails, Cranes</t>
  </si>
  <si>
    <t>Shorebirds</t>
  </si>
  <si>
    <t>Conboy</t>
    <phoneticPr fontId="6" type="noConversion"/>
  </si>
  <si>
    <t>Alder Creek S</t>
    <phoneticPr fontId="9" type="noConversion"/>
  </si>
  <si>
    <t>Diane Gadway</t>
    <phoneticPr fontId="9" type="noConversion"/>
  </si>
  <si>
    <t>Roger Gadway</t>
    <phoneticPr fontId="9" type="noConversion"/>
  </si>
  <si>
    <t>Orin Pearson</t>
    <phoneticPr fontId="6" type="noConversion"/>
  </si>
  <si>
    <t>Henry Gilmore</t>
    <phoneticPr fontId="9" type="noConversion"/>
  </si>
  <si>
    <t>Tom Herzig</t>
    <phoneticPr fontId="9" type="noConversion"/>
  </si>
  <si>
    <t>Connie Herzig</t>
    <phoneticPr fontId="9" type="noConversion"/>
  </si>
  <si>
    <t>Barbara Robinson</t>
    <phoneticPr fontId="9" type="noConversion"/>
  </si>
  <si>
    <t>3 Gray Diggers</t>
    <phoneticPr fontId="9" type="noConversion"/>
  </si>
  <si>
    <t>D. E. Junco singing Nashville Warbler song</t>
    <phoneticPr fontId="9" type="noConversion"/>
  </si>
  <si>
    <t>W. Screech owl</t>
    <phoneticPr fontId="9" type="noConversion"/>
  </si>
  <si>
    <t>Loons, Grebes</t>
  </si>
  <si>
    <t>Jane Hadley</t>
    <phoneticPr fontId="9" type="noConversion"/>
  </si>
  <si>
    <t>Jim Minnick</t>
    <phoneticPr fontId="9" type="noConversion"/>
  </si>
  <si>
    <t>Dan Lichtenwald</t>
    <phoneticPr fontId="9" type="noConversion"/>
  </si>
  <si>
    <t>Bonnie White</t>
    <phoneticPr fontId="9" type="noConversion"/>
  </si>
  <si>
    <t>50-100%</t>
    <phoneticPr fontId="9" type="noConversion"/>
  </si>
  <si>
    <t>Greater Scaup</t>
    <phoneticPr fontId="9" type="noConversion"/>
  </si>
  <si>
    <t>Total Parties</t>
    <phoneticPr fontId="9" type="noConversion"/>
  </si>
  <si>
    <t>M. Denny</t>
    <phoneticPr fontId="9" type="noConversion"/>
  </si>
  <si>
    <t>M.L.  Denny</t>
    <phoneticPr fontId="9" type="noConversion"/>
  </si>
  <si>
    <t>J. Corvino</t>
    <phoneticPr fontId="9" type="noConversion"/>
  </si>
  <si>
    <t>cloudy</t>
  </si>
  <si>
    <t>70-100%</t>
    <phoneticPr fontId="9" type="noConversion"/>
  </si>
  <si>
    <t>Golden-crowned Sparrow</t>
  </si>
  <si>
    <t>Dark-eyed Junco</t>
  </si>
  <si>
    <t xml:space="preserve">                                                         26 deer</t>
  </si>
  <si>
    <t>0-7</t>
    <phoneticPr fontId="9" type="noConversion"/>
  </si>
  <si>
    <t>showers</t>
    <phoneticPr fontId="9" type="noConversion"/>
  </si>
  <si>
    <t>56-75</t>
    <phoneticPr fontId="9" type="noConversion"/>
  </si>
  <si>
    <t>rain</t>
    <phoneticPr fontId="9" type="noConversion"/>
  </si>
  <si>
    <t>Eurasian Collared-Dove</t>
  </si>
  <si>
    <t>Mourning Dove</t>
  </si>
  <si>
    <t>Barn Owl</t>
  </si>
  <si>
    <t>Great Horned Owl</t>
  </si>
  <si>
    <t>Long-eared Owl</t>
  </si>
  <si>
    <t>0-45%</t>
    <phoneticPr fontId="9" type="noConversion"/>
  </si>
  <si>
    <t>46-55</t>
    <phoneticPr fontId="9" type="noConversion"/>
  </si>
  <si>
    <t>0-20+</t>
    <phoneticPr fontId="9" type="noConversion"/>
  </si>
  <si>
    <t>0-10+</t>
    <phoneticPr fontId="9" type="noConversion"/>
  </si>
  <si>
    <t>Precip</t>
  </si>
  <si>
    <t>&lt;7</t>
    <phoneticPr fontId="9" type="noConversion"/>
  </si>
  <si>
    <t>&lt;7</t>
    <phoneticPr fontId="9" type="noConversion"/>
  </si>
  <si>
    <t>One adult Bald Eagle in nest with down eaglet in view from Bingen, but in Hood River County.</t>
  </si>
  <si>
    <t>Miles by car</t>
  </si>
  <si>
    <t>Elk - 30</t>
    <phoneticPr fontId="9" type="noConversion"/>
  </si>
  <si>
    <t>Patricia Walcott</t>
    <phoneticPr fontId="9" type="noConversion"/>
  </si>
  <si>
    <t>Alan Tonaszewski</t>
    <phoneticPr fontId="9" type="noConversion"/>
  </si>
  <si>
    <t>Bickleton - Notes from Susan Van Leuven</t>
    <phoneticPr fontId="9" type="noConversion"/>
  </si>
  <si>
    <t>N. East</t>
    <phoneticPr fontId="6" type="noConversion"/>
  </si>
  <si>
    <t>Lazuli Bunting</t>
  </si>
  <si>
    <t>Golden- dale</t>
    <phoneticPr fontId="9" type="noConversion"/>
  </si>
  <si>
    <t>cw</t>
    <phoneticPr fontId="9" type="noConversion"/>
  </si>
  <si>
    <t>Snow Goose</t>
    <phoneticPr fontId="9" type="noConversion"/>
  </si>
  <si>
    <t>T</t>
    <phoneticPr fontId="9" type="noConversion"/>
  </si>
  <si>
    <t>A</t>
    <phoneticPr fontId="9" type="noConversion"/>
  </si>
  <si>
    <t>T</t>
    <phoneticPr fontId="9" type="noConversion"/>
  </si>
  <si>
    <t>N</t>
    <phoneticPr fontId="9" type="noConversion"/>
  </si>
  <si>
    <t>A</t>
    <phoneticPr fontId="9" type="noConversion"/>
  </si>
  <si>
    <t>A</t>
    <phoneticPr fontId="9" type="noConversion"/>
  </si>
  <si>
    <t>16-70%</t>
    <phoneticPr fontId="9" type="noConversion"/>
  </si>
  <si>
    <t>Solitary Sandpiper</t>
    <phoneticPr fontId="9" type="noConversion"/>
  </si>
  <si>
    <t>Klickitat NAMC - May 13, 2012</t>
    <phoneticPr fontId="6" type="noConversion"/>
  </si>
  <si>
    <t>10:00 light wind, 5 mph, Rock Creek lagoon.</t>
  </si>
  <si>
    <t>American White Pelican</t>
    <phoneticPr fontId="9" type="noConversion"/>
  </si>
  <si>
    <t>Greater Yellowlegs</t>
    <phoneticPr fontId="9" type="noConversion"/>
  </si>
  <si>
    <t>trace</t>
    <phoneticPr fontId="9" type="noConversion"/>
  </si>
  <si>
    <t>0-10</t>
    <phoneticPr fontId="9" type="noConversion"/>
  </si>
  <si>
    <t>20-100%</t>
    <phoneticPr fontId="9" type="noConversion"/>
  </si>
  <si>
    <t>0-20</t>
    <phoneticPr fontId="9" type="noConversion"/>
  </si>
  <si>
    <t>48-70</t>
    <phoneticPr fontId="9" type="noConversion"/>
  </si>
  <si>
    <t>Flycatcher, sp.</t>
    <phoneticPr fontId="6" type="noConversion"/>
  </si>
  <si>
    <t>D. Gadway</t>
    <phoneticPr fontId="9" type="noConversion"/>
  </si>
  <si>
    <t>Species</t>
    <phoneticPr fontId="6" type="noConversion"/>
  </si>
  <si>
    <t xml:space="preserve"> Black-necked Stilt, American Avocet, Ferruginous Hawk, Barn Owl</t>
  </si>
  <si>
    <t>60-80</t>
    <phoneticPr fontId="9" type="noConversion"/>
  </si>
  <si>
    <t>54-74</t>
    <phoneticPr fontId="9" type="noConversion"/>
  </si>
  <si>
    <t>40-70</t>
    <phoneticPr fontId="9" type="noConversion"/>
  </si>
  <si>
    <t>Coyote                                                                     1</t>
  </si>
  <si>
    <t xml:space="preserve"> reported by Franklin Petersen: Sharp-tailed Grouse, Whimbrel, Lapland Longspur,</t>
  </si>
  <si>
    <t>Muskrat - 3</t>
    <phoneticPr fontId="9" type="noConversion"/>
  </si>
  <si>
    <t>Tiger Swallowtail -1</t>
    <phoneticPr fontId="9" type="noConversion"/>
  </si>
  <si>
    <t>4 hrs.</t>
    <phoneticPr fontId="9" type="noConversion"/>
  </si>
  <si>
    <t>Total individuals</t>
  </si>
  <si>
    <t>68-89</t>
    <phoneticPr fontId="9" type="noConversion"/>
  </si>
  <si>
    <t>60-80</t>
    <phoneticPr fontId="9" type="noConversion"/>
  </si>
  <si>
    <t>0-25</t>
    <phoneticPr fontId="9" type="noConversion"/>
  </si>
  <si>
    <t>John Davis</t>
    <phoneticPr fontId="9" type="noConversion"/>
  </si>
  <si>
    <t>Jeff Dillon</t>
    <phoneticPr fontId="9" type="noConversion"/>
  </si>
  <si>
    <t>3-40%</t>
    <phoneticPr fontId="9" type="noConversion"/>
  </si>
  <si>
    <t>5-10%</t>
    <phoneticPr fontId="9" type="noConversion"/>
  </si>
  <si>
    <t>10-75%</t>
    <phoneticPr fontId="9" type="noConversion"/>
  </si>
  <si>
    <t>Second Party Observers</t>
    <phoneticPr fontId="9" type="noConversion"/>
  </si>
  <si>
    <t>Dan Sagar</t>
    <phoneticPr fontId="9" type="noConversion"/>
  </si>
  <si>
    <t>Paul Moyer</t>
    <phoneticPr fontId="9" type="noConversion"/>
  </si>
  <si>
    <t>J. Minick</t>
    <phoneticPr fontId="9" type="noConversion"/>
  </si>
  <si>
    <t>Klickitat NAMC - May 12, 2001</t>
    <phoneticPr fontId="6" type="noConversion"/>
  </si>
  <si>
    <t>Owl, sp.</t>
    <phoneticPr fontId="9" type="noConversion"/>
  </si>
  <si>
    <t>N</t>
    <phoneticPr fontId="9" type="noConversion"/>
  </si>
  <si>
    <t>O</t>
    <phoneticPr fontId="9" type="noConversion"/>
  </si>
  <si>
    <t>D</t>
    <phoneticPr fontId="9" type="noConversion"/>
  </si>
  <si>
    <t>A</t>
    <phoneticPr fontId="9" type="noConversion"/>
  </si>
  <si>
    <t>T</t>
    <phoneticPr fontId="9" type="noConversion"/>
  </si>
  <si>
    <t>45-60</t>
    <phoneticPr fontId="9" type="noConversion"/>
  </si>
  <si>
    <t>5</t>
    <phoneticPr fontId="9" type="noConversion"/>
  </si>
  <si>
    <t>R. Gadway</t>
    <phoneticPr fontId="9" type="noConversion"/>
  </si>
  <si>
    <t>Feeder Watch - 1 site</t>
    <phoneticPr fontId="9" type="noConversion"/>
  </si>
  <si>
    <t>L. Holtman</t>
    <phoneticPr fontId="9" type="noConversion"/>
  </si>
  <si>
    <t>Miles by car</t>
    <phoneticPr fontId="9" type="noConversion"/>
  </si>
  <si>
    <t>thin clouds</t>
    <phoneticPr fontId="9" type="noConversion"/>
  </si>
  <si>
    <t>calm</t>
    <phoneticPr fontId="9" type="noConversion"/>
  </si>
  <si>
    <t>Patrrick Sullivan</t>
    <phoneticPr fontId="9" type="noConversion"/>
  </si>
  <si>
    <t>Ben Seagraves</t>
    <phoneticPr fontId="9" type="noConversion"/>
  </si>
  <si>
    <t>Website total individuals = 3762, should be 3766</t>
    <phoneticPr fontId="9" type="noConversion"/>
  </si>
  <si>
    <t>Mostly calm, or nearly calm.</t>
  </si>
  <si>
    <t>Phalarope, sp</t>
    <phoneticPr fontId="9" type="noConversion"/>
  </si>
  <si>
    <t>Jake Jakabosky</t>
    <phoneticPr fontId="9" type="noConversion"/>
  </si>
  <si>
    <t>Madelon Taylor</t>
    <phoneticPr fontId="9" type="noConversion"/>
  </si>
  <si>
    <t>Lyle</t>
    <phoneticPr fontId="9" type="noConversion"/>
  </si>
  <si>
    <t>Nancy Wallwork</t>
    <phoneticPr fontId="9" type="noConversion"/>
  </si>
  <si>
    <t>High Prairie</t>
    <phoneticPr fontId="9" type="noConversion"/>
  </si>
  <si>
    <t>Bill Weiler</t>
    <phoneticPr fontId="9" type="noConversion"/>
  </si>
  <si>
    <t>Jason Ocker</t>
    <phoneticPr fontId="9" type="noConversion"/>
  </si>
  <si>
    <t>5</t>
    <phoneticPr fontId="9" type="noConversion"/>
  </si>
  <si>
    <t>15</t>
    <phoneticPr fontId="9" type="noConversion"/>
  </si>
  <si>
    <t>10</t>
    <phoneticPr fontId="9" type="noConversion"/>
  </si>
  <si>
    <t>10-15</t>
    <phoneticPr fontId="9" type="noConversion"/>
  </si>
  <si>
    <t>White Salmon</t>
    <phoneticPr fontId="9" type="noConversion"/>
  </si>
  <si>
    <t>Jane Camero</t>
    <phoneticPr fontId="9" type="noConversion"/>
  </si>
  <si>
    <t>Leslie Campbell</t>
    <phoneticPr fontId="9" type="noConversion"/>
  </si>
  <si>
    <t>Kathryn Ritter</t>
    <phoneticPr fontId="9" type="noConversion"/>
  </si>
  <si>
    <t>Satus Pass</t>
    <phoneticPr fontId="9" type="noConversion"/>
  </si>
  <si>
    <t>Brooks Memorial Park</t>
    <phoneticPr fontId="9" type="noConversion"/>
  </si>
  <si>
    <t>Area/ Grayback Mt</t>
    <phoneticPr fontId="9" type="noConversion"/>
  </si>
  <si>
    <t xml:space="preserve">Klickitat Wildlife </t>
    <phoneticPr fontId="9" type="noConversion"/>
  </si>
  <si>
    <t>Klickitat</t>
    <phoneticPr fontId="9" type="noConversion"/>
  </si>
  <si>
    <t>Canyon</t>
    <phoneticPr fontId="9" type="noConversion"/>
  </si>
  <si>
    <t>Feeder counts</t>
    <phoneticPr fontId="9" type="noConversion"/>
  </si>
  <si>
    <t>Fog</t>
    <phoneticPr fontId="9" type="noConversion"/>
  </si>
  <si>
    <t>sunny</t>
    <phoneticPr fontId="9" type="noConversion"/>
  </si>
  <si>
    <t>Joel Estrada</t>
    <phoneticPr fontId="9" type="noConversion"/>
  </si>
  <si>
    <t>Patricia Estrada</t>
    <phoneticPr fontId="9" type="noConversion"/>
  </si>
  <si>
    <t>Joy Markgaf, Rattlesnake Rd.   Coyote, W. Gray Squirrel</t>
    <phoneticPr fontId="9" type="noConversion"/>
  </si>
  <si>
    <t>Birds of interest</t>
    <phoneticPr fontId="9" type="noConversion"/>
  </si>
  <si>
    <t>Partially albinistic D.E. Junco</t>
    <phoneticPr fontId="9" type="noConversion"/>
  </si>
  <si>
    <t>Jaeger, Gulls</t>
  </si>
  <si>
    <t>Terns, Acids</t>
  </si>
  <si>
    <t>Doves, Pigeons</t>
  </si>
  <si>
    <t>Owls</t>
  </si>
  <si>
    <t>Nighthawks, Swifts</t>
  </si>
  <si>
    <t>Hummingbirds</t>
  </si>
  <si>
    <t>Waterfowl</t>
  </si>
  <si>
    <t>M. Sohlstrom</t>
    <phoneticPr fontId="9" type="noConversion"/>
  </si>
  <si>
    <t>G. Shoemaker</t>
    <phoneticPr fontId="9" type="noConversion"/>
  </si>
  <si>
    <t>R. Shoemaker</t>
    <phoneticPr fontId="9" type="noConversion"/>
  </si>
  <si>
    <t>C. Corvino</t>
    <phoneticPr fontId="9" type="noConversion"/>
  </si>
  <si>
    <t>S. Huse</t>
    <phoneticPr fontId="9" type="noConversion"/>
  </si>
  <si>
    <t>D. Giboson</t>
    <phoneticPr fontId="9" type="noConversion"/>
  </si>
  <si>
    <t>H. Gilmore</t>
    <phoneticPr fontId="9" type="noConversion"/>
  </si>
  <si>
    <t>Port of Bingen has cut down native shrubs and trees ( cottonwood, willow, et al) and mowed the grass outside the wetland bond buffer.</t>
  </si>
  <si>
    <t>Stuart Johnston</t>
    <phoneticPr fontId="9" type="noConversion"/>
  </si>
  <si>
    <t xml:space="preserve">    Hours</t>
    <phoneticPr fontId="9" type="noConversion"/>
  </si>
  <si>
    <t>&lt;10</t>
    <phoneticPr fontId="9" type="noConversion"/>
  </si>
  <si>
    <t>Pelicans, Herons, Vultures</t>
  </si>
  <si>
    <t>15</t>
    <phoneticPr fontId="9" type="noConversion"/>
  </si>
  <si>
    <t>Bob Hansen</t>
    <phoneticPr fontId="9" type="noConversion"/>
  </si>
  <si>
    <t>Lower Rock</t>
    <phoneticPr fontId="9" type="noConversion"/>
  </si>
  <si>
    <t>Creek</t>
    <phoneticPr fontId="9" type="noConversion"/>
  </si>
  <si>
    <t>Heavy rain</t>
    <phoneticPr fontId="9" type="noConversion"/>
  </si>
  <si>
    <t>T</t>
    <phoneticPr fontId="9" type="noConversion"/>
  </si>
  <si>
    <t>Light Rain</t>
    <phoneticPr fontId="9" type="noConversion"/>
  </si>
  <si>
    <t>Randy Robinson</t>
    <phoneticPr fontId="9" type="noConversion"/>
  </si>
  <si>
    <t>Median</t>
    <phoneticPr fontId="9" type="noConversion"/>
  </si>
  <si>
    <t>8 Black-tailed Deer</t>
    <phoneticPr fontId="9" type="noConversion"/>
  </si>
  <si>
    <t>15 W. Pond Turtles</t>
    <phoneticPr fontId="9" type="noConversion"/>
  </si>
  <si>
    <t>43-51</t>
    <phoneticPr fontId="9" type="noConversion"/>
  </si>
  <si>
    <t>Cloudy</t>
    <phoneticPr fontId="9" type="noConversion"/>
  </si>
  <si>
    <t>0-some</t>
    <phoneticPr fontId="9" type="noConversion"/>
  </si>
  <si>
    <t>0-rain</t>
    <phoneticPr fontId="9" type="noConversion"/>
  </si>
  <si>
    <t>48-74</t>
    <phoneticPr fontId="9" type="noConversion"/>
  </si>
  <si>
    <t>One of the Yellow-rumped Warblers at the former Petroglyph Park slough, e. edge of Roosevelt, was a singing male Myrtle Warbler.</t>
  </si>
  <si>
    <t>0-windy</t>
    <phoneticPr fontId="9" type="noConversion"/>
  </si>
  <si>
    <t>2-70%</t>
    <phoneticPr fontId="9" type="noConversion"/>
  </si>
  <si>
    <t>61-71</t>
    <phoneticPr fontId="9" type="noConversion"/>
  </si>
  <si>
    <t>Osprey nesting on platform again in same spot as last year on the dirt road on the way to Spearfish Lake.</t>
    <phoneticPr fontId="9" type="noConversion"/>
  </si>
  <si>
    <t>End</t>
  </si>
  <si>
    <t xml:space="preserve"> </t>
    <phoneticPr fontId="9" type="noConversion"/>
  </si>
  <si>
    <t>cw</t>
    <phoneticPr fontId="9" type="noConversion"/>
  </si>
  <si>
    <t xml:space="preserve">Say's Phoebe: Small brown bird , looks all dark when viewed from distance. Gives a 2 note call from a perch atop ridgeline </t>
    <phoneticPr fontId="9" type="noConversion"/>
  </si>
  <si>
    <t>Dove, sp.</t>
    <phoneticPr fontId="9" type="noConversion"/>
  </si>
  <si>
    <t>Stuart Johnston</t>
    <phoneticPr fontId="9" type="noConversion"/>
  </si>
  <si>
    <t>Leo Daughton- Johanson</t>
    <phoneticPr fontId="9" type="noConversion"/>
  </si>
  <si>
    <t>Jane Hadley</t>
    <phoneticPr fontId="9" type="noConversion"/>
  </si>
  <si>
    <t>Tamara Roberts</t>
    <phoneticPr fontId="9" type="noConversion"/>
  </si>
  <si>
    <t>Doug Campbell</t>
    <phoneticPr fontId="9" type="noConversion"/>
  </si>
  <si>
    <t>Kay Atwood</t>
    <phoneticPr fontId="9" type="noConversion"/>
  </si>
  <si>
    <t>Maja Quist-McLeary</t>
    <phoneticPr fontId="9" type="noConversion"/>
  </si>
  <si>
    <t>David Berger</t>
    <phoneticPr fontId="9" type="noConversion"/>
  </si>
  <si>
    <t>Larry Gohl</t>
    <phoneticPr fontId="9" type="noConversion"/>
  </si>
  <si>
    <t>Two Ash-throated Flycatchers singing, one in rock outcrops and oaks about Bingen School Inn and one in oak savanna above and east of Jewett Creek and west of Skyline Hospital.</t>
  </si>
  <si>
    <t>Allison Warner</t>
    <phoneticPr fontId="9" type="noConversion"/>
  </si>
  <si>
    <t>Cheryl Stewart</t>
    <phoneticPr fontId="9" type="noConversion"/>
  </si>
  <si>
    <t>Kayleen Warner</t>
    <phoneticPr fontId="9" type="noConversion"/>
  </si>
  <si>
    <t>Hammond's Flycatcher - Small bird about 5 in. long, dark gray above and light gray below. Has a relatively large head. Sits</t>
    <phoneticPr fontId="9" type="noConversion"/>
  </si>
  <si>
    <t>Trout Lake</t>
    <phoneticPr fontId="9" type="noConversion"/>
  </si>
  <si>
    <t>Kevin Black</t>
    <phoneticPr fontId="9" type="noConversion"/>
  </si>
  <si>
    <t>Deer -4, Beaver -1, Muskrat -1, Porcupine -1</t>
    <phoneticPr fontId="9" type="noConversion"/>
  </si>
  <si>
    <t>Townsend's Solitaire</t>
  </si>
  <si>
    <t>Hermit Thrush</t>
  </si>
  <si>
    <t>Blackbirds, Orioles</t>
  </si>
  <si>
    <t>Finches, Weaver Finch</t>
  </si>
  <si>
    <t>Total species</t>
  </si>
  <si>
    <t>Bushtit</t>
    <phoneticPr fontId="6" type="noConversion"/>
  </si>
  <si>
    <t>Tom McMackin</t>
    <phoneticPr fontId="6" type="noConversion"/>
  </si>
  <si>
    <t>Ed Daughetee</t>
    <phoneticPr fontId="6" type="noConversion"/>
  </si>
  <si>
    <t>Other count week sightings:</t>
  </si>
  <si>
    <t>15+ gusts</t>
    <phoneticPr fontId="9" type="noConversion"/>
  </si>
  <si>
    <t>yes</t>
    <phoneticPr fontId="9" type="noConversion"/>
  </si>
  <si>
    <t>1-15</t>
    <phoneticPr fontId="9" type="noConversion"/>
  </si>
  <si>
    <t>2-25</t>
    <phoneticPr fontId="9" type="noConversion"/>
  </si>
  <si>
    <t>Dirth of waterfowl and raptors. We looked and looked and couldn't even find an Am. Kestrel or Coot.</t>
    <phoneticPr fontId="9" type="noConversion"/>
  </si>
  <si>
    <t>Bickleton</t>
    <phoneticPr fontId="9" type="noConversion"/>
  </si>
  <si>
    <t>cw</t>
    <phoneticPr fontId="9" type="noConversion"/>
  </si>
  <si>
    <t>overcast</t>
  </si>
  <si>
    <t>dim sun</t>
  </si>
  <si>
    <t>wan sun</t>
  </si>
  <si>
    <t>mostly cloudy</t>
  </si>
  <si>
    <t>J. Letto</t>
  </si>
  <si>
    <t>D. Stover</t>
  </si>
  <si>
    <t>Bets Stover</t>
  </si>
  <si>
    <t>John Luginbuhl</t>
  </si>
  <si>
    <t>John Murphy</t>
  </si>
  <si>
    <t>Notes from Stuart Johnston</t>
  </si>
  <si>
    <t>Klickitat NAMC - May 10, 2014</t>
    <phoneticPr fontId="6" type="noConversion"/>
  </si>
  <si>
    <t>partly cloudy</t>
    <phoneticPr fontId="9" type="noConversion"/>
  </si>
  <si>
    <t>5</t>
    <phoneticPr fontId="9" type="noConversion"/>
  </si>
  <si>
    <t>trace</t>
    <phoneticPr fontId="9" type="noConversion"/>
  </si>
  <si>
    <t>John Davis</t>
    <phoneticPr fontId="9" type="noConversion"/>
  </si>
  <si>
    <t>Nether</t>
    <phoneticPr fontId="9" type="noConversion"/>
  </si>
  <si>
    <t>Gidley</t>
    <phoneticPr fontId="9" type="noConversion"/>
  </si>
  <si>
    <t>Gary Gidley</t>
    <phoneticPr fontId="9" type="noConversion"/>
  </si>
  <si>
    <t>8 Yellow-rumped Warblers included 2 Audubon +1 Myrtle</t>
    <phoneticPr fontId="9" type="noConversion"/>
  </si>
  <si>
    <t>There is an error for Rufous Hummingbird on the website. Only 1 is listed for the sectors but the total is 7.</t>
    <phoneticPr fontId="9" type="noConversion"/>
  </si>
  <si>
    <t>I left Sharp-tailed Grouse out of the count.</t>
    <phoneticPr fontId="9" type="noConversion"/>
  </si>
  <si>
    <t>Black-cr. Night-Heron</t>
    <phoneticPr fontId="9" type="noConversion"/>
  </si>
  <si>
    <t>Gr. White-fr. Goose</t>
    <phoneticPr fontId="9" type="noConversion"/>
  </si>
  <si>
    <t>N. Saw-whet Owl</t>
    <phoneticPr fontId="9" type="noConversion"/>
  </si>
  <si>
    <t>Wind</t>
  </si>
  <si>
    <t>Road</t>
    <phoneticPr fontId="9" type="noConversion"/>
  </si>
  <si>
    <t>Rosemary Hoyt</t>
    <phoneticPr fontId="9" type="noConversion"/>
  </si>
  <si>
    <t>High Prairie</t>
    <phoneticPr fontId="9" type="noConversion"/>
  </si>
  <si>
    <t>Snow Goose</t>
    <phoneticPr fontId="9" type="noConversion"/>
  </si>
  <si>
    <t>Franklin Petersen</t>
    <phoneticPr fontId="9" type="noConversion"/>
  </si>
  <si>
    <t>Miko Ruhlen</t>
    <phoneticPr fontId="9" type="noConversion"/>
  </si>
  <si>
    <t>Tuck</t>
    <phoneticPr fontId="9" type="noConversion"/>
  </si>
  <si>
    <t>T. Herzig</t>
    <phoneticPr fontId="9" type="noConversion"/>
  </si>
  <si>
    <t>C. Herzig</t>
    <phoneticPr fontId="9" type="noConversion"/>
  </si>
  <si>
    <t>D. Stover</t>
    <phoneticPr fontId="9" type="noConversion"/>
  </si>
  <si>
    <t>J. Letto</t>
    <phoneticPr fontId="9" type="noConversion"/>
  </si>
  <si>
    <t>M. Miles</t>
    <phoneticPr fontId="9" type="noConversion"/>
  </si>
  <si>
    <t>L. Miles</t>
    <phoneticPr fontId="9" type="noConversion"/>
  </si>
  <si>
    <t>Roger Orness</t>
    <phoneticPr fontId="9" type="noConversion"/>
  </si>
  <si>
    <t>Dan Sager</t>
    <phoneticPr fontId="9" type="noConversion"/>
  </si>
  <si>
    <t>I have checked these several times.</t>
    <phoneticPr fontId="9" type="noConversion"/>
  </si>
  <si>
    <t>micha</t>
    <phoneticPr fontId="9" type="noConversion"/>
  </si>
  <si>
    <t>Dalles- port</t>
    <phoneticPr fontId="9" type="noConversion"/>
  </si>
  <si>
    <t>Cath. Creek</t>
    <phoneticPr fontId="6" type="noConversion"/>
  </si>
  <si>
    <t>Dee Dee Estrada</t>
    <phoneticPr fontId="9" type="noConversion"/>
  </si>
  <si>
    <t>Non-bird sightings</t>
    <phoneticPr fontId="9" type="noConversion"/>
  </si>
  <si>
    <t>Klickitat NAMC - May 10, 2008</t>
    <phoneticPr fontId="6" type="noConversion"/>
  </si>
  <si>
    <t>Small farms and residences nearby, situated in a predominantly oak forest.</t>
    <phoneticPr fontId="9" type="noConversion"/>
  </si>
  <si>
    <t>Great Horned Owls - 2 adults (counted) and 1 downy young (not fledged). 1 Coyote.</t>
    <phoneticPr fontId="9" type="noConversion"/>
  </si>
  <si>
    <t>Susan Van Leuven</t>
    <phoneticPr fontId="9" type="noConversion"/>
  </si>
  <si>
    <t>Website total individuals = 10,575, should be 10548</t>
    <phoneticPr fontId="9" type="noConversion"/>
  </si>
  <si>
    <t>Website Conboy individuals = 2325, should be 2298</t>
    <phoneticPr fontId="9" type="noConversion"/>
  </si>
  <si>
    <t>Website total species = 164, should be 165</t>
    <phoneticPr fontId="9" type="noConversion"/>
  </si>
  <si>
    <t>Klickitat NAMC - May 14, 2011</t>
    <phoneticPr fontId="6" type="noConversion"/>
  </si>
  <si>
    <t>Alderdale</t>
    <phoneticPr fontId="9" type="noConversion"/>
  </si>
  <si>
    <t>Dallesport - Notes from Miko Ruhlen</t>
    <phoneticPr fontId="9" type="noConversion"/>
  </si>
  <si>
    <t>Klickitat NAMC - May 9, 2015</t>
  </si>
  <si>
    <t>0</t>
  </si>
  <si>
    <t>Kay Lennartson</t>
  </si>
  <si>
    <t>Area/ Simcoes</t>
  </si>
  <si>
    <t>Husum/ Diamond</t>
  </si>
  <si>
    <t>Gap</t>
  </si>
  <si>
    <t>Centerville Valley</t>
  </si>
  <si>
    <t>Panakanic Valley</t>
  </si>
  <si>
    <t>light haze</t>
  </si>
  <si>
    <t>Klickitat Haul</t>
  </si>
  <si>
    <t>Road</t>
  </si>
  <si>
    <t>Rebecca Reardon</t>
  </si>
  <si>
    <t>Peter Johnson</t>
  </si>
  <si>
    <t>Leo Doughton- Johnson</t>
  </si>
  <si>
    <t>Larry Gohl</t>
  </si>
  <si>
    <t>Horsethief Lake</t>
  </si>
  <si>
    <t>Lai Wong</t>
  </si>
  <si>
    <t>cw</t>
  </si>
  <si>
    <t>5</t>
  </si>
  <si>
    <t>Linda Steider</t>
  </si>
  <si>
    <t>Nancy Harbert</t>
  </si>
  <si>
    <t>Randy Hill</t>
  </si>
  <si>
    <t>Ryan Abe</t>
  </si>
  <si>
    <t>Joy Margraff</t>
  </si>
  <si>
    <t>White Salmon</t>
  </si>
  <si>
    <t xml:space="preserve"> </t>
  </si>
  <si>
    <t>3</t>
  </si>
  <si>
    <t>Gwen Berry</t>
  </si>
  <si>
    <t>8</t>
  </si>
  <si>
    <t>All 3 Great Horned Owls were owlets.</t>
  </si>
  <si>
    <t>High Prairie</t>
  </si>
  <si>
    <t>1 Great Horned Owl was an owlet.</t>
  </si>
  <si>
    <t>calm</t>
  </si>
  <si>
    <t>Alderdale</t>
  </si>
  <si>
    <t>Porcupine - 1, Coyote - 1, possible otter</t>
  </si>
  <si>
    <t>3-5</t>
  </si>
  <si>
    <t>Klickitat NAMC - May14, 2016</t>
  </si>
  <si>
    <t>Dallesport</t>
  </si>
  <si>
    <t>Klickitat Wildlife</t>
  </si>
  <si>
    <t>Area</t>
  </si>
  <si>
    <t>Klickitat Canyon</t>
  </si>
  <si>
    <t>Total Hours</t>
  </si>
  <si>
    <t>Total Miles</t>
  </si>
  <si>
    <t>CJ Flick</t>
  </si>
  <si>
    <t>John Davis</t>
  </si>
  <si>
    <t>Cheryl Mack</t>
  </si>
  <si>
    <t>Kathy White</t>
  </si>
  <si>
    <t>Jim White</t>
  </si>
  <si>
    <t>Phil Sanford</t>
  </si>
  <si>
    <t>Roger Baker</t>
  </si>
  <si>
    <t>Steven Baker</t>
  </si>
  <si>
    <t>5-10</t>
  </si>
  <si>
    <t>trace</t>
  </si>
  <si>
    <t>12 of 18 mallards were hatchlings</t>
  </si>
  <si>
    <t>Bickleton</t>
  </si>
  <si>
    <t>5-20</t>
  </si>
  <si>
    <t>10-20</t>
  </si>
  <si>
    <t>heavy</t>
  </si>
  <si>
    <t>Nancy Wells</t>
  </si>
  <si>
    <t>Gaddis Park</t>
  </si>
  <si>
    <t>overcasrt</t>
  </si>
  <si>
    <t>light rain</t>
  </si>
  <si>
    <t>John Willis</t>
  </si>
  <si>
    <t>Joanne McLaughlin</t>
  </si>
  <si>
    <t>Bingen</t>
  </si>
  <si>
    <t>Cath. Creek</t>
  </si>
  <si>
    <t>Bill Weiler</t>
  </si>
  <si>
    <t>Marc Harvey</t>
  </si>
  <si>
    <t>Connor Muhl</t>
  </si>
  <si>
    <t>John Bishop</t>
  </si>
  <si>
    <t>Jane Camero</t>
  </si>
  <si>
    <t>Laurie Ness</t>
  </si>
  <si>
    <t>Miko Ruhlen</t>
  </si>
  <si>
    <t>Dick Stentz</t>
  </si>
  <si>
    <t>Jake Jakaboksy</t>
  </si>
  <si>
    <t>Madelon Taylor</t>
  </si>
  <si>
    <t>Catherine Creek</t>
  </si>
  <si>
    <t>Peregrines mating in vicinity of Chamberlain Lake rest area</t>
  </si>
  <si>
    <t>Orin Pearson</t>
  </si>
  <si>
    <t>Jeanene Stentz</t>
  </si>
  <si>
    <t>Western Gull</t>
  </si>
  <si>
    <t>Franklin's Gull</t>
  </si>
  <si>
    <t>Zonotrichia, sp</t>
  </si>
  <si>
    <t>Pam Keithly*</t>
  </si>
  <si>
    <t>Conboy</t>
  </si>
  <si>
    <t>*Pam Keithly did a feeder watch on Bird Creek Rd in Glenwood</t>
  </si>
  <si>
    <t>J Stentz</t>
  </si>
  <si>
    <t>B Hansen</t>
  </si>
  <si>
    <t>A.M. Wood</t>
  </si>
  <si>
    <t>Morai</t>
  </si>
  <si>
    <t>showers</t>
  </si>
  <si>
    <t xml:space="preserve">Bingen/  White </t>
  </si>
  <si>
    <t>Salmon</t>
  </si>
  <si>
    <t>Trudy Pritchard</t>
  </si>
  <si>
    <t>Glen Pritchard</t>
  </si>
  <si>
    <t>Bill Tice</t>
  </si>
  <si>
    <t>Rosie Tice</t>
  </si>
  <si>
    <t>Bob Hansen</t>
  </si>
  <si>
    <t>Morai Helfen</t>
  </si>
  <si>
    <t>rain/fog</t>
  </si>
  <si>
    <t>Flying squirrel in bluebird nest box</t>
  </si>
  <si>
    <t>Horse Thief Lake</t>
  </si>
  <si>
    <t>White Salmon/</t>
  </si>
  <si>
    <t>Diamond Gap</t>
  </si>
  <si>
    <t>Goldendale</t>
  </si>
  <si>
    <t>Rock Creek</t>
  </si>
  <si>
    <t>CJ FLick</t>
  </si>
  <si>
    <t>Jay Letto</t>
  </si>
  <si>
    <t>Dawn Stover</t>
  </si>
  <si>
    <t>Jake Jakabosky</t>
  </si>
  <si>
    <t>Joshua Holman</t>
  </si>
  <si>
    <t>Samuel Holman</t>
  </si>
  <si>
    <t>Michael Fuss</t>
  </si>
  <si>
    <t>12</t>
  </si>
  <si>
    <t>20</t>
  </si>
  <si>
    <t>15</t>
  </si>
  <si>
    <t>hail</t>
  </si>
  <si>
    <t>Phil Sandford</t>
  </si>
  <si>
    <t>Linda Cartwright</t>
  </si>
  <si>
    <t>California Scrub-Jay</t>
  </si>
  <si>
    <t>Klickitat NAMC - May 13, 2016</t>
  </si>
  <si>
    <t>none</t>
  </si>
  <si>
    <t>moderate</t>
  </si>
  <si>
    <t>David P. Anderson</t>
  </si>
  <si>
    <t>rain/snow</t>
  </si>
  <si>
    <t>light rain &amp; hail</t>
  </si>
  <si>
    <t>Klickitat Wildlife Area</t>
  </si>
  <si>
    <t>4 Audubon's Warblers included in the 31 Yellow-rumped;  4 Oregon Juncos included in the 7 Dark-eyed</t>
  </si>
  <si>
    <t>Bingen/White Salmon</t>
  </si>
  <si>
    <t>28 Band-tailed Pigeons reported by CJ Flick</t>
  </si>
  <si>
    <t>10</t>
  </si>
  <si>
    <t>yes</t>
  </si>
  <si>
    <t>partly cloudy</t>
  </si>
  <si>
    <t>breezy</t>
  </si>
  <si>
    <t>mist</t>
  </si>
  <si>
    <t>Swale Creek/</t>
  </si>
  <si>
    <t>Stacker Butte, etc.</t>
  </si>
  <si>
    <t>Dowitcher, sp</t>
  </si>
  <si>
    <t>Tami Oberson</t>
  </si>
  <si>
    <t>Klickitat NAMC - May 12, 2018</t>
  </si>
  <si>
    <t>Box Canyon</t>
  </si>
  <si>
    <t>mostly clear</t>
  </si>
  <si>
    <t>NE Klickitat County</t>
  </si>
  <si>
    <t>Bickleton - Goldendale</t>
  </si>
  <si>
    <t>Patrick Paulson</t>
  </si>
  <si>
    <t>Black-backed Woodpecker</t>
  </si>
  <si>
    <t>Klickitat River</t>
  </si>
  <si>
    <t>Domestic goose sp</t>
  </si>
  <si>
    <t>Canvasback</t>
  </si>
  <si>
    <t>David Skakel</t>
  </si>
  <si>
    <t>SR-14 Rowland</t>
  </si>
  <si>
    <t>Lake - White Salmon</t>
  </si>
  <si>
    <t>Jaenene Stentz</t>
  </si>
  <si>
    <t>Halley Manion</t>
  </si>
  <si>
    <t>light</t>
  </si>
  <si>
    <t>10;45</t>
  </si>
  <si>
    <t>2;45</t>
  </si>
  <si>
    <t>Leidl Campground</t>
  </si>
  <si>
    <t>sunny</t>
  </si>
  <si>
    <t>Alderdal</t>
  </si>
  <si>
    <t>River otter - 2. Monarch Butterfly - 1</t>
  </si>
  <si>
    <t>Dowitcher, sp.</t>
  </si>
  <si>
    <t>Loons</t>
  </si>
  <si>
    <t>Grebes</t>
  </si>
  <si>
    <t>Common Poorwil</t>
  </si>
  <si>
    <t>Black Swift</t>
  </si>
  <si>
    <t>White-throated Swift</t>
  </si>
  <si>
    <t>Gulls</t>
  </si>
  <si>
    <t>Terns</t>
  </si>
  <si>
    <t>Finches</t>
  </si>
  <si>
    <t>Sagebrush Sparrow</t>
  </si>
  <si>
    <t>Chat</t>
  </si>
  <si>
    <t>Simcoes</t>
  </si>
  <si>
    <t>Weaver Finch</t>
  </si>
  <si>
    <t>Pipit, Waxwings</t>
  </si>
  <si>
    <t>Grace Olliver</t>
  </si>
  <si>
    <t>Ollie Oliver</t>
  </si>
  <si>
    <t>Canada Jay</t>
  </si>
  <si>
    <t>Passerine, sp</t>
  </si>
  <si>
    <t>Passerine, sp.</t>
  </si>
  <si>
    <t>Jeanelle Richardson</t>
  </si>
  <si>
    <t>Joshua Holmen</t>
  </si>
  <si>
    <t>Alex Lee</t>
  </si>
  <si>
    <t>North High Prairie</t>
  </si>
  <si>
    <t>Carl Lindgren</t>
  </si>
  <si>
    <t>Tory Lindgren</t>
  </si>
  <si>
    <t>Jane Cameron</t>
  </si>
  <si>
    <t>Columbia Hills/</t>
  </si>
  <si>
    <t>David Baker</t>
  </si>
  <si>
    <t>Centerville/</t>
  </si>
  <si>
    <t>Raffe Rd</t>
  </si>
  <si>
    <t>Snowden</t>
  </si>
  <si>
    <t>Diane Millington</t>
  </si>
  <si>
    <t>Panakanick</t>
  </si>
  <si>
    <t>John Willlis</t>
  </si>
  <si>
    <t>Husum</t>
  </si>
  <si>
    <t>Joy Markgraf</t>
  </si>
  <si>
    <t>Joanne Willis</t>
  </si>
  <si>
    <t>catharus, sp.</t>
  </si>
  <si>
    <t>Yellow-rumped Audubon's</t>
  </si>
  <si>
    <t>Hermit Warbler, Yellow-headed Blackbird, Townsend's Solitaire and White-headed Woodpecker all reported by Cindy McCormack</t>
  </si>
  <si>
    <t>Yellow-rumped (Audubon's)</t>
  </si>
  <si>
    <t>N</t>
  </si>
  <si>
    <t>O</t>
  </si>
  <si>
    <t>D</t>
  </si>
  <si>
    <t>A</t>
  </si>
  <si>
    <t>T</t>
  </si>
  <si>
    <t>Courtney Road Loop</t>
  </si>
  <si>
    <t>Lower High Prairie</t>
  </si>
  <si>
    <t>Dalles Mt. Road</t>
  </si>
  <si>
    <t>Northeast Klickitat</t>
  </si>
  <si>
    <t>Matsen-Stegeman-Hale</t>
  </si>
  <si>
    <t>Dalles Dam</t>
  </si>
  <si>
    <t>Klickitat NAMC - May 9, 2020</t>
  </si>
  <si>
    <t>Klickitat NAMC - May 4, 2019</t>
  </si>
  <si>
    <t>Kendel Emerson</t>
  </si>
  <si>
    <t>Sarah Lange</t>
  </si>
  <si>
    <t>Tom Keffer</t>
  </si>
  <si>
    <t>Randye Jensen</t>
  </si>
  <si>
    <t>Mike DeBolt</t>
  </si>
  <si>
    <t>Sara DeBolt</t>
  </si>
  <si>
    <t>Bill Tweit</t>
  </si>
  <si>
    <t>Jim Day</t>
  </si>
  <si>
    <t>Tim Whitehouse</t>
  </si>
  <si>
    <t>Stewart Fletcher</t>
  </si>
  <si>
    <t>Seth Tibbott</t>
  </si>
  <si>
    <t>Sharon Frazey</t>
  </si>
  <si>
    <t>Abigail Merickel</t>
  </si>
  <si>
    <t>Genavie Thomas</t>
  </si>
  <si>
    <t>Phill Sanford</t>
  </si>
  <si>
    <t>David Anderson</t>
  </si>
  <si>
    <t>Karen Hadley</t>
  </si>
  <si>
    <t>e wind</t>
  </si>
  <si>
    <t>David Burger</t>
  </si>
  <si>
    <t>Panakanic</t>
  </si>
  <si>
    <t>White Salmon/ Bingen Pond</t>
  </si>
  <si>
    <t>Zed Ruhlen</t>
  </si>
  <si>
    <t/>
  </si>
  <si>
    <t>Goldendale Environs</t>
  </si>
  <si>
    <t>thrush, sp</t>
  </si>
  <si>
    <t>Townsend's/Hermit</t>
  </si>
  <si>
    <t>light wind</t>
  </si>
  <si>
    <t>Kathleen Hudson</t>
  </si>
  <si>
    <t>Hoctor Rd/ Goodnoe Hills</t>
  </si>
  <si>
    <t>76-80</t>
  </si>
  <si>
    <t>Lee Christie Keffer</t>
  </si>
  <si>
    <t>Glen &amp; Trudy Pritchard added No Rough-winged Swallow at Bingen Pond. CJ Flick &amp; Stewart Fletcher added Golden-crowned Sparrow, Band-tailed Pigeion, and Evening Grosbeak in White Salmon.</t>
  </si>
  <si>
    <t>Bea Lackaff</t>
  </si>
  <si>
    <t>Marge Gale</t>
  </si>
  <si>
    <t>Gnatcatchers</t>
  </si>
  <si>
    <t>Blue-gray Gnatcatcher</t>
  </si>
  <si>
    <t>Mary McCallum added Blue-gray Gnatcatcher</t>
  </si>
  <si>
    <t>slight</t>
  </si>
  <si>
    <t>moderate-slight</t>
  </si>
  <si>
    <t>grebe, sp.</t>
  </si>
  <si>
    <t>thrush, sp.</t>
  </si>
  <si>
    <t>grebe. sp</t>
  </si>
  <si>
    <t>Klickitat NAMC - May 8, 2021</t>
  </si>
  <si>
    <t>Appleton</t>
  </si>
  <si>
    <t>Klickitat River/ Wildlife Area</t>
  </si>
  <si>
    <t>Lower High Prairie/   Lyle</t>
  </si>
  <si>
    <t>Central Simcoes</t>
  </si>
  <si>
    <t>Maryhill</t>
  </si>
  <si>
    <t>Bickleton - Sand Ridge</t>
  </si>
  <si>
    <t>Southeast</t>
  </si>
  <si>
    <t>Northeast</t>
  </si>
  <si>
    <t>Cindy McCormack</t>
  </si>
  <si>
    <t>Mary Taylor-Goforth</t>
  </si>
  <si>
    <t>Dennis Anderson</t>
  </si>
  <si>
    <t>Cheryl mack</t>
  </si>
  <si>
    <t>Lee Keffer</t>
  </si>
  <si>
    <t>John bishop</t>
  </si>
  <si>
    <t>Mike Debolt</t>
  </si>
  <si>
    <t>Mary McCallum</t>
  </si>
  <si>
    <t>Sarah Madsen</t>
  </si>
  <si>
    <t>Megan Anderson</t>
  </si>
  <si>
    <t>Bob Krein</t>
  </si>
  <si>
    <t>Ellie Neifeld</t>
  </si>
  <si>
    <t>heavy overcast</t>
  </si>
  <si>
    <t>10-15</t>
  </si>
  <si>
    <t>corvid, sp.</t>
  </si>
  <si>
    <t>&lt;5</t>
  </si>
  <si>
    <t>David Berger</t>
  </si>
  <si>
    <t>Harrier doing 'corksscrew and courtship' dives; intermediate morph Ferruginous Hawk; CW - Cedar Waxwing -1, Yellow-headed Blackbird 22</t>
  </si>
  <si>
    <t>Bates Rd/ Major Cr. Rd</t>
  </si>
  <si>
    <t>15-20</t>
  </si>
  <si>
    <t>Trout Lake</t>
  </si>
  <si>
    <t>Harlequin Duck added by Wendy Reif and Shelly Woodruff</t>
  </si>
  <si>
    <t>Red-necked Phalarope</t>
  </si>
  <si>
    <t>Yellow-breasted Chat reported By John Davis</t>
  </si>
  <si>
    <t>75-80%</t>
  </si>
  <si>
    <t>high</t>
  </si>
  <si>
    <t>moderate-hi</t>
  </si>
  <si>
    <t>17</t>
  </si>
  <si>
    <t>strong westerly</t>
  </si>
  <si>
    <t>Lyle Home</t>
  </si>
  <si>
    <t>W. Screech Owl</t>
  </si>
  <si>
    <t>Phalarope, red-necked</t>
  </si>
  <si>
    <t>corvid, sp</t>
  </si>
  <si>
    <t>Klickitat NAMC - May 14, 2022</t>
  </si>
  <si>
    <t>rain</t>
  </si>
  <si>
    <t>Philip Sandford</t>
  </si>
  <si>
    <t xml:space="preserve">Trout Lake  </t>
  </si>
  <si>
    <t>Jan Muir</t>
  </si>
  <si>
    <t>Paul Moyer</t>
  </si>
  <si>
    <t>White Salmon/ Bingen</t>
  </si>
  <si>
    <t>Linda Pendergast</t>
  </si>
  <si>
    <t>Sally Gilchrist</t>
  </si>
  <si>
    <t>Barn Owl flushed by birds from willows along the south side of Bingen Pond</t>
  </si>
  <si>
    <t>Centerville</t>
  </si>
  <si>
    <t>Cheryl Stewart</t>
  </si>
  <si>
    <t>Catherine Creek Trails</t>
  </si>
  <si>
    <t>Steve Castagnoli</t>
  </si>
  <si>
    <t>Carol Breen</t>
  </si>
  <si>
    <t>Randie Jensen</t>
  </si>
  <si>
    <t>hawk, sp</t>
  </si>
  <si>
    <t>buteo, sp</t>
  </si>
  <si>
    <t>South Central</t>
  </si>
  <si>
    <t>Dave Berger</t>
  </si>
  <si>
    <t>Mike Mahaffa</t>
  </si>
  <si>
    <t>Harold Erland</t>
  </si>
  <si>
    <t>Kristin Speer</t>
  </si>
  <si>
    <t>Allison Hensey</t>
  </si>
  <si>
    <t>sprinkle</t>
  </si>
  <si>
    <t>16:00 - wind 12-15</t>
  </si>
  <si>
    <t>1 young deer @ wood gulch</t>
  </si>
  <si>
    <t>2 mule deer in dead locust grove on 6-Prong Rd.</t>
  </si>
  <si>
    <t>some rain</t>
  </si>
  <si>
    <t>Van Hicks</t>
  </si>
  <si>
    <t>Judy Pritchard</t>
  </si>
  <si>
    <t>Rebecca Sonniksen</t>
  </si>
  <si>
    <t>Miles Schwartz</t>
  </si>
  <si>
    <t>Rita Mahaffa</t>
  </si>
  <si>
    <t>Purple Martins near their nesting site in pilings in Columbia River</t>
  </si>
  <si>
    <t>Notheast</t>
  </si>
  <si>
    <t>Pronghorn: 11</t>
  </si>
  <si>
    <t>hawk, sp.</t>
  </si>
  <si>
    <t>Little Klickitat/      Pleasant Valley</t>
  </si>
  <si>
    <t>Muscovy Duck (Domestic type)</t>
  </si>
  <si>
    <t>Bingen/ White Salmon #1</t>
  </si>
  <si>
    <t>Bingen/ White Salmon #2</t>
  </si>
  <si>
    <t>Upper Swale Cr/ Centerville</t>
  </si>
  <si>
    <t>Husum - BZ Corner</t>
  </si>
  <si>
    <t>Tree/Viloet-green</t>
  </si>
  <si>
    <t>Flycatchers</t>
  </si>
  <si>
    <t>Shrikes</t>
  </si>
  <si>
    <t>Chickadees</t>
  </si>
  <si>
    <t>Waxwings</t>
  </si>
  <si>
    <t>Keith Anderson</t>
  </si>
  <si>
    <t>4;20</t>
  </si>
  <si>
    <t>Klickitat NAMC - May 13, 2023</t>
  </si>
  <si>
    <t>SE 12</t>
  </si>
  <si>
    <t>E 6</t>
  </si>
  <si>
    <t>E 10-15</t>
  </si>
  <si>
    <t>E 5-10</t>
  </si>
  <si>
    <t>W 15</t>
  </si>
  <si>
    <t>E 15</t>
  </si>
  <si>
    <t>Yellow-rumped Myrtle</t>
  </si>
  <si>
    <t>Barn Swallow American</t>
  </si>
  <si>
    <t>2</t>
  </si>
  <si>
    <t>`</t>
  </si>
  <si>
    <t>Beatrice Lackaff</t>
  </si>
  <si>
    <t>0-5</t>
  </si>
  <si>
    <t>NNE 5</t>
  </si>
  <si>
    <t>ENE 9</t>
  </si>
  <si>
    <t>NE 12</t>
  </si>
  <si>
    <t>Observers*hours</t>
  </si>
  <si>
    <t>W 25</t>
  </si>
  <si>
    <t>W 5</t>
  </si>
  <si>
    <t>* Includes Cheryl Mack feeder watch</t>
  </si>
  <si>
    <t>Trout Lake*</t>
  </si>
  <si>
    <t>Stacy Simanonok</t>
  </si>
  <si>
    <t>Mike Simanonok</t>
  </si>
  <si>
    <t>Christina Mead</t>
  </si>
  <si>
    <t>Brad Mead</t>
  </si>
  <si>
    <t>Veery</t>
  </si>
  <si>
    <t>1</t>
  </si>
  <si>
    <t>25-30</t>
  </si>
  <si>
    <t>MT. Adams Research Area**</t>
  </si>
  <si>
    <t>** Includes Pine Flat (Conboy HQ entrance Rd) (Robinson, Hadley, Lennartson)</t>
  </si>
  <si>
    <t>Dave Ryan</t>
  </si>
  <si>
    <t>Sarah Allaben</t>
  </si>
  <si>
    <t>Mark Stewart</t>
  </si>
  <si>
    <t>Allison Hensley</t>
  </si>
  <si>
    <t>0-2</t>
  </si>
  <si>
    <t>1-5</t>
  </si>
  <si>
    <t>3-8</t>
  </si>
  <si>
    <t>Re-naped x Red-br. Sapsucker</t>
  </si>
  <si>
    <t>Muscovy Duck (Domestic)</t>
  </si>
  <si>
    <t>Tree/Violet Green</t>
  </si>
  <si>
    <t>Waxwiings</t>
  </si>
  <si>
    <t>Red-naped x Red-breasted</t>
  </si>
  <si>
    <t>Yellow-rumped (Myrtle)</t>
  </si>
  <si>
    <t>Klickitat NAMC - May 11, 2024</t>
  </si>
  <si>
    <t>grouse, sp</t>
  </si>
  <si>
    <t>Kay Lenartsen</t>
  </si>
  <si>
    <t>* Trout Lake</t>
  </si>
  <si>
    <t>Paul Moyer saw a Barred Owl at the Trout Lake marsh on 5/10</t>
  </si>
  <si>
    <t>Western Flycatcher</t>
  </si>
  <si>
    <t>Tree/Violet-green</t>
  </si>
  <si>
    <t>2.5</t>
  </si>
  <si>
    <t>Catherine Creek 1</t>
  </si>
  <si>
    <t>Catherine Creek 2</t>
  </si>
  <si>
    <t>6</t>
  </si>
  <si>
    <t>Sarah Pritchard</t>
  </si>
  <si>
    <t>Columbia Hills</t>
  </si>
  <si>
    <t>Connie Jones</t>
  </si>
  <si>
    <t>Goldendale feeder watch</t>
  </si>
  <si>
    <t>Katie North</t>
  </si>
  <si>
    <t>Lyle</t>
  </si>
  <si>
    <t>Bea Lackoff</t>
  </si>
  <si>
    <t>Little Klickitat</t>
  </si>
  <si>
    <t>Snowden South</t>
  </si>
  <si>
    <t>Laurie Robinson</t>
  </si>
  <si>
    <t>Dave Robinson</t>
  </si>
  <si>
    <t>Audrey Bergsma</t>
  </si>
  <si>
    <t>Claudia Scates</t>
  </si>
  <si>
    <t>10-12</t>
  </si>
  <si>
    <t>William Weiler</t>
  </si>
  <si>
    <t>Lee Kristy</t>
  </si>
  <si>
    <t>3-4</t>
  </si>
  <si>
    <t>17G24</t>
  </si>
  <si>
    <t>20G30</t>
  </si>
  <si>
    <t>Swale / Centerville</t>
  </si>
  <si>
    <t>Trout lake #1</t>
  </si>
  <si>
    <t>Trout Lake #2</t>
  </si>
  <si>
    <t>mild</t>
  </si>
  <si>
    <t>Rock Creek South</t>
  </si>
  <si>
    <t>Mary-Lane Baker</t>
  </si>
  <si>
    <t>0-10</t>
  </si>
  <si>
    <t>Bingen/ White Salmon</t>
  </si>
  <si>
    <t>Steve Stampfli</t>
  </si>
  <si>
    <t>clear</t>
  </si>
  <si>
    <t>Northern House Wren</t>
  </si>
  <si>
    <t>1-3</t>
  </si>
  <si>
    <t>8-10</t>
  </si>
  <si>
    <t>19-24</t>
  </si>
  <si>
    <t>Allison Henley</t>
  </si>
  <si>
    <t>Linda Prendergast</t>
  </si>
  <si>
    <t>55-60</t>
  </si>
  <si>
    <t>Klickitat NAMC - May 10, 2025</t>
  </si>
  <si>
    <t>5-15</t>
  </si>
  <si>
    <t>15-32</t>
  </si>
  <si>
    <t>17-39</t>
  </si>
  <si>
    <t>Karen Pickering</t>
  </si>
  <si>
    <t>Robert Baker</t>
  </si>
  <si>
    <t>dove, sp.</t>
  </si>
  <si>
    <t>duck, sp.</t>
  </si>
  <si>
    <t>phalarope, species</t>
  </si>
  <si>
    <t>shorebird, sp.</t>
  </si>
  <si>
    <t>American Herring Gull</t>
  </si>
  <si>
    <t>Iceland Gull</t>
  </si>
  <si>
    <t>gull, sp.</t>
  </si>
  <si>
    <t>accipiter, sp.</t>
  </si>
  <si>
    <t>American Barn Owl</t>
  </si>
  <si>
    <t>American Goshawk</t>
  </si>
  <si>
    <t>owl, sp.</t>
  </si>
  <si>
    <t>sapsucker, sp</t>
  </si>
  <si>
    <t>woodpecker, sp.</t>
  </si>
  <si>
    <t>falcon, sp.</t>
  </si>
  <si>
    <t>flycatcher, sp.</t>
  </si>
  <si>
    <t>Western Warbling Vireo</t>
  </si>
  <si>
    <t>vireo, sp.</t>
  </si>
  <si>
    <t>chickadee, sp.</t>
  </si>
  <si>
    <t>swallow, species</t>
  </si>
  <si>
    <t>wren, sp.</t>
  </si>
  <si>
    <t>bluebird, sp.</t>
  </si>
  <si>
    <t>Catharus, sp.</t>
  </si>
  <si>
    <t>finch, sp.</t>
  </si>
  <si>
    <t>sparrow, sp.</t>
  </si>
  <si>
    <t>blackbird, sp.</t>
  </si>
  <si>
    <t>Northern Yellow Warbler</t>
  </si>
  <si>
    <t>warbler, sp.</t>
  </si>
  <si>
    <t>passerine, sp</t>
  </si>
  <si>
    <t>sandpiper, sp.</t>
  </si>
  <si>
    <t>Klickitat NAMC - May 9, 2026</t>
  </si>
  <si>
    <t>Snow Goose</t>
  </si>
  <si>
    <t>Gr. White-fr. Goose</t>
  </si>
  <si>
    <t>Trumpeter Swan</t>
  </si>
  <si>
    <t>Tundra Swan</t>
  </si>
  <si>
    <t>N. Pintail</t>
  </si>
  <si>
    <t>Greater Scaup</t>
  </si>
  <si>
    <t>Harlequin Duck</t>
  </si>
  <si>
    <t>Common Goldeneye</t>
  </si>
  <si>
    <t>Red-br. Merganser</t>
  </si>
  <si>
    <t>Merganser, sp.</t>
  </si>
  <si>
    <t>Ring-neck Pheasant</t>
  </si>
  <si>
    <t>Costa's Hummingbird</t>
  </si>
  <si>
    <t>Semipalmated Plover</t>
  </si>
  <si>
    <t>Upland Sandpiper</t>
  </si>
  <si>
    <t>Short-billed Dowitcher</t>
  </si>
  <si>
    <t>Long-billed Dowitcher</t>
  </si>
  <si>
    <t>Solitary Sandpiper</t>
  </si>
  <si>
    <t>Lesser Yellowlegs</t>
  </si>
  <si>
    <t>Greater Yellowlegs</t>
  </si>
  <si>
    <t>Sanderling</t>
  </si>
  <si>
    <t>Dunlin</t>
  </si>
  <si>
    <t>Western Sandpiper</t>
  </si>
  <si>
    <t>Glaucous-winged Gull</t>
  </si>
  <si>
    <t>Forster's Tern</t>
  </si>
  <si>
    <t>Clark's grebe</t>
  </si>
  <si>
    <t>Pelicans, Herons</t>
  </si>
  <si>
    <t>Green Heron</t>
  </si>
  <si>
    <t>American White Pelican</t>
  </si>
  <si>
    <t>Rough-legged Hawk</t>
  </si>
  <si>
    <t>Barred Owl</t>
  </si>
  <si>
    <t>N. Saw-whet Owl</t>
  </si>
  <si>
    <t>Faclons</t>
  </si>
  <si>
    <t>Willow Flycatcher</t>
  </si>
  <si>
    <t>Eastern Kingbird</t>
  </si>
  <si>
    <t>Red-eyed Vireo</t>
  </si>
  <si>
    <t>Purple Martin</t>
  </si>
  <si>
    <t>Pacific Wren</t>
  </si>
  <si>
    <t>Starling</t>
  </si>
  <si>
    <t>Varied Thrush</t>
  </si>
  <si>
    <t>Black-throated Sparrow</t>
  </si>
  <si>
    <t>White-throated Sparrow</t>
  </si>
  <si>
    <t>Tri-colored Blackbird</t>
  </si>
  <si>
    <t>Tanager, Gros., Bunting</t>
  </si>
  <si>
    <t>Swale Creek</t>
  </si>
  <si>
    <t>Daniel Walters</t>
  </si>
  <si>
    <t>Klickitat Trail</t>
  </si>
  <si>
    <t>Joseph Jones</t>
  </si>
  <si>
    <t>Tim Mayer</t>
  </si>
  <si>
    <t>Gary Mains</t>
  </si>
  <si>
    <t>Snowden - Bates</t>
  </si>
  <si>
    <t>Karen Goodyear</t>
  </si>
  <si>
    <t>Robin Goodyear</t>
  </si>
  <si>
    <t>Old Hiway 8 Loop</t>
  </si>
  <si>
    <t>Cottontail; California Ground Squirrel - 2</t>
  </si>
  <si>
    <t>Carson Abbert</t>
  </si>
  <si>
    <t>Trout Lake South</t>
  </si>
  <si>
    <t>Trout Lake NAP 1</t>
  </si>
  <si>
    <t>Trout Lake NAP 2</t>
  </si>
  <si>
    <t>Trout Lake East</t>
  </si>
  <si>
    <t>Michael Tehan</t>
  </si>
  <si>
    <t>Klickitat County*</t>
  </si>
  <si>
    <t>*Klickitat County</t>
  </si>
  <si>
    <t>This sector is used to protect the locations of sensitive species</t>
  </si>
  <si>
    <t>2-4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</si>
</sst>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Verdana"/>
      <family val="2"/>
    </font>
    <font>
      <sz val="10"/>
      <name val="Courier"/>
      <family val="1"/>
    </font>
    <font>
      <sz val="10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2"/>
      <color rgb="FF34657F"/>
      <name val="Harriet Text"/>
    </font>
    <font>
      <sz val="10"/>
      <name val="Helvetic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91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57">
    <xf numFmtId="0" fontId="0" fillId="0" borderId="0" xfId="0"/>
    <xf numFmtId="0" fontId="2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/>
    <xf numFmtId="0" fontId="6" fillId="0" borderId="0" xfId="0" applyFont="1"/>
    <xf numFmtId="0" fontId="8" fillId="0" borderId="0" xfId="0" applyFont="1"/>
    <xf numFmtId="0" fontId="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1"/>
    </xf>
    <xf numFmtId="0" fontId="4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0" fontId="3" fillId="0" borderId="3" xfId="0" applyFont="1" applyBorder="1"/>
    <xf numFmtId="0" fontId="3" fillId="0" borderId="5" xfId="0" applyFont="1" applyBorder="1"/>
    <xf numFmtId="0" fontId="5" fillId="0" borderId="5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6" fillId="0" borderId="1" xfId="0" applyFont="1" applyBorder="1" applyAlignment="1">
      <alignment horizontal="right"/>
    </xf>
    <xf numFmtId="2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4" xfId="0" applyFont="1" applyBorder="1"/>
    <xf numFmtId="0" fontId="5" fillId="0" borderId="4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0" fillId="0" borderId="4" xfId="0" applyBorder="1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/>
    <xf numFmtId="1" fontId="0" fillId="0" borderId="1" xfId="0" applyNumberForma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7" xfId="0" applyBorder="1"/>
    <xf numFmtId="0" fontId="0" fillId="0" borderId="6" xfId="0" applyBorder="1"/>
    <xf numFmtId="0" fontId="7" fillId="0" borderId="6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7" fillId="0" borderId="9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wrapText="1"/>
    </xf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4" xfId="0" applyFont="1" applyBorder="1"/>
    <xf numFmtId="0" fontId="1" fillId="0" borderId="8" xfId="0" applyFont="1" applyBorder="1" applyAlignment="1">
      <alignment wrapText="1"/>
    </xf>
    <xf numFmtId="0" fontId="6" fillId="0" borderId="1" xfId="0" applyFont="1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8" xfId="0" applyBorder="1" applyAlignment="1">
      <alignment wrapText="1"/>
    </xf>
    <xf numFmtId="0" fontId="7" fillId="0" borderId="4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center"/>
    </xf>
    <xf numFmtId="0" fontId="0" fillId="0" borderId="10" xfId="0" applyBorder="1"/>
    <xf numFmtId="0" fontId="0" fillId="0" borderId="2" xfId="0" applyBorder="1" applyAlignment="1">
      <alignment horizontal="center" wrapText="1"/>
    </xf>
    <xf numFmtId="0" fontId="10" fillId="0" borderId="0" xfId="0" applyFont="1"/>
    <xf numFmtId="18" fontId="10" fillId="0" borderId="0" xfId="0" applyNumberFormat="1" applyFont="1"/>
    <xf numFmtId="164" fontId="0" fillId="0" borderId="1" xfId="0" applyNumberFormat="1" applyBorder="1"/>
    <xf numFmtId="0" fontId="7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6" xfId="0" applyFont="1" applyBorder="1"/>
    <xf numFmtId="9" fontId="0" fillId="0" borderId="1" xfId="0" applyNumberFormat="1" applyBorder="1"/>
    <xf numFmtId="0" fontId="1" fillId="0" borderId="6" xfId="0" applyFont="1" applyBorder="1"/>
    <xf numFmtId="0" fontId="1" fillId="0" borderId="2" xfId="0" applyFont="1" applyBorder="1"/>
    <xf numFmtId="0" fontId="1" fillId="0" borderId="0" xfId="0" applyFont="1"/>
    <xf numFmtId="20" fontId="1" fillId="0" borderId="1" xfId="0" applyNumberFormat="1" applyFont="1" applyBorder="1"/>
    <xf numFmtId="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1" fillId="0" borderId="0" xfId="0" applyFont="1"/>
    <xf numFmtId="0" fontId="7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wrapText="1"/>
    </xf>
    <xf numFmtId="1" fontId="0" fillId="0" borderId="2" xfId="0" applyNumberFormat="1" applyBorder="1"/>
    <xf numFmtId="1" fontId="0" fillId="0" borderId="1" xfId="0" applyNumberFormat="1" applyBorder="1"/>
    <xf numFmtId="0" fontId="1" fillId="0" borderId="2" xfId="0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1" fontId="0" fillId="0" borderId="0" xfId="0" applyNumberFormat="1"/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1" fillId="0" borderId="13" xfId="0" applyFont="1" applyBorder="1" applyAlignment="1">
      <alignment wrapText="1"/>
    </xf>
    <xf numFmtId="1" fontId="0" fillId="0" borderId="6" xfId="0" applyNumberFormat="1" applyBorder="1"/>
    <xf numFmtId="0" fontId="2" fillId="0" borderId="1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16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wrapText="1"/>
    </xf>
    <xf numFmtId="164" fontId="0" fillId="0" borderId="2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1" fontId="0" fillId="0" borderId="7" xfId="0" applyNumberFormat="1" applyBorder="1"/>
    <xf numFmtId="0" fontId="12" fillId="0" borderId="2" xfId="0" applyFont="1" applyBorder="1"/>
    <xf numFmtId="0" fontId="0" fillId="0" borderId="12" xfId="0" applyBorder="1"/>
    <xf numFmtId="0" fontId="0" fillId="0" borderId="15" xfId="0" applyBorder="1"/>
    <xf numFmtId="0" fontId="0" fillId="0" borderId="8" xfId="0" applyBorder="1"/>
    <xf numFmtId="2" fontId="1" fillId="0" borderId="1" xfId="0" applyNumberFormat="1" applyFont="1" applyBorder="1" applyAlignment="1">
      <alignment horizontal="center"/>
    </xf>
    <xf numFmtId="0" fontId="7" fillId="0" borderId="8" xfId="0" applyFont="1" applyBorder="1" applyAlignment="1">
      <alignment wrapText="1"/>
    </xf>
    <xf numFmtId="0" fontId="0" fillId="0" borderId="9" xfId="0" applyBorder="1"/>
    <xf numFmtId="0" fontId="0" fillId="0" borderId="2" xfId="0" applyBorder="1" applyAlignment="1">
      <alignment wrapText="1"/>
    </xf>
    <xf numFmtId="164" fontId="1" fillId="0" borderId="2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9" xfId="0" applyBorder="1" applyAlignment="1">
      <alignment wrapText="1"/>
    </xf>
    <xf numFmtId="9" fontId="0" fillId="0" borderId="1" xfId="0" applyNumberFormat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left"/>
    </xf>
    <xf numFmtId="0" fontId="15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2" fillId="0" borderId="0" xfId="0" applyFont="1"/>
    <xf numFmtId="164" fontId="0" fillId="0" borderId="1" xfId="0" applyNumberFormat="1" applyBorder="1" applyAlignment="1">
      <alignment horizontal="center"/>
    </xf>
    <xf numFmtId="0" fontId="16" fillId="0" borderId="0" xfId="0" applyFont="1"/>
    <xf numFmtId="0" fontId="7" fillId="0" borderId="12" xfId="0" applyFont="1" applyBorder="1" applyAlignment="1">
      <alignment wrapText="1"/>
    </xf>
    <xf numFmtId="1" fontId="0" fillId="0" borderId="3" xfId="0" applyNumberFormat="1" applyBorder="1"/>
    <xf numFmtId="1" fontId="0" fillId="0" borderId="5" xfId="0" applyNumberFormat="1" applyBorder="1"/>
    <xf numFmtId="1" fontId="0" fillId="0" borderId="8" xfId="0" applyNumberFormat="1" applyBorder="1"/>
    <xf numFmtId="2" fontId="0" fillId="0" borderId="2" xfId="0" applyNumberForma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16" fillId="0" borderId="1" xfId="0" applyFont="1" applyBorder="1"/>
    <xf numFmtId="0" fontId="7" fillId="0" borderId="1" xfId="0" applyFont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0" fontId="7" fillId="0" borderId="9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1" fillId="0" borderId="0" xfId="0" applyFont="1"/>
  </cellXfs>
  <cellStyles count="3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01"/>
  <sheetViews>
    <sheetView tabSelected="1" workbookViewId="0">
      <selection activeCell="A2" sqref="A2"/>
    </sheetView>
  </sheetViews>
  <sheetFormatPr baseColWidth="10" defaultRowHeight="13"/>
  <cols>
    <col min="1" max="1" width="24.1640625" customWidth="1"/>
    <col min="2" max="31" width="10.83203125" customWidth="1"/>
    <col min="33" max="33" width="1.83203125" customWidth="1"/>
    <col min="34" max="34" width="32.5" customWidth="1"/>
  </cols>
  <sheetData>
    <row r="1" spans="1:34">
      <c r="A1" s="3" t="s">
        <v>394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34">
      <c r="A2" s="3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34" ht="12" customHeight="1">
      <c r="A3" s="3"/>
      <c r="B3" s="66">
        <v>1997</v>
      </c>
      <c r="C3" s="148">
        <v>1998</v>
      </c>
      <c r="D3" s="66">
        <v>1999</v>
      </c>
      <c r="E3" s="66">
        <v>2000</v>
      </c>
      <c r="F3" s="66">
        <v>2001</v>
      </c>
      <c r="G3" s="66">
        <v>2002</v>
      </c>
      <c r="H3" s="66">
        <v>2003</v>
      </c>
      <c r="I3" s="66">
        <v>2004</v>
      </c>
      <c r="J3" s="66">
        <v>2005</v>
      </c>
      <c r="K3" s="66">
        <v>2006</v>
      </c>
      <c r="L3" s="66">
        <v>2007</v>
      </c>
      <c r="M3" s="66">
        <v>2008</v>
      </c>
      <c r="N3" s="66">
        <v>2009</v>
      </c>
      <c r="O3" s="66">
        <v>2010</v>
      </c>
      <c r="P3" s="66">
        <v>2011</v>
      </c>
      <c r="Q3" s="66">
        <v>2012</v>
      </c>
      <c r="R3" s="66">
        <v>2013</v>
      </c>
      <c r="S3" s="66">
        <v>2014</v>
      </c>
      <c r="T3" s="66">
        <v>2015</v>
      </c>
      <c r="U3" s="66">
        <v>2016</v>
      </c>
      <c r="V3" s="66">
        <v>2017</v>
      </c>
      <c r="W3" s="66">
        <v>2018</v>
      </c>
      <c r="X3" s="66">
        <v>2019</v>
      </c>
      <c r="Y3" s="66">
        <v>2020</v>
      </c>
      <c r="Z3" s="66">
        <v>2021</v>
      </c>
      <c r="AA3" s="66">
        <v>2022</v>
      </c>
      <c r="AB3" s="66">
        <v>2023</v>
      </c>
      <c r="AC3" s="66">
        <v>2024</v>
      </c>
      <c r="AD3" s="66">
        <v>2025</v>
      </c>
      <c r="AE3" s="66">
        <v>2026</v>
      </c>
      <c r="AF3" s="78" t="s">
        <v>1004</v>
      </c>
      <c r="AG3" s="136"/>
    </row>
    <row r="4" spans="1:34" ht="12" customHeight="1">
      <c r="A4" s="3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20"/>
    </row>
    <row r="5" spans="1:34" ht="14">
      <c r="A5" s="2" t="s">
        <v>983</v>
      </c>
      <c r="B5" s="20" t="str">
        <f>'1997'!I21</f>
        <v/>
      </c>
      <c r="C5" s="20" t="str">
        <f>'1998'!H21</f>
        <v/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 t="str">
        <f>'2009'!R21</f>
        <v/>
      </c>
      <c r="O5" s="20" t="str">
        <f>'2010'!Q21</f>
        <v/>
      </c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96"/>
      <c r="AG5" s="104"/>
      <c r="AH5" s="2" t="s">
        <v>983</v>
      </c>
    </row>
    <row r="6" spans="1:34" ht="14">
      <c r="A6" s="39" t="s">
        <v>885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>
        <v>1</v>
      </c>
      <c r="S6" s="21" t="s">
        <v>1348</v>
      </c>
      <c r="T6" s="21" t="s">
        <v>1348</v>
      </c>
      <c r="U6" s="21" t="s">
        <v>1348</v>
      </c>
      <c r="V6" s="21" t="s">
        <v>1348</v>
      </c>
      <c r="W6" s="21" t="s">
        <v>1348</v>
      </c>
      <c r="X6" s="21" t="s">
        <v>1348</v>
      </c>
      <c r="Y6" s="21" t="str">
        <f>'2020'!U6</f>
        <v/>
      </c>
      <c r="Z6" s="21" t="s">
        <v>1348</v>
      </c>
      <c r="AA6" s="21"/>
      <c r="AB6" s="21" t="s">
        <v>1348</v>
      </c>
      <c r="AC6" s="21" t="str">
        <f>'2024'!W6</f>
        <v/>
      </c>
      <c r="AD6" s="21" t="str">
        <f>'2025'!U6</f>
        <v/>
      </c>
      <c r="AE6" s="21" t="str">
        <f>'2026'!X6</f>
        <v/>
      </c>
      <c r="AF6" s="97" t="str">
        <f>Median!AD6</f>
        <v/>
      </c>
      <c r="AG6" s="142"/>
      <c r="AH6" s="39" t="s">
        <v>1587</v>
      </c>
    </row>
    <row r="7" spans="1:34">
      <c r="A7" s="8" t="s">
        <v>364</v>
      </c>
      <c r="B7" s="21" t="s">
        <v>1348</v>
      </c>
      <c r="C7" s="21" t="s">
        <v>1348</v>
      </c>
      <c r="D7" s="21">
        <v>18</v>
      </c>
      <c r="E7" s="21">
        <v>1</v>
      </c>
      <c r="F7" s="21">
        <v>1</v>
      </c>
      <c r="G7" s="21">
        <v>3</v>
      </c>
      <c r="H7" s="21" t="s">
        <v>1348</v>
      </c>
      <c r="I7" s="21" t="s">
        <v>1348</v>
      </c>
      <c r="J7" s="21"/>
      <c r="K7" s="21"/>
      <c r="L7" s="21" t="s">
        <v>1348</v>
      </c>
      <c r="M7" s="21">
        <v>10</v>
      </c>
      <c r="N7" s="21" t="s">
        <v>1348</v>
      </c>
      <c r="O7" s="21">
        <v>53</v>
      </c>
      <c r="P7" s="21" t="s">
        <v>1348</v>
      </c>
      <c r="Q7" s="21" t="s">
        <v>1348</v>
      </c>
      <c r="R7" s="21" t="s">
        <v>1348</v>
      </c>
      <c r="S7" s="21">
        <v>50</v>
      </c>
      <c r="T7" s="21" t="s">
        <v>1348</v>
      </c>
      <c r="U7" s="21" t="s">
        <v>1348</v>
      </c>
      <c r="V7" s="21" t="s">
        <v>1348</v>
      </c>
      <c r="W7" s="21">
        <v>1</v>
      </c>
      <c r="X7" s="21" t="s">
        <v>1348</v>
      </c>
      <c r="Y7" s="21">
        <v>1</v>
      </c>
      <c r="Z7" s="21" t="s">
        <v>1348</v>
      </c>
      <c r="AA7" s="21"/>
      <c r="AB7" s="21" t="s">
        <v>1348</v>
      </c>
      <c r="AC7" s="21" t="str">
        <f>'2024'!W7</f>
        <v/>
      </c>
      <c r="AD7" s="21" t="str">
        <f>'2025'!U7</f>
        <v/>
      </c>
      <c r="AE7" s="21" t="str">
        <f>'2026'!X7</f>
        <v/>
      </c>
      <c r="AF7" s="97" t="str">
        <f>Median!AD7</f>
        <v/>
      </c>
      <c r="AG7" s="142"/>
      <c r="AH7" s="8" t="s">
        <v>1588</v>
      </c>
    </row>
    <row r="8" spans="1:34">
      <c r="A8" s="8" t="s">
        <v>1258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>
        <v>16</v>
      </c>
      <c r="X8" s="21" t="s">
        <v>1348</v>
      </c>
      <c r="Y8" s="21" t="s">
        <v>1348</v>
      </c>
      <c r="Z8" s="21" t="s">
        <v>1348</v>
      </c>
      <c r="AA8" s="21"/>
      <c r="AB8" s="21" t="s">
        <v>1348</v>
      </c>
      <c r="AC8" s="21" t="str">
        <f>'2024'!W8</f>
        <v/>
      </c>
      <c r="AD8" s="21" t="str">
        <f>'2025'!U8</f>
        <v/>
      </c>
      <c r="AE8" s="21">
        <f>'2026'!X8</f>
        <v>1</v>
      </c>
      <c r="AF8" s="97" t="str">
        <f>Median!AD8</f>
        <v/>
      </c>
      <c r="AG8" s="142"/>
      <c r="AH8" s="8" t="s">
        <v>1258</v>
      </c>
    </row>
    <row r="9" spans="1:34">
      <c r="A9" s="63" t="s">
        <v>408</v>
      </c>
      <c r="B9" s="21" t="s">
        <v>1348</v>
      </c>
      <c r="C9" s="21" t="s">
        <v>1348</v>
      </c>
      <c r="D9" s="21" t="s">
        <v>1348</v>
      </c>
      <c r="E9" s="21" t="s">
        <v>1348</v>
      </c>
      <c r="F9" s="21" t="s">
        <v>1348</v>
      </c>
      <c r="G9" s="21" t="s">
        <v>1348</v>
      </c>
      <c r="H9" s="21" t="s">
        <v>1348</v>
      </c>
      <c r="I9" s="21" t="s">
        <v>1348</v>
      </c>
      <c r="J9" s="21"/>
      <c r="K9" s="21"/>
      <c r="L9" s="21" t="s">
        <v>1348</v>
      </c>
      <c r="M9" s="21" t="s">
        <v>1348</v>
      </c>
      <c r="N9" s="21" t="s">
        <v>1348</v>
      </c>
      <c r="O9" s="21">
        <v>2</v>
      </c>
      <c r="P9" s="21" t="s">
        <v>1348</v>
      </c>
      <c r="Q9" s="21" t="s">
        <v>1348</v>
      </c>
      <c r="R9" s="21" t="s">
        <v>1348</v>
      </c>
      <c r="S9" s="21" t="s">
        <v>1348</v>
      </c>
      <c r="T9" s="21" t="s">
        <v>1348</v>
      </c>
      <c r="U9" s="21" t="s">
        <v>1348</v>
      </c>
      <c r="V9" s="21" t="s">
        <v>1348</v>
      </c>
      <c r="W9" s="21" t="s">
        <v>1348</v>
      </c>
      <c r="X9" s="21" t="s">
        <v>1348</v>
      </c>
      <c r="Y9" s="21" t="s">
        <v>1348</v>
      </c>
      <c r="Z9" s="21" t="s">
        <v>1348</v>
      </c>
      <c r="AA9" s="21"/>
      <c r="AB9" s="21" t="s">
        <v>1348</v>
      </c>
      <c r="AC9" s="21" t="str">
        <f>'2024'!W9</f>
        <v/>
      </c>
      <c r="AD9" s="21" t="str">
        <f>'2025'!U9</f>
        <v/>
      </c>
      <c r="AE9" s="21" t="str">
        <f>'2026'!X9</f>
        <v/>
      </c>
      <c r="AF9" s="97" t="str">
        <f>Median!AD9</f>
        <v/>
      </c>
      <c r="AG9" s="143"/>
      <c r="AH9" s="63" t="s">
        <v>408</v>
      </c>
    </row>
    <row r="10" spans="1:34">
      <c r="A10" s="8" t="s">
        <v>266</v>
      </c>
      <c r="B10" s="21">
        <v>232</v>
      </c>
      <c r="C10" s="21">
        <v>204</v>
      </c>
      <c r="D10" s="21">
        <v>206</v>
      </c>
      <c r="E10" s="21">
        <v>195</v>
      </c>
      <c r="F10" s="21">
        <v>110</v>
      </c>
      <c r="G10" s="21">
        <v>176</v>
      </c>
      <c r="H10" s="21">
        <v>50</v>
      </c>
      <c r="I10" s="21">
        <v>196</v>
      </c>
      <c r="J10" s="21"/>
      <c r="K10" s="21"/>
      <c r="L10" s="21">
        <v>143</v>
      </c>
      <c r="M10" s="21">
        <v>93</v>
      </c>
      <c r="N10" s="21">
        <v>113</v>
      </c>
      <c r="O10" s="21">
        <v>496</v>
      </c>
      <c r="P10" s="21">
        <v>213</v>
      </c>
      <c r="Q10" s="21">
        <v>233</v>
      </c>
      <c r="R10" s="21">
        <v>143</v>
      </c>
      <c r="S10" s="21">
        <v>154</v>
      </c>
      <c r="T10" s="21">
        <v>262</v>
      </c>
      <c r="U10" s="21">
        <v>245</v>
      </c>
      <c r="V10" s="21">
        <v>203</v>
      </c>
      <c r="W10" s="21">
        <v>212</v>
      </c>
      <c r="X10" s="21">
        <v>131</v>
      </c>
      <c r="Y10" s="21">
        <v>200</v>
      </c>
      <c r="Z10" s="21">
        <v>297</v>
      </c>
      <c r="AA10" s="21">
        <v>339</v>
      </c>
      <c r="AB10" s="21">
        <v>360</v>
      </c>
      <c r="AC10" s="21">
        <v>303</v>
      </c>
      <c r="AD10" s="21">
        <v>238</v>
      </c>
      <c r="AE10" s="21">
        <f>'2026'!X10</f>
        <v>217</v>
      </c>
      <c r="AF10" s="97">
        <f>Median!AD10</f>
        <v>205</v>
      </c>
      <c r="AG10" s="142"/>
      <c r="AH10" s="8" t="s">
        <v>266</v>
      </c>
    </row>
    <row r="11" spans="1:34" ht="14">
      <c r="A11" s="39" t="s">
        <v>776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>
        <v>5</v>
      </c>
      <c r="N11" s="21"/>
      <c r="O11" s="21"/>
      <c r="P11" s="21" t="s">
        <v>1348</v>
      </c>
      <c r="Q11" s="21" t="s">
        <v>1348</v>
      </c>
      <c r="R11" s="21" t="s">
        <v>1348</v>
      </c>
      <c r="S11" s="21" t="s">
        <v>1348</v>
      </c>
      <c r="T11" s="21" t="s">
        <v>1348</v>
      </c>
      <c r="U11" s="21" t="s">
        <v>1348</v>
      </c>
      <c r="V11" s="21" t="s">
        <v>1348</v>
      </c>
      <c r="W11" s="21" t="s">
        <v>1348</v>
      </c>
      <c r="X11" s="21" t="s">
        <v>1348</v>
      </c>
      <c r="Y11" s="21" t="s">
        <v>1348</v>
      </c>
      <c r="Z11" s="21" t="s">
        <v>1348</v>
      </c>
      <c r="AA11" s="21" t="s">
        <v>1348</v>
      </c>
      <c r="AB11" s="21" t="s">
        <v>1348</v>
      </c>
      <c r="AC11" s="21" t="s">
        <v>1348</v>
      </c>
      <c r="AD11" s="21" t="s">
        <v>1348</v>
      </c>
      <c r="AE11" s="21" t="str">
        <f>'2026'!X11</f>
        <v/>
      </c>
      <c r="AF11" s="97" t="str">
        <f>Median!AD11</f>
        <v/>
      </c>
      <c r="AG11" s="142"/>
      <c r="AH11" s="39" t="s">
        <v>1589</v>
      </c>
    </row>
    <row r="12" spans="1:34" ht="14">
      <c r="A12" s="39" t="s">
        <v>242</v>
      </c>
      <c r="B12" s="21"/>
      <c r="C12" s="21">
        <v>1</v>
      </c>
      <c r="D12" s="21" t="s">
        <v>1348</v>
      </c>
      <c r="E12" s="21" t="s">
        <v>1348</v>
      </c>
      <c r="F12" s="21" t="s">
        <v>1348</v>
      </c>
      <c r="G12" s="21" t="s">
        <v>1348</v>
      </c>
      <c r="H12" s="21" t="s">
        <v>1348</v>
      </c>
      <c r="I12" s="21" t="s">
        <v>1348</v>
      </c>
      <c r="J12" s="21"/>
      <c r="K12" s="21"/>
      <c r="L12" s="21" t="s">
        <v>1348</v>
      </c>
      <c r="M12" s="21" t="s">
        <v>1348</v>
      </c>
      <c r="N12" s="21"/>
      <c r="O12" s="21"/>
      <c r="P12" s="21" t="s">
        <v>1348</v>
      </c>
      <c r="Q12" s="21" t="s">
        <v>1348</v>
      </c>
      <c r="R12" s="21" t="s">
        <v>1348</v>
      </c>
      <c r="S12" s="21" t="s">
        <v>1348</v>
      </c>
      <c r="T12" s="21" t="s">
        <v>1348</v>
      </c>
      <c r="U12" s="21" t="s">
        <v>1348</v>
      </c>
      <c r="V12" s="21" t="s">
        <v>1348</v>
      </c>
      <c r="W12" s="21">
        <v>2</v>
      </c>
      <c r="X12" s="21" t="s">
        <v>1348</v>
      </c>
      <c r="Y12" s="21" t="s">
        <v>1348</v>
      </c>
      <c r="Z12" s="21" t="s">
        <v>1348</v>
      </c>
      <c r="AA12" s="21" t="s">
        <v>1348</v>
      </c>
      <c r="AB12" s="21" t="s">
        <v>1348</v>
      </c>
      <c r="AC12" s="21" t="s">
        <v>1348</v>
      </c>
      <c r="AD12" s="21" t="s">
        <v>1348</v>
      </c>
      <c r="AE12" s="21" t="str">
        <f>'2026'!X12</f>
        <v/>
      </c>
      <c r="AF12" s="97" t="str">
        <f>Median!AD12</f>
        <v/>
      </c>
      <c r="AG12" s="142"/>
      <c r="AH12" s="39" t="s">
        <v>1590</v>
      </c>
    </row>
    <row r="13" spans="1:34" ht="13" customHeight="1">
      <c r="A13" s="39" t="s">
        <v>1499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>
        <v>1</v>
      </c>
      <c r="AC13" s="21" t="s">
        <v>1348</v>
      </c>
      <c r="AD13" s="21" t="s">
        <v>1348</v>
      </c>
      <c r="AE13" s="21" t="str">
        <f>'2026'!X13</f>
        <v/>
      </c>
      <c r="AF13" s="97"/>
      <c r="AG13" s="142"/>
      <c r="AH13" s="39" t="s">
        <v>1499</v>
      </c>
    </row>
    <row r="14" spans="1:34">
      <c r="A14" s="8" t="s">
        <v>267</v>
      </c>
      <c r="B14" s="21">
        <v>14</v>
      </c>
      <c r="C14" s="21">
        <v>18</v>
      </c>
      <c r="D14" s="21">
        <v>29</v>
      </c>
      <c r="E14" s="21">
        <v>28</v>
      </c>
      <c r="F14" s="21">
        <v>19</v>
      </c>
      <c r="G14" s="21">
        <v>21</v>
      </c>
      <c r="H14" s="21">
        <v>23</v>
      </c>
      <c r="I14" s="21">
        <v>78</v>
      </c>
      <c r="J14" s="21"/>
      <c r="K14" s="21"/>
      <c r="L14" s="21">
        <v>55</v>
      </c>
      <c r="M14" s="21">
        <v>17</v>
      </c>
      <c r="N14" s="21">
        <v>24</v>
      </c>
      <c r="O14" s="21">
        <v>30</v>
      </c>
      <c r="P14" s="21">
        <v>19</v>
      </c>
      <c r="Q14" s="21">
        <v>6</v>
      </c>
      <c r="R14" s="21">
        <v>45</v>
      </c>
      <c r="S14" s="21">
        <v>16</v>
      </c>
      <c r="T14" s="21">
        <v>18</v>
      </c>
      <c r="U14" s="21">
        <v>24</v>
      </c>
      <c r="V14" s="21">
        <v>15</v>
      </c>
      <c r="W14" s="21">
        <v>35</v>
      </c>
      <c r="X14" s="21">
        <v>33</v>
      </c>
      <c r="Y14" s="21">
        <v>4</v>
      </c>
      <c r="Z14" s="21">
        <v>6</v>
      </c>
      <c r="AA14" s="21">
        <v>19</v>
      </c>
      <c r="AB14" s="21">
        <v>14</v>
      </c>
      <c r="AC14" s="21" t="s">
        <v>1348</v>
      </c>
      <c r="AD14" s="21">
        <v>12</v>
      </c>
      <c r="AE14" s="21">
        <f>'2026'!X14</f>
        <v>23</v>
      </c>
      <c r="AF14" s="97">
        <f>Median!AD14</f>
        <v>19</v>
      </c>
      <c r="AG14" s="142"/>
      <c r="AH14" s="8" t="s">
        <v>267</v>
      </c>
    </row>
    <row r="15" spans="1:34">
      <c r="A15" s="8" t="s">
        <v>411</v>
      </c>
      <c r="B15" s="21" t="s">
        <v>1348</v>
      </c>
      <c r="C15" s="21" t="s">
        <v>1348</v>
      </c>
      <c r="D15" s="21">
        <v>2</v>
      </c>
      <c r="E15" s="21">
        <v>6</v>
      </c>
      <c r="F15" s="21">
        <v>3</v>
      </c>
      <c r="G15" s="21">
        <v>3</v>
      </c>
      <c r="H15" s="21" t="s">
        <v>1348</v>
      </c>
      <c r="I15" s="21" t="s">
        <v>1348</v>
      </c>
      <c r="J15" s="21"/>
      <c r="K15" s="21"/>
      <c r="L15" s="21" t="s">
        <v>1348</v>
      </c>
      <c r="M15" s="21">
        <v>2</v>
      </c>
      <c r="N15" s="21">
        <v>2</v>
      </c>
      <c r="O15" s="21">
        <v>1</v>
      </c>
      <c r="P15" s="21" t="s">
        <v>1348</v>
      </c>
      <c r="Q15" s="21">
        <v>2</v>
      </c>
      <c r="R15" s="21">
        <v>7</v>
      </c>
      <c r="S15" s="21" t="s">
        <v>1348</v>
      </c>
      <c r="T15" s="21">
        <v>2</v>
      </c>
      <c r="U15" s="21">
        <v>5</v>
      </c>
      <c r="V15" s="21">
        <v>3</v>
      </c>
      <c r="W15" s="21">
        <v>2</v>
      </c>
      <c r="X15" s="21">
        <v>3</v>
      </c>
      <c r="Y15" s="21">
        <v>9</v>
      </c>
      <c r="Z15" s="21" t="s">
        <v>1348</v>
      </c>
      <c r="AA15" s="21">
        <v>2</v>
      </c>
      <c r="AB15" s="21" t="s">
        <v>1348</v>
      </c>
      <c r="AC15" s="21">
        <v>1</v>
      </c>
      <c r="AD15" s="21">
        <v>1</v>
      </c>
      <c r="AE15" s="21" t="str">
        <f>'2026'!X15</f>
        <v/>
      </c>
      <c r="AF15" s="97">
        <f>Median!AD15</f>
        <v>2</v>
      </c>
      <c r="AG15" s="142"/>
      <c r="AH15" s="8" t="s">
        <v>411</v>
      </c>
    </row>
    <row r="16" spans="1:34">
      <c r="A16" s="8" t="s">
        <v>568</v>
      </c>
      <c r="B16" s="21">
        <v>17</v>
      </c>
      <c r="C16" s="21">
        <v>29</v>
      </c>
      <c r="D16" s="21">
        <v>29</v>
      </c>
      <c r="E16" s="21">
        <v>9</v>
      </c>
      <c r="F16" s="21">
        <v>16</v>
      </c>
      <c r="G16" s="21">
        <v>12</v>
      </c>
      <c r="H16" s="21">
        <v>14</v>
      </c>
      <c r="I16" s="21">
        <v>16</v>
      </c>
      <c r="J16" s="21"/>
      <c r="K16" s="21"/>
      <c r="L16" s="21">
        <v>18</v>
      </c>
      <c r="M16" s="21">
        <v>19</v>
      </c>
      <c r="N16" s="21">
        <v>48</v>
      </c>
      <c r="O16" s="21">
        <v>26</v>
      </c>
      <c r="P16" s="21">
        <v>6</v>
      </c>
      <c r="Q16" s="21">
        <v>24</v>
      </c>
      <c r="R16" s="21">
        <v>17</v>
      </c>
      <c r="S16" s="21">
        <v>20</v>
      </c>
      <c r="T16" s="21">
        <v>12</v>
      </c>
      <c r="U16" s="21">
        <v>14</v>
      </c>
      <c r="V16" s="21">
        <v>5</v>
      </c>
      <c r="W16" s="21">
        <v>15</v>
      </c>
      <c r="X16" s="21">
        <v>50</v>
      </c>
      <c r="Y16" s="21">
        <v>8</v>
      </c>
      <c r="Z16" s="21">
        <v>3</v>
      </c>
      <c r="AA16" s="21">
        <v>25</v>
      </c>
      <c r="AB16" s="21">
        <v>4</v>
      </c>
      <c r="AC16" s="21">
        <v>11</v>
      </c>
      <c r="AD16" s="21">
        <v>3</v>
      </c>
      <c r="AE16" s="21">
        <f>'2026'!X16</f>
        <v>5</v>
      </c>
      <c r="AF16" s="97">
        <f>Median!AD16</f>
        <v>15.5</v>
      </c>
      <c r="AG16" s="142"/>
      <c r="AH16" s="8" t="s">
        <v>568</v>
      </c>
    </row>
    <row r="17" spans="1:34">
      <c r="A17" s="8" t="s">
        <v>569</v>
      </c>
      <c r="B17" s="21" t="s">
        <v>1348</v>
      </c>
      <c r="C17" s="21">
        <v>23</v>
      </c>
      <c r="D17" s="21">
        <v>14</v>
      </c>
      <c r="E17" s="21">
        <v>17</v>
      </c>
      <c r="F17" s="21">
        <v>1</v>
      </c>
      <c r="G17" s="21" t="s">
        <v>1348</v>
      </c>
      <c r="H17" s="21">
        <v>96</v>
      </c>
      <c r="I17" s="21">
        <v>2</v>
      </c>
      <c r="J17" s="21"/>
      <c r="K17" s="21"/>
      <c r="L17" s="21">
        <v>4</v>
      </c>
      <c r="M17" s="21">
        <v>1</v>
      </c>
      <c r="N17" s="21">
        <v>2</v>
      </c>
      <c r="O17" s="21">
        <v>7</v>
      </c>
      <c r="P17" s="21" t="s">
        <v>1348</v>
      </c>
      <c r="Q17" s="21">
        <v>18</v>
      </c>
      <c r="R17" s="21">
        <v>15</v>
      </c>
      <c r="S17" s="21">
        <v>22</v>
      </c>
      <c r="T17" s="21">
        <v>10</v>
      </c>
      <c r="U17" s="21">
        <v>10</v>
      </c>
      <c r="V17" s="21">
        <v>4</v>
      </c>
      <c r="W17" s="21">
        <v>8</v>
      </c>
      <c r="X17" s="21">
        <v>31</v>
      </c>
      <c r="Y17" s="21">
        <v>2</v>
      </c>
      <c r="Z17" s="21">
        <v>2</v>
      </c>
      <c r="AA17" s="21">
        <v>83</v>
      </c>
      <c r="AB17" s="21">
        <v>26</v>
      </c>
      <c r="AC17" s="21">
        <v>7</v>
      </c>
      <c r="AD17" s="21">
        <v>3</v>
      </c>
      <c r="AE17" s="21">
        <f>'2026'!X17</f>
        <v>2</v>
      </c>
      <c r="AF17" s="97">
        <f>Median!AD17</f>
        <v>7</v>
      </c>
      <c r="AG17" s="142"/>
      <c r="AH17" s="8" t="s">
        <v>569</v>
      </c>
    </row>
    <row r="18" spans="1:34">
      <c r="A18" s="8" t="s">
        <v>268</v>
      </c>
      <c r="B18" s="21" t="s">
        <v>1348</v>
      </c>
      <c r="C18" s="21">
        <v>5</v>
      </c>
      <c r="D18" s="21">
        <v>22</v>
      </c>
      <c r="E18" s="21">
        <v>10</v>
      </c>
      <c r="F18" s="21" t="s">
        <v>1348</v>
      </c>
      <c r="G18" s="21">
        <v>10</v>
      </c>
      <c r="H18" s="21">
        <v>4</v>
      </c>
      <c r="I18" s="21">
        <v>6</v>
      </c>
      <c r="J18" s="21"/>
      <c r="K18" s="21"/>
      <c r="L18" s="21">
        <v>4</v>
      </c>
      <c r="M18" s="21">
        <v>2</v>
      </c>
      <c r="N18" s="21">
        <v>17</v>
      </c>
      <c r="O18" s="21">
        <v>6</v>
      </c>
      <c r="P18" s="21">
        <v>12</v>
      </c>
      <c r="Q18" s="21">
        <v>1</v>
      </c>
      <c r="R18" s="21">
        <v>44</v>
      </c>
      <c r="S18" s="21">
        <v>8</v>
      </c>
      <c r="T18" s="21">
        <v>8</v>
      </c>
      <c r="U18" s="21">
        <v>23</v>
      </c>
      <c r="V18" s="21">
        <v>12</v>
      </c>
      <c r="W18" s="21">
        <v>10</v>
      </c>
      <c r="X18" s="21">
        <v>35</v>
      </c>
      <c r="Y18" s="21">
        <v>11</v>
      </c>
      <c r="Z18" s="21">
        <v>42</v>
      </c>
      <c r="AA18" s="21">
        <v>9</v>
      </c>
      <c r="AB18" s="21">
        <v>18</v>
      </c>
      <c r="AC18" s="21">
        <v>18</v>
      </c>
      <c r="AD18" s="21">
        <v>19</v>
      </c>
      <c r="AE18" s="21">
        <f>'2026'!X18</f>
        <v>13</v>
      </c>
      <c r="AF18" s="97">
        <f>Median!AD18</f>
        <v>10</v>
      </c>
      <c r="AG18" s="142"/>
      <c r="AH18" s="8" t="s">
        <v>268</v>
      </c>
    </row>
    <row r="19" spans="1:34">
      <c r="A19" s="8" t="s">
        <v>269</v>
      </c>
      <c r="B19" s="21" t="s">
        <v>1348</v>
      </c>
      <c r="C19" s="21">
        <v>1</v>
      </c>
      <c r="D19" s="21">
        <v>10</v>
      </c>
      <c r="E19" s="21" t="s">
        <v>1348</v>
      </c>
      <c r="F19" s="21">
        <v>4</v>
      </c>
      <c r="G19" s="21">
        <v>4</v>
      </c>
      <c r="H19" s="21" t="s">
        <v>1348</v>
      </c>
      <c r="I19" s="21">
        <v>3</v>
      </c>
      <c r="J19" s="21"/>
      <c r="K19" s="21"/>
      <c r="L19" s="21" t="s">
        <v>1348</v>
      </c>
      <c r="M19" s="21">
        <v>22</v>
      </c>
      <c r="N19" s="21">
        <v>5</v>
      </c>
      <c r="O19" s="21">
        <v>9</v>
      </c>
      <c r="P19" s="21">
        <v>6</v>
      </c>
      <c r="Q19" s="21" t="s">
        <v>1348</v>
      </c>
      <c r="R19" s="21">
        <v>10</v>
      </c>
      <c r="S19" s="21">
        <v>8</v>
      </c>
      <c r="T19" s="21">
        <v>3</v>
      </c>
      <c r="U19" s="21">
        <v>1</v>
      </c>
      <c r="V19" s="21" t="s">
        <v>1348</v>
      </c>
      <c r="W19" s="21">
        <v>8</v>
      </c>
      <c r="X19" s="21">
        <v>4</v>
      </c>
      <c r="Y19" s="21">
        <v>28</v>
      </c>
      <c r="Z19" s="21">
        <v>22</v>
      </c>
      <c r="AA19" s="21">
        <v>19</v>
      </c>
      <c r="AB19" s="21">
        <v>12</v>
      </c>
      <c r="AC19" s="21">
        <v>5</v>
      </c>
      <c r="AD19" s="21" t="s">
        <v>1348</v>
      </c>
      <c r="AE19" s="21" t="str">
        <f>'2026'!X19</f>
        <v/>
      </c>
      <c r="AF19" s="97">
        <f>Median!AD19</f>
        <v>4</v>
      </c>
      <c r="AG19" s="142"/>
      <c r="AH19" s="8" t="s">
        <v>269</v>
      </c>
    </row>
    <row r="20" spans="1:34">
      <c r="A20" s="8" t="s">
        <v>410</v>
      </c>
      <c r="B20" s="21">
        <v>137</v>
      </c>
      <c r="C20" s="21">
        <v>121</v>
      </c>
      <c r="D20" s="21">
        <v>239</v>
      </c>
      <c r="E20" s="21">
        <v>154</v>
      </c>
      <c r="F20" s="21">
        <v>103</v>
      </c>
      <c r="G20" s="21">
        <v>114</v>
      </c>
      <c r="H20" s="21">
        <v>106</v>
      </c>
      <c r="I20" s="21">
        <v>83</v>
      </c>
      <c r="J20" s="21"/>
      <c r="K20" s="21"/>
      <c r="L20" s="21">
        <v>131</v>
      </c>
      <c r="M20" s="21">
        <v>99</v>
      </c>
      <c r="N20" s="21">
        <v>160</v>
      </c>
      <c r="O20" s="21">
        <v>163</v>
      </c>
      <c r="P20" s="21">
        <v>100</v>
      </c>
      <c r="Q20" s="21">
        <v>156</v>
      </c>
      <c r="R20" s="21">
        <v>272</v>
      </c>
      <c r="S20" s="21">
        <v>182</v>
      </c>
      <c r="T20" s="21">
        <v>170</v>
      </c>
      <c r="U20" s="21">
        <v>121</v>
      </c>
      <c r="V20" s="21">
        <v>123</v>
      </c>
      <c r="W20" s="21">
        <v>125</v>
      </c>
      <c r="X20" s="21">
        <v>217</v>
      </c>
      <c r="Y20" s="21">
        <v>172</v>
      </c>
      <c r="Z20" s="21">
        <v>147</v>
      </c>
      <c r="AA20" s="21">
        <v>140</v>
      </c>
      <c r="AB20" s="21">
        <v>119</v>
      </c>
      <c r="AC20" s="21">
        <v>118</v>
      </c>
      <c r="AD20" s="21">
        <v>174</v>
      </c>
      <c r="AE20" s="21">
        <f>'2026'!X20</f>
        <v>103</v>
      </c>
      <c r="AF20" s="97">
        <f>Median!AD20</f>
        <v>134</v>
      </c>
      <c r="AG20" s="142"/>
      <c r="AH20" s="8" t="s">
        <v>410</v>
      </c>
    </row>
    <row r="21" spans="1:34">
      <c r="A21" s="8" t="s">
        <v>40</v>
      </c>
      <c r="B21" s="21"/>
      <c r="C21" s="21"/>
      <c r="D21" s="21">
        <v>67</v>
      </c>
      <c r="E21" s="21">
        <v>1</v>
      </c>
      <c r="F21" s="21">
        <v>2</v>
      </c>
      <c r="G21" s="21" t="s">
        <v>1348</v>
      </c>
      <c r="H21" s="21" t="s">
        <v>1348</v>
      </c>
      <c r="I21" s="21" t="s">
        <v>1348</v>
      </c>
      <c r="J21" s="21"/>
      <c r="K21" s="21"/>
      <c r="L21" s="21" t="s">
        <v>1348</v>
      </c>
      <c r="M21" s="21">
        <v>2</v>
      </c>
      <c r="N21" s="21"/>
      <c r="O21" s="21"/>
      <c r="P21" s="21">
        <v>2</v>
      </c>
      <c r="Q21" s="21">
        <v>1</v>
      </c>
      <c r="R21" s="21" t="s">
        <v>1348</v>
      </c>
      <c r="S21" s="21" t="s">
        <v>1348</v>
      </c>
      <c r="T21" s="21" t="s">
        <v>1348</v>
      </c>
      <c r="U21" s="21">
        <v>5</v>
      </c>
      <c r="V21" s="21">
        <v>1</v>
      </c>
      <c r="W21" s="21">
        <v>4</v>
      </c>
      <c r="X21" s="21">
        <v>2</v>
      </c>
      <c r="Y21" s="21" t="s">
        <v>1348</v>
      </c>
      <c r="Z21" s="21" t="s">
        <v>1348</v>
      </c>
      <c r="AA21" s="21">
        <v>4</v>
      </c>
      <c r="AB21" s="21" t="s">
        <v>1348</v>
      </c>
      <c r="AC21" s="21" t="s">
        <v>1348</v>
      </c>
      <c r="AD21" s="21">
        <v>3</v>
      </c>
      <c r="AE21" s="21" t="str">
        <f>'2026'!X21</f>
        <v/>
      </c>
      <c r="AF21" s="97" t="str">
        <f>Median!AD21</f>
        <v/>
      </c>
      <c r="AG21" s="142"/>
      <c r="AH21" s="8" t="s">
        <v>1591</v>
      </c>
    </row>
    <row r="22" spans="1:34">
      <c r="A22" s="8" t="s">
        <v>417</v>
      </c>
      <c r="B22" s="21" t="s">
        <v>1348</v>
      </c>
      <c r="C22" s="21">
        <v>4</v>
      </c>
      <c r="D22" s="21">
        <v>6</v>
      </c>
      <c r="E22" s="21">
        <v>4</v>
      </c>
      <c r="F22" s="21">
        <v>5</v>
      </c>
      <c r="G22" s="21">
        <v>2</v>
      </c>
      <c r="H22" s="21">
        <v>9</v>
      </c>
      <c r="I22" s="21">
        <v>2</v>
      </c>
      <c r="J22" s="21"/>
      <c r="K22" s="21"/>
      <c r="L22" s="21">
        <v>4</v>
      </c>
      <c r="M22" s="21">
        <v>19</v>
      </c>
      <c r="N22" s="21">
        <v>8</v>
      </c>
      <c r="O22" s="21">
        <v>1</v>
      </c>
      <c r="P22" s="21">
        <v>9</v>
      </c>
      <c r="Q22" s="21">
        <v>2</v>
      </c>
      <c r="R22" s="21">
        <v>7</v>
      </c>
      <c r="S22" s="21">
        <v>11</v>
      </c>
      <c r="T22" s="21">
        <v>8</v>
      </c>
      <c r="U22" s="21">
        <v>17</v>
      </c>
      <c r="V22" s="21">
        <v>4</v>
      </c>
      <c r="W22" s="21">
        <v>8</v>
      </c>
      <c r="X22" s="21">
        <v>58</v>
      </c>
      <c r="Y22" s="21">
        <v>3</v>
      </c>
      <c r="Z22" s="21">
        <v>4</v>
      </c>
      <c r="AA22" s="21">
        <v>82</v>
      </c>
      <c r="AB22" s="21">
        <v>6</v>
      </c>
      <c r="AC22" s="21" t="s">
        <v>1348</v>
      </c>
      <c r="AD22" s="21" t="s">
        <v>1348</v>
      </c>
      <c r="AE22" s="21">
        <f>'2026'!X22</f>
        <v>1</v>
      </c>
      <c r="AF22" s="97">
        <f>Median!AD22</f>
        <v>4.5</v>
      </c>
      <c r="AG22" s="142"/>
      <c r="AH22" s="8" t="s">
        <v>417</v>
      </c>
    </row>
    <row r="23" spans="1:34">
      <c r="A23" s="8" t="s">
        <v>1259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>
        <v>6</v>
      </c>
      <c r="X23" s="21" t="s">
        <v>1348</v>
      </c>
      <c r="Y23" s="21" t="s">
        <v>1348</v>
      </c>
      <c r="Z23" s="21" t="s">
        <v>1348</v>
      </c>
      <c r="AA23" s="21" t="s">
        <v>1348</v>
      </c>
      <c r="AB23" s="21" t="s">
        <v>1348</v>
      </c>
      <c r="AC23" s="21" t="s">
        <v>1348</v>
      </c>
      <c r="AD23" s="21" t="s">
        <v>1348</v>
      </c>
      <c r="AE23" s="21" t="str">
        <f>'2026'!X23</f>
        <v/>
      </c>
      <c r="AF23" s="97" t="str">
        <f>Median!AD23</f>
        <v/>
      </c>
      <c r="AG23" s="142"/>
      <c r="AH23" s="8" t="s">
        <v>1259</v>
      </c>
    </row>
    <row r="24" spans="1:34">
      <c r="A24" s="8" t="s">
        <v>124</v>
      </c>
      <c r="B24" s="21" t="s">
        <v>1348</v>
      </c>
      <c r="C24" s="21" t="s">
        <v>1348</v>
      </c>
      <c r="D24" s="21" t="s">
        <v>1348</v>
      </c>
      <c r="E24" s="21">
        <v>5</v>
      </c>
      <c r="F24" s="21" t="s">
        <v>1348</v>
      </c>
      <c r="G24" s="21" t="s">
        <v>1348</v>
      </c>
      <c r="H24" s="21" t="s">
        <v>1348</v>
      </c>
      <c r="I24" s="21" t="s">
        <v>1348</v>
      </c>
      <c r="J24" s="78" t="s">
        <v>930</v>
      </c>
      <c r="K24" s="78" t="s">
        <v>889</v>
      </c>
      <c r="L24" s="21" t="s">
        <v>1348</v>
      </c>
      <c r="M24" s="21" t="s">
        <v>1348</v>
      </c>
      <c r="N24" s="21" t="s">
        <v>1348</v>
      </c>
      <c r="O24" s="21">
        <v>2</v>
      </c>
      <c r="P24" s="21" t="s">
        <v>1348</v>
      </c>
      <c r="Q24" s="21" t="s">
        <v>1348</v>
      </c>
      <c r="R24" s="21" t="s">
        <v>1348</v>
      </c>
      <c r="S24" s="21" t="s">
        <v>1348</v>
      </c>
      <c r="T24" s="21" t="s">
        <v>1348</v>
      </c>
      <c r="U24" s="21">
        <v>2</v>
      </c>
      <c r="V24" s="21" t="s">
        <v>1348</v>
      </c>
      <c r="W24" s="21" t="s">
        <v>1348</v>
      </c>
      <c r="X24" s="21" t="s">
        <v>1348</v>
      </c>
      <c r="Y24" s="21" t="s">
        <v>1348</v>
      </c>
      <c r="Z24" s="21" t="s">
        <v>1348</v>
      </c>
      <c r="AA24" s="21" t="s">
        <v>1348</v>
      </c>
      <c r="AB24" s="21">
        <v>1</v>
      </c>
      <c r="AC24" s="21" t="s">
        <v>1348</v>
      </c>
      <c r="AD24" s="21" t="s">
        <v>1348</v>
      </c>
      <c r="AE24" s="21" t="str">
        <f>'2026'!X24</f>
        <v/>
      </c>
      <c r="AF24" s="97" t="str">
        <f>Median!AD24</f>
        <v/>
      </c>
      <c r="AG24" s="142"/>
      <c r="AH24" s="8" t="s">
        <v>124</v>
      </c>
    </row>
    <row r="25" spans="1:34">
      <c r="A25" s="8" t="s">
        <v>418</v>
      </c>
      <c r="B25" s="21">
        <v>6</v>
      </c>
      <c r="C25" s="21">
        <v>31</v>
      </c>
      <c r="D25" s="21">
        <v>30</v>
      </c>
      <c r="E25" s="21">
        <v>10</v>
      </c>
      <c r="F25" s="21">
        <v>8</v>
      </c>
      <c r="G25" s="21">
        <v>13</v>
      </c>
      <c r="H25" s="21">
        <v>12</v>
      </c>
      <c r="I25" s="21">
        <v>12</v>
      </c>
      <c r="J25" s="78" t="s">
        <v>931</v>
      </c>
      <c r="K25" s="78" t="s">
        <v>931</v>
      </c>
      <c r="L25" s="21">
        <v>7</v>
      </c>
      <c r="M25" s="21">
        <v>7</v>
      </c>
      <c r="N25" s="21">
        <v>37</v>
      </c>
      <c r="O25" s="21">
        <v>11</v>
      </c>
      <c r="P25" s="21">
        <v>23</v>
      </c>
      <c r="Q25" s="21">
        <v>5</v>
      </c>
      <c r="R25" s="21">
        <v>49</v>
      </c>
      <c r="S25" s="21">
        <v>31</v>
      </c>
      <c r="T25" s="21">
        <v>12</v>
      </c>
      <c r="U25" s="21">
        <v>13</v>
      </c>
      <c r="V25" s="21">
        <v>8</v>
      </c>
      <c r="W25" s="21">
        <v>15</v>
      </c>
      <c r="X25" s="21">
        <v>32</v>
      </c>
      <c r="Y25" s="21">
        <v>13</v>
      </c>
      <c r="Z25" s="21">
        <v>16</v>
      </c>
      <c r="AA25" s="21">
        <v>50</v>
      </c>
      <c r="AB25" s="21">
        <v>39</v>
      </c>
      <c r="AC25" s="21">
        <v>14</v>
      </c>
      <c r="AD25" s="21">
        <v>25</v>
      </c>
      <c r="AE25" s="21">
        <f>'2026'!X25</f>
        <v>29</v>
      </c>
      <c r="AF25" s="97">
        <f>Median!AD25</f>
        <v>13.5</v>
      </c>
      <c r="AG25" s="142"/>
      <c r="AH25" s="8" t="s">
        <v>418</v>
      </c>
    </row>
    <row r="26" spans="1:34">
      <c r="A26" s="8" t="s">
        <v>849</v>
      </c>
      <c r="B26" s="21"/>
      <c r="C26" s="21">
        <v>10</v>
      </c>
      <c r="D26" s="21">
        <v>1</v>
      </c>
      <c r="E26" s="21">
        <v>5</v>
      </c>
      <c r="F26" s="21" t="s">
        <v>1348</v>
      </c>
      <c r="G26" s="21" t="s">
        <v>1348</v>
      </c>
      <c r="H26" s="21" t="s">
        <v>1348</v>
      </c>
      <c r="I26" s="21" t="s">
        <v>1348</v>
      </c>
      <c r="J26" s="78"/>
      <c r="K26" s="78"/>
      <c r="L26" s="21" t="s">
        <v>1348</v>
      </c>
      <c r="M26" s="21" t="s">
        <v>1348</v>
      </c>
      <c r="N26" s="21"/>
      <c r="O26" s="21"/>
      <c r="P26" s="21">
        <v>3</v>
      </c>
      <c r="Q26" s="21" t="s">
        <v>1348</v>
      </c>
      <c r="R26" s="21" t="s">
        <v>1348</v>
      </c>
      <c r="S26" s="21" t="s">
        <v>1348</v>
      </c>
      <c r="T26" s="21" t="s">
        <v>1348</v>
      </c>
      <c r="U26" s="21" t="s">
        <v>1348</v>
      </c>
      <c r="V26" s="21" t="s">
        <v>1348</v>
      </c>
      <c r="W26" s="21" t="s">
        <v>1348</v>
      </c>
      <c r="X26" s="21" t="s">
        <v>1348</v>
      </c>
      <c r="Y26" s="21" t="s">
        <v>1348</v>
      </c>
      <c r="Z26" s="21" t="s">
        <v>1348</v>
      </c>
      <c r="AA26" s="21" t="s">
        <v>1348</v>
      </c>
      <c r="AB26" s="21" t="s">
        <v>1348</v>
      </c>
      <c r="AC26" s="21">
        <v>2</v>
      </c>
      <c r="AD26" s="21" t="s">
        <v>1348</v>
      </c>
      <c r="AE26" s="21">
        <f>'2026'!X26</f>
        <v>4</v>
      </c>
      <c r="AF26" s="97" t="str">
        <f>Median!AD26</f>
        <v/>
      </c>
      <c r="AG26" s="142"/>
      <c r="AH26" s="8" t="s">
        <v>1592</v>
      </c>
    </row>
    <row r="27" spans="1:34">
      <c r="A27" s="8" t="s">
        <v>419</v>
      </c>
      <c r="B27" s="21" t="s">
        <v>1348</v>
      </c>
      <c r="C27" s="21" t="s">
        <v>1348</v>
      </c>
      <c r="D27" s="21">
        <v>8</v>
      </c>
      <c r="E27" s="21">
        <v>11</v>
      </c>
      <c r="F27" s="21" t="s">
        <v>1348</v>
      </c>
      <c r="G27" s="21" t="s">
        <v>1348</v>
      </c>
      <c r="H27" s="21">
        <v>4</v>
      </c>
      <c r="I27" s="21" t="s">
        <v>1348</v>
      </c>
      <c r="J27" s="78" t="s">
        <v>932</v>
      </c>
      <c r="K27" s="78" t="s">
        <v>932</v>
      </c>
      <c r="L27" s="21" t="s">
        <v>1348</v>
      </c>
      <c r="M27" s="21">
        <v>7</v>
      </c>
      <c r="N27" s="21">
        <v>11</v>
      </c>
      <c r="O27" s="21">
        <v>2</v>
      </c>
      <c r="P27" s="21">
        <v>2</v>
      </c>
      <c r="Q27" s="21">
        <v>14</v>
      </c>
      <c r="R27" s="21">
        <v>4</v>
      </c>
      <c r="S27" s="21" t="s">
        <v>1348</v>
      </c>
      <c r="T27" s="21" t="s">
        <v>1348</v>
      </c>
      <c r="U27" s="21" t="s">
        <v>1348</v>
      </c>
      <c r="V27" s="21">
        <v>2</v>
      </c>
      <c r="W27" s="21" t="s">
        <v>1348</v>
      </c>
      <c r="X27" s="21" t="s">
        <v>1348</v>
      </c>
      <c r="Y27" s="21">
        <v>1</v>
      </c>
      <c r="Z27" s="21">
        <v>2</v>
      </c>
      <c r="AA27" s="21">
        <v>8</v>
      </c>
      <c r="AB27" s="21">
        <v>1</v>
      </c>
      <c r="AC27" s="21" t="s">
        <v>1348</v>
      </c>
      <c r="AD27" s="21">
        <v>10</v>
      </c>
      <c r="AE27" s="21">
        <f>'2026'!X27</f>
        <v>1</v>
      </c>
      <c r="AF27" s="97">
        <f>Median!AD27</f>
        <v>1</v>
      </c>
      <c r="AG27" s="142"/>
      <c r="AH27" s="8" t="s">
        <v>419</v>
      </c>
    </row>
    <row r="28" spans="1:34">
      <c r="A28" s="8" t="s">
        <v>18</v>
      </c>
      <c r="B28" s="21" t="s">
        <v>1348</v>
      </c>
      <c r="C28" s="21" t="s">
        <v>1348</v>
      </c>
      <c r="D28" s="21" t="s">
        <v>1348</v>
      </c>
      <c r="E28" s="21" t="s">
        <v>1348</v>
      </c>
      <c r="F28" s="21" t="s">
        <v>1348</v>
      </c>
      <c r="G28" s="21" t="s">
        <v>1348</v>
      </c>
      <c r="H28" s="21" t="s">
        <v>1348</v>
      </c>
      <c r="I28" s="21" t="s">
        <v>1348</v>
      </c>
      <c r="J28" s="78" t="s">
        <v>933</v>
      </c>
      <c r="K28" s="78" t="s">
        <v>887</v>
      </c>
      <c r="L28" s="21" t="s">
        <v>1348</v>
      </c>
      <c r="M28" s="21" t="s">
        <v>1348</v>
      </c>
      <c r="N28" s="21" t="s">
        <v>1348</v>
      </c>
      <c r="O28" s="21">
        <v>16</v>
      </c>
      <c r="P28" s="21" t="s">
        <v>1348</v>
      </c>
      <c r="Q28" s="21" t="s">
        <v>1348</v>
      </c>
      <c r="R28" s="21" t="s">
        <v>1348</v>
      </c>
      <c r="S28" s="21" t="s">
        <v>1348</v>
      </c>
      <c r="T28" s="21" t="s">
        <v>1348</v>
      </c>
      <c r="U28" s="21" t="s">
        <v>1348</v>
      </c>
      <c r="V28" s="21" t="s">
        <v>1348</v>
      </c>
      <c r="W28" s="21" t="s">
        <v>1348</v>
      </c>
      <c r="X28" s="21" t="s">
        <v>1348</v>
      </c>
      <c r="Y28" s="21" t="s">
        <v>1348</v>
      </c>
      <c r="Z28" s="21">
        <v>4</v>
      </c>
      <c r="AA28" s="21">
        <v>2</v>
      </c>
      <c r="AB28" s="21" t="s">
        <v>1348</v>
      </c>
      <c r="AC28" s="21" t="s">
        <v>1348</v>
      </c>
      <c r="AD28" s="21" t="s">
        <v>1348</v>
      </c>
      <c r="AE28" s="21" t="str">
        <f>'2026'!X28</f>
        <v/>
      </c>
      <c r="AF28" s="97" t="str">
        <f>Median!AD28</f>
        <v/>
      </c>
      <c r="AG28" s="142"/>
      <c r="AH28" s="8" t="s">
        <v>18</v>
      </c>
    </row>
    <row r="29" spans="1:34">
      <c r="A29" s="8" t="s">
        <v>828</v>
      </c>
      <c r="B29" s="21"/>
      <c r="C29" s="21">
        <v>1</v>
      </c>
      <c r="D29" s="21">
        <v>1</v>
      </c>
      <c r="E29" s="21" t="s">
        <v>1348</v>
      </c>
      <c r="F29" s="21" t="s">
        <v>1348</v>
      </c>
      <c r="G29" s="21" t="s">
        <v>1348</v>
      </c>
      <c r="H29" s="21" t="s">
        <v>1348</v>
      </c>
      <c r="I29" s="21" t="s">
        <v>1348</v>
      </c>
      <c r="J29" s="78" t="s">
        <v>934</v>
      </c>
      <c r="K29" s="78" t="s">
        <v>886</v>
      </c>
      <c r="L29" s="21" t="s">
        <v>1348</v>
      </c>
      <c r="M29" s="21" t="s">
        <v>1348</v>
      </c>
      <c r="N29" s="21"/>
      <c r="O29" s="21"/>
      <c r="P29" s="21" t="s">
        <v>1348</v>
      </c>
      <c r="Q29" s="21" t="s">
        <v>1348</v>
      </c>
      <c r="R29" s="21" t="s">
        <v>1348</v>
      </c>
      <c r="S29" s="21" t="s">
        <v>1348</v>
      </c>
      <c r="T29" s="21" t="s">
        <v>1348</v>
      </c>
      <c r="U29" s="21" t="s">
        <v>1348</v>
      </c>
      <c r="V29" s="21" t="s">
        <v>1348</v>
      </c>
      <c r="W29" s="21" t="s">
        <v>1348</v>
      </c>
      <c r="X29" s="21" t="s">
        <v>1348</v>
      </c>
      <c r="Y29" s="21" t="s">
        <v>1348</v>
      </c>
      <c r="Z29" s="21">
        <v>2</v>
      </c>
      <c r="AA29" s="21" t="s">
        <v>1348</v>
      </c>
      <c r="AB29" s="21" t="s">
        <v>1348</v>
      </c>
      <c r="AC29" s="21">
        <v>2</v>
      </c>
      <c r="AD29" s="21" t="s">
        <v>1348</v>
      </c>
      <c r="AE29" s="21" t="str">
        <f>'2026'!X29</f>
        <v/>
      </c>
      <c r="AF29" s="97" t="str">
        <f>Median!AD29</f>
        <v/>
      </c>
      <c r="AG29" s="142"/>
      <c r="AH29" s="8" t="s">
        <v>1593</v>
      </c>
    </row>
    <row r="30" spans="1:34">
      <c r="A30" s="8" t="s">
        <v>770</v>
      </c>
      <c r="B30" s="21">
        <v>4</v>
      </c>
      <c r="C30" s="21">
        <v>2</v>
      </c>
      <c r="D30" s="21">
        <v>14</v>
      </c>
      <c r="E30" s="21">
        <v>10</v>
      </c>
      <c r="F30" s="21" t="s">
        <v>1348</v>
      </c>
      <c r="G30" s="21" t="s">
        <v>1348</v>
      </c>
      <c r="H30" s="21">
        <v>11</v>
      </c>
      <c r="I30" s="21">
        <v>1</v>
      </c>
      <c r="J30" s="79" t="s">
        <v>933</v>
      </c>
      <c r="K30" s="79" t="s">
        <v>887</v>
      </c>
      <c r="L30" s="21" t="s">
        <v>1348</v>
      </c>
      <c r="M30" s="21">
        <v>28</v>
      </c>
      <c r="N30" s="21">
        <v>18</v>
      </c>
      <c r="O30" s="21">
        <v>53</v>
      </c>
      <c r="P30" s="21">
        <v>19</v>
      </c>
      <c r="Q30" s="21">
        <v>12</v>
      </c>
      <c r="R30" s="21">
        <v>8</v>
      </c>
      <c r="S30" s="21">
        <v>2</v>
      </c>
      <c r="T30" s="21">
        <v>29</v>
      </c>
      <c r="U30" s="21">
        <v>7</v>
      </c>
      <c r="V30" s="21">
        <v>1</v>
      </c>
      <c r="W30" s="21">
        <v>6</v>
      </c>
      <c r="X30" s="21">
        <v>40</v>
      </c>
      <c r="Y30" s="21">
        <v>9</v>
      </c>
      <c r="Z30" s="21">
        <v>2</v>
      </c>
      <c r="AA30" s="21">
        <v>35</v>
      </c>
      <c r="AB30" s="21">
        <v>10</v>
      </c>
      <c r="AC30" s="21">
        <v>13</v>
      </c>
      <c r="AD30" s="21" t="s">
        <v>1348</v>
      </c>
      <c r="AE30" s="21">
        <f>'2026'!X30</f>
        <v>19</v>
      </c>
      <c r="AF30" s="97">
        <f>Median!AD30</f>
        <v>9.5</v>
      </c>
      <c r="AG30" s="142"/>
      <c r="AH30" s="8" t="s">
        <v>770</v>
      </c>
    </row>
    <row r="31" spans="1:34">
      <c r="A31" s="8" t="s">
        <v>684</v>
      </c>
      <c r="B31" s="21"/>
      <c r="C31" s="21">
        <v>4</v>
      </c>
      <c r="D31" s="21">
        <v>2</v>
      </c>
      <c r="E31" s="21" t="s">
        <v>1348</v>
      </c>
      <c r="F31" s="21" t="s">
        <v>1348</v>
      </c>
      <c r="G31" s="21" t="s">
        <v>1348</v>
      </c>
      <c r="H31" s="21" t="s">
        <v>1348</v>
      </c>
      <c r="I31" s="21">
        <v>6</v>
      </c>
      <c r="J31" s="21"/>
      <c r="K31" s="21"/>
      <c r="L31" s="21" t="s">
        <v>1348</v>
      </c>
      <c r="M31" s="21" t="s">
        <v>1348</v>
      </c>
      <c r="N31" s="21"/>
      <c r="O31" s="21"/>
      <c r="P31" s="21">
        <v>2</v>
      </c>
      <c r="Q31" s="21" t="s">
        <v>1348</v>
      </c>
      <c r="R31" s="21" t="s">
        <v>1348</v>
      </c>
      <c r="S31" s="21" t="s">
        <v>1348</v>
      </c>
      <c r="T31" s="21">
        <v>1</v>
      </c>
      <c r="U31" s="21" t="s">
        <v>1348</v>
      </c>
      <c r="V31" s="21" t="s">
        <v>1348</v>
      </c>
      <c r="W31" s="21" t="s">
        <v>1348</v>
      </c>
      <c r="X31" s="21">
        <v>1</v>
      </c>
      <c r="Y31" s="21" t="s">
        <v>1348</v>
      </c>
      <c r="Z31" s="21" t="s">
        <v>1348</v>
      </c>
      <c r="AA31" s="21">
        <v>2</v>
      </c>
      <c r="AB31" s="21">
        <v>2</v>
      </c>
      <c r="AC31" s="21">
        <v>1</v>
      </c>
      <c r="AD31" s="21" t="s">
        <v>1348</v>
      </c>
      <c r="AE31" s="21" t="str">
        <f>'2026'!X31</f>
        <v/>
      </c>
      <c r="AF31" s="97" t="str">
        <f>Median!AD31</f>
        <v/>
      </c>
      <c r="AG31" s="142"/>
      <c r="AH31" s="8" t="s">
        <v>1594</v>
      </c>
    </row>
    <row r="32" spans="1:34">
      <c r="A32" s="8" t="s">
        <v>771</v>
      </c>
      <c r="B32" s="21" t="s">
        <v>1348</v>
      </c>
      <c r="C32" s="21" t="s">
        <v>1348</v>
      </c>
      <c r="D32" s="21">
        <v>15</v>
      </c>
      <c r="E32" s="21">
        <v>4</v>
      </c>
      <c r="F32" s="21">
        <v>3</v>
      </c>
      <c r="G32" s="21">
        <v>18</v>
      </c>
      <c r="H32" s="21">
        <v>1</v>
      </c>
      <c r="I32" s="21" t="s">
        <v>1348</v>
      </c>
      <c r="J32" s="21"/>
      <c r="K32" s="21"/>
      <c r="L32" s="21">
        <v>5</v>
      </c>
      <c r="M32" s="21" t="s">
        <v>1348</v>
      </c>
      <c r="N32" s="21">
        <v>4</v>
      </c>
      <c r="O32" s="21">
        <v>5</v>
      </c>
      <c r="P32" s="21">
        <v>7</v>
      </c>
      <c r="Q32" s="21" t="s">
        <v>1348</v>
      </c>
      <c r="R32" s="21">
        <v>4</v>
      </c>
      <c r="S32" s="21">
        <v>2</v>
      </c>
      <c r="T32" s="21" t="s">
        <v>1348</v>
      </c>
      <c r="U32" s="21" t="s">
        <v>1348</v>
      </c>
      <c r="V32" s="21" t="s">
        <v>1348</v>
      </c>
      <c r="W32" s="21">
        <v>3</v>
      </c>
      <c r="X32" s="21">
        <v>2</v>
      </c>
      <c r="Y32" s="21" t="s">
        <v>1348</v>
      </c>
      <c r="Z32" s="21" t="s">
        <v>1348</v>
      </c>
      <c r="AA32" s="21">
        <v>6</v>
      </c>
      <c r="AB32" s="21" t="s">
        <v>1348</v>
      </c>
      <c r="AC32" s="21" t="s">
        <v>1348</v>
      </c>
      <c r="AD32" s="21">
        <v>3</v>
      </c>
      <c r="AE32" s="21" t="str">
        <f>'2026'!X32</f>
        <v/>
      </c>
      <c r="AF32" s="97">
        <f>Median!AD32</f>
        <v>1.5</v>
      </c>
      <c r="AG32" s="142"/>
      <c r="AH32" s="8" t="s">
        <v>771</v>
      </c>
    </row>
    <row r="33" spans="1:34">
      <c r="A33" s="8" t="s">
        <v>179</v>
      </c>
      <c r="B33" s="21">
        <v>2</v>
      </c>
      <c r="C33" s="21">
        <v>10</v>
      </c>
      <c r="D33" s="21">
        <v>6</v>
      </c>
      <c r="E33" s="21">
        <v>2</v>
      </c>
      <c r="F33" s="21">
        <v>1</v>
      </c>
      <c r="G33" s="21">
        <v>1</v>
      </c>
      <c r="H33" s="21">
        <v>2</v>
      </c>
      <c r="I33" s="21" t="s">
        <v>1348</v>
      </c>
      <c r="J33" s="21"/>
      <c r="K33" s="21"/>
      <c r="L33" s="21">
        <v>2</v>
      </c>
      <c r="M33" s="21">
        <v>3</v>
      </c>
      <c r="N33" s="21">
        <v>2</v>
      </c>
      <c r="O33" s="21">
        <v>5</v>
      </c>
      <c r="P33" s="21">
        <v>2</v>
      </c>
      <c r="Q33" s="21" t="s">
        <v>1348</v>
      </c>
      <c r="R33" s="21">
        <v>2</v>
      </c>
      <c r="S33" s="21">
        <v>15</v>
      </c>
      <c r="T33" s="21" t="s">
        <v>1348</v>
      </c>
      <c r="U33" s="21">
        <v>2</v>
      </c>
      <c r="V33" s="21">
        <v>9</v>
      </c>
      <c r="W33" s="21">
        <v>8</v>
      </c>
      <c r="X33" s="21">
        <v>7</v>
      </c>
      <c r="Y33" s="21" t="s">
        <v>1348</v>
      </c>
      <c r="Z33" s="21" t="s">
        <v>1348</v>
      </c>
      <c r="AA33" s="21">
        <v>13</v>
      </c>
      <c r="AB33" s="21">
        <v>7</v>
      </c>
      <c r="AC33" s="21">
        <v>2</v>
      </c>
      <c r="AD33" s="21">
        <v>3</v>
      </c>
      <c r="AE33" s="21" t="str">
        <f>'2026'!X33</f>
        <v/>
      </c>
      <c r="AF33" s="97">
        <f>Median!AD33</f>
        <v>2</v>
      </c>
      <c r="AG33" s="142"/>
      <c r="AH33" s="8" t="s">
        <v>179</v>
      </c>
    </row>
    <row r="34" spans="1:34">
      <c r="A34" s="8" t="s">
        <v>180</v>
      </c>
      <c r="B34" s="21">
        <v>8</v>
      </c>
      <c r="C34" s="21">
        <v>22</v>
      </c>
      <c r="D34" s="21">
        <v>12</v>
      </c>
      <c r="E34" s="21">
        <v>23</v>
      </c>
      <c r="F34" s="21">
        <v>16</v>
      </c>
      <c r="G34" s="21">
        <v>31</v>
      </c>
      <c r="H34" s="21">
        <v>79</v>
      </c>
      <c r="I34" s="21">
        <v>28</v>
      </c>
      <c r="J34" s="21"/>
      <c r="K34" s="21"/>
      <c r="L34" s="21">
        <v>19</v>
      </c>
      <c r="M34" s="21">
        <v>8</v>
      </c>
      <c r="N34" s="21">
        <v>2</v>
      </c>
      <c r="O34" s="21">
        <v>13</v>
      </c>
      <c r="P34" s="21">
        <v>28</v>
      </c>
      <c r="Q34" s="21">
        <v>36</v>
      </c>
      <c r="R34" s="21">
        <v>7</v>
      </c>
      <c r="S34" s="21">
        <v>5</v>
      </c>
      <c r="T34" s="21">
        <v>1</v>
      </c>
      <c r="U34" s="21">
        <v>9</v>
      </c>
      <c r="V34" s="21">
        <v>18</v>
      </c>
      <c r="W34" s="21">
        <v>12</v>
      </c>
      <c r="X34" s="21">
        <v>23</v>
      </c>
      <c r="Y34" s="21">
        <v>12</v>
      </c>
      <c r="Z34" s="21">
        <v>26</v>
      </c>
      <c r="AA34" s="21">
        <v>35</v>
      </c>
      <c r="AB34" s="21">
        <v>11</v>
      </c>
      <c r="AC34" s="21">
        <v>11</v>
      </c>
      <c r="AD34" s="21">
        <v>14</v>
      </c>
      <c r="AE34" s="21">
        <f>'2026'!X34</f>
        <v>6</v>
      </c>
      <c r="AF34" s="97">
        <f>Median!AD34</f>
        <v>13.5</v>
      </c>
      <c r="AG34" s="142"/>
      <c r="AH34" s="8" t="s">
        <v>180</v>
      </c>
    </row>
    <row r="35" spans="1:34">
      <c r="A35" s="8" t="s">
        <v>365</v>
      </c>
      <c r="B35" s="21"/>
      <c r="C35" s="21"/>
      <c r="D35" s="21"/>
      <c r="E35" s="21">
        <v>1</v>
      </c>
      <c r="F35" s="21" t="s">
        <v>1348</v>
      </c>
      <c r="G35" s="21" t="s">
        <v>1348</v>
      </c>
      <c r="H35" s="21">
        <v>3</v>
      </c>
      <c r="I35" s="21" t="s">
        <v>1348</v>
      </c>
      <c r="J35" s="21"/>
      <c r="K35" s="21"/>
      <c r="L35" s="21" t="s">
        <v>1348</v>
      </c>
      <c r="M35" s="21" t="s">
        <v>1348</v>
      </c>
      <c r="N35" s="21"/>
      <c r="O35" s="21"/>
      <c r="P35" s="21" t="s">
        <v>1348</v>
      </c>
      <c r="Q35" s="21" t="s">
        <v>1348</v>
      </c>
      <c r="R35" s="21" t="s">
        <v>1348</v>
      </c>
      <c r="S35" s="21" t="s">
        <v>1348</v>
      </c>
      <c r="T35" s="21" t="s">
        <v>1348</v>
      </c>
      <c r="U35" s="21" t="s">
        <v>1348</v>
      </c>
      <c r="V35" s="21" t="s">
        <v>1348</v>
      </c>
      <c r="W35" s="21" t="s">
        <v>1348</v>
      </c>
      <c r="X35" s="21" t="s">
        <v>1348</v>
      </c>
      <c r="Y35" s="21" t="s">
        <v>1348</v>
      </c>
      <c r="Z35" s="21" t="s">
        <v>1348</v>
      </c>
      <c r="AA35" s="21" t="s">
        <v>1348</v>
      </c>
      <c r="AB35" s="21" t="s">
        <v>1348</v>
      </c>
      <c r="AC35" s="21" t="s">
        <v>1348</v>
      </c>
      <c r="AD35" s="21" t="s">
        <v>1348</v>
      </c>
      <c r="AE35" s="21" t="str">
        <f>'2026'!X35</f>
        <v/>
      </c>
      <c r="AF35" s="97" t="str">
        <f>Median!AD35</f>
        <v/>
      </c>
      <c r="AG35" s="142"/>
      <c r="AH35" s="8" t="s">
        <v>1595</v>
      </c>
    </row>
    <row r="36" spans="1:34">
      <c r="A36" s="8" t="s">
        <v>651</v>
      </c>
      <c r="B36" s="21"/>
      <c r="C36" s="21"/>
      <c r="D36" s="21"/>
      <c r="E36" s="21">
        <v>1</v>
      </c>
      <c r="F36" s="21" t="s">
        <v>1348</v>
      </c>
      <c r="G36" s="21" t="s">
        <v>1348</v>
      </c>
      <c r="H36" s="21" t="s">
        <v>1348</v>
      </c>
      <c r="I36" s="21" t="s">
        <v>1348</v>
      </c>
      <c r="J36" s="21"/>
      <c r="K36" s="21"/>
      <c r="L36" s="21" t="s">
        <v>1348</v>
      </c>
      <c r="M36" s="21" t="s">
        <v>1348</v>
      </c>
      <c r="N36" s="21"/>
      <c r="O36" s="21"/>
      <c r="P36" s="21" t="s">
        <v>1348</v>
      </c>
      <c r="Q36" s="21" t="s">
        <v>1348</v>
      </c>
      <c r="R36" s="21" t="s">
        <v>1348</v>
      </c>
      <c r="S36" s="21" t="s">
        <v>1348</v>
      </c>
      <c r="T36" s="21" t="s">
        <v>1348</v>
      </c>
      <c r="U36" s="21" t="s">
        <v>1348</v>
      </c>
      <c r="V36" s="21" t="s">
        <v>1348</v>
      </c>
      <c r="W36" s="21" t="s">
        <v>1348</v>
      </c>
      <c r="X36" s="21" t="s">
        <v>1348</v>
      </c>
      <c r="Y36" s="21" t="s">
        <v>1348</v>
      </c>
      <c r="Z36" s="21" t="s">
        <v>1348</v>
      </c>
      <c r="AA36" s="21" t="s">
        <v>1348</v>
      </c>
      <c r="AB36" s="21" t="s">
        <v>1348</v>
      </c>
      <c r="AC36" s="21" t="s">
        <v>1348</v>
      </c>
      <c r="AD36" s="21" t="s">
        <v>1348</v>
      </c>
      <c r="AE36" s="21" t="str">
        <f>'2026'!X36</f>
        <v/>
      </c>
      <c r="AF36" s="97" t="str">
        <f>Median!AD36</f>
        <v/>
      </c>
      <c r="AG36" s="142"/>
      <c r="AH36" s="8" t="s">
        <v>1596</v>
      </c>
    </row>
    <row r="37" spans="1:34">
      <c r="A37" s="8" t="s">
        <v>476</v>
      </c>
      <c r="B37" s="21" t="s">
        <v>1348</v>
      </c>
      <c r="C37" s="21">
        <v>4</v>
      </c>
      <c r="D37" s="21" t="s">
        <v>1348</v>
      </c>
      <c r="E37" s="21">
        <v>2</v>
      </c>
      <c r="F37" s="21" t="s">
        <v>1348</v>
      </c>
      <c r="G37" s="21" t="s">
        <v>1348</v>
      </c>
      <c r="H37" s="21" t="s">
        <v>1348</v>
      </c>
      <c r="I37" s="21" t="s">
        <v>1348</v>
      </c>
      <c r="J37" s="21"/>
      <c r="K37" s="21"/>
      <c r="L37" s="21" t="s">
        <v>1348</v>
      </c>
      <c r="M37" s="21" t="s">
        <v>1348</v>
      </c>
      <c r="N37" s="21">
        <v>10</v>
      </c>
      <c r="O37" s="21">
        <v>2</v>
      </c>
      <c r="P37" s="21">
        <v>17</v>
      </c>
      <c r="Q37" s="21" t="s">
        <v>1348</v>
      </c>
      <c r="R37" s="21">
        <v>3</v>
      </c>
      <c r="S37" s="21">
        <v>1</v>
      </c>
      <c r="T37" s="21">
        <v>6</v>
      </c>
      <c r="U37" s="21" t="s">
        <v>1348</v>
      </c>
      <c r="V37" s="21">
        <v>2</v>
      </c>
      <c r="W37" s="21" t="s">
        <v>1348</v>
      </c>
      <c r="X37" s="21" t="s">
        <v>1348</v>
      </c>
      <c r="Y37" s="21" t="s">
        <v>1348</v>
      </c>
      <c r="Z37" s="21" t="s">
        <v>1348</v>
      </c>
      <c r="AA37" s="21">
        <v>1</v>
      </c>
      <c r="AB37" s="21">
        <v>6</v>
      </c>
      <c r="AC37" s="21" t="s">
        <v>1348</v>
      </c>
      <c r="AD37" s="21" t="s">
        <v>1348</v>
      </c>
      <c r="AE37" s="21" t="str">
        <f>'2026'!X37</f>
        <v/>
      </c>
      <c r="AF37" s="97" t="str">
        <f>Median!AD37</f>
        <v/>
      </c>
      <c r="AG37" s="142"/>
      <c r="AH37" s="8" t="s">
        <v>476</v>
      </c>
    </row>
    <row r="38" spans="1:34">
      <c r="A38" s="55" t="s">
        <v>1558</v>
      </c>
      <c r="B38" s="21"/>
      <c r="C38" s="21"/>
      <c r="D38" s="21"/>
      <c r="E38" s="21"/>
      <c r="F38" s="21">
        <v>11</v>
      </c>
      <c r="G38" s="21">
        <v>3</v>
      </c>
      <c r="H38" s="21">
        <v>6</v>
      </c>
      <c r="I38" s="21">
        <v>1</v>
      </c>
      <c r="J38" s="21"/>
      <c r="K38" s="21"/>
      <c r="L38" s="21" t="s">
        <v>1348</v>
      </c>
      <c r="M38" s="21" t="s">
        <v>1348</v>
      </c>
      <c r="N38" s="21"/>
      <c r="O38" s="21"/>
      <c r="P38" s="21" t="s">
        <v>1348</v>
      </c>
      <c r="Q38" s="21">
        <v>51</v>
      </c>
      <c r="R38" s="21" t="s">
        <v>1348</v>
      </c>
      <c r="S38" s="21" t="s">
        <v>1348</v>
      </c>
      <c r="T38" s="21">
        <v>4</v>
      </c>
      <c r="U38" s="21" t="s">
        <v>1348</v>
      </c>
      <c r="V38" s="21" t="s">
        <v>1348</v>
      </c>
      <c r="W38" s="21">
        <v>1</v>
      </c>
      <c r="X38" s="21" t="s">
        <v>1348</v>
      </c>
      <c r="Y38" s="21">
        <v>35</v>
      </c>
      <c r="Z38" s="21">
        <v>6</v>
      </c>
      <c r="AA38" s="21">
        <v>1</v>
      </c>
      <c r="AB38" s="21">
        <v>6</v>
      </c>
      <c r="AC38" s="21">
        <v>2</v>
      </c>
      <c r="AD38" s="21">
        <v>6</v>
      </c>
      <c r="AE38" s="21">
        <f>'2026'!X38</f>
        <v>16</v>
      </c>
      <c r="AF38" s="97">
        <f>Median!AD38</f>
        <v>0.5</v>
      </c>
      <c r="AG38" s="142"/>
      <c r="AH38" s="55" t="s">
        <v>1558</v>
      </c>
    </row>
    <row r="39" spans="1:34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F39" s="121"/>
      <c r="AG39" s="104"/>
    </row>
    <row r="40" spans="1:34" ht="14">
      <c r="A40" s="2" t="s">
        <v>691</v>
      </c>
      <c r="B40" s="45" t="s">
        <v>1348</v>
      </c>
      <c r="C40" s="45" t="s">
        <v>1348</v>
      </c>
      <c r="D40" s="45"/>
      <c r="E40" s="20"/>
      <c r="F40" s="20"/>
      <c r="G40" s="20"/>
      <c r="H40" s="20"/>
      <c r="I40" s="20"/>
      <c r="J40" s="80"/>
      <c r="K40" s="80"/>
      <c r="L40" s="20"/>
      <c r="M40" s="20"/>
      <c r="N40" s="45" t="s">
        <v>1348</v>
      </c>
      <c r="O40" s="45" t="s">
        <v>1348</v>
      </c>
      <c r="P40" s="20"/>
      <c r="Q40" s="20"/>
      <c r="R40" s="45"/>
      <c r="S40" s="20"/>
      <c r="T40" s="20"/>
      <c r="U40" s="20"/>
      <c r="V40" s="45"/>
      <c r="W40" s="20"/>
      <c r="X40" s="20"/>
      <c r="Y40" s="20"/>
      <c r="Z40" s="20"/>
      <c r="AA40" s="20"/>
      <c r="AF40" s="113"/>
      <c r="AG40" s="104"/>
      <c r="AH40" s="2" t="s">
        <v>691</v>
      </c>
    </row>
    <row r="41" spans="1:34">
      <c r="A41" s="8" t="s">
        <v>0</v>
      </c>
      <c r="B41" s="21">
        <v>1</v>
      </c>
      <c r="C41" s="21">
        <v>18</v>
      </c>
      <c r="D41" s="21">
        <v>60</v>
      </c>
      <c r="E41" s="21">
        <v>79</v>
      </c>
      <c r="F41" s="21">
        <v>94</v>
      </c>
      <c r="G41" s="21">
        <v>110</v>
      </c>
      <c r="H41" s="21">
        <v>56</v>
      </c>
      <c r="I41" s="21">
        <v>82</v>
      </c>
      <c r="J41" s="21"/>
      <c r="K41" s="21"/>
      <c r="L41" s="21">
        <v>66</v>
      </c>
      <c r="M41" s="21">
        <v>19</v>
      </c>
      <c r="N41" s="21">
        <v>58</v>
      </c>
      <c r="O41" s="21">
        <v>58</v>
      </c>
      <c r="P41" s="21">
        <v>86</v>
      </c>
      <c r="Q41" s="21">
        <v>85</v>
      </c>
      <c r="R41" s="21">
        <v>60</v>
      </c>
      <c r="S41" s="21">
        <v>62</v>
      </c>
      <c r="T41" s="21">
        <v>70</v>
      </c>
      <c r="U41" s="21">
        <v>80</v>
      </c>
      <c r="V41" s="21">
        <v>32</v>
      </c>
      <c r="W41" s="21">
        <v>69</v>
      </c>
      <c r="X41" s="21">
        <v>57</v>
      </c>
      <c r="Y41" s="21">
        <v>106</v>
      </c>
      <c r="Z41" s="21">
        <v>115</v>
      </c>
      <c r="AA41" s="21">
        <v>116</v>
      </c>
      <c r="AB41" s="21">
        <v>88</v>
      </c>
      <c r="AC41" s="21">
        <v>84</v>
      </c>
      <c r="AD41" s="21">
        <v>102</v>
      </c>
      <c r="AE41" s="21">
        <f>'2026'!X41</f>
        <v>107</v>
      </c>
      <c r="AF41" s="97">
        <f>Median!AD41</f>
        <v>74.5</v>
      </c>
      <c r="AG41" s="142"/>
      <c r="AH41" s="8" t="s">
        <v>0</v>
      </c>
    </row>
    <row r="42" spans="1:34">
      <c r="A42" s="8" t="s">
        <v>487</v>
      </c>
      <c r="B42" s="21" t="s">
        <v>1348</v>
      </c>
      <c r="C42" s="21">
        <v>2</v>
      </c>
      <c r="D42" s="21">
        <v>2</v>
      </c>
      <c r="E42" s="21" t="s">
        <v>1348</v>
      </c>
      <c r="F42" s="21">
        <v>2</v>
      </c>
      <c r="G42" s="21">
        <v>2</v>
      </c>
      <c r="H42" s="21">
        <v>8</v>
      </c>
      <c r="I42" s="21" t="s">
        <v>1348</v>
      </c>
      <c r="J42" s="21"/>
      <c r="K42" s="21"/>
      <c r="L42" s="21">
        <v>2</v>
      </c>
      <c r="M42" s="21">
        <v>2</v>
      </c>
      <c r="N42" s="21">
        <v>13</v>
      </c>
      <c r="O42" s="21">
        <v>15</v>
      </c>
      <c r="P42" s="21">
        <v>28</v>
      </c>
      <c r="Q42" s="21">
        <v>4</v>
      </c>
      <c r="R42" s="21">
        <v>21</v>
      </c>
      <c r="S42" s="21">
        <v>25</v>
      </c>
      <c r="T42" s="21">
        <v>12</v>
      </c>
      <c r="U42" s="21">
        <v>9</v>
      </c>
      <c r="V42" s="21">
        <v>15</v>
      </c>
      <c r="W42" s="21">
        <v>19</v>
      </c>
      <c r="X42" s="21">
        <v>53</v>
      </c>
      <c r="Y42" s="21">
        <v>44</v>
      </c>
      <c r="Z42" s="21">
        <v>30</v>
      </c>
      <c r="AA42" s="21">
        <v>79</v>
      </c>
      <c r="AB42" s="21">
        <v>36</v>
      </c>
      <c r="AC42" s="21">
        <v>58</v>
      </c>
      <c r="AD42" s="21">
        <v>35</v>
      </c>
      <c r="AE42" s="21">
        <f>'2026'!X42</f>
        <v>53</v>
      </c>
      <c r="AF42" s="97">
        <f>Median!AD42</f>
        <v>14</v>
      </c>
      <c r="AG42" s="142"/>
      <c r="AH42" s="8" t="s">
        <v>487</v>
      </c>
    </row>
    <row r="43" spans="1:34">
      <c r="A43" s="8" t="s">
        <v>485</v>
      </c>
      <c r="B43" s="21">
        <v>1</v>
      </c>
      <c r="C43" s="21">
        <v>3</v>
      </c>
      <c r="D43" s="21">
        <v>6</v>
      </c>
      <c r="E43" s="21" t="s">
        <v>1348</v>
      </c>
      <c r="F43" s="21" t="s">
        <v>1348</v>
      </c>
      <c r="G43" s="21">
        <v>4</v>
      </c>
      <c r="H43" s="21">
        <v>1</v>
      </c>
      <c r="I43" s="21">
        <v>4</v>
      </c>
      <c r="J43" s="22"/>
      <c r="K43" s="22"/>
      <c r="L43" s="21" t="s">
        <v>1348</v>
      </c>
      <c r="M43" s="21" t="s">
        <v>1348</v>
      </c>
      <c r="N43" s="21">
        <v>5</v>
      </c>
      <c r="O43" s="21">
        <v>1</v>
      </c>
      <c r="P43" s="21">
        <v>2</v>
      </c>
      <c r="Q43" s="21">
        <v>3</v>
      </c>
      <c r="R43" s="21">
        <v>2</v>
      </c>
      <c r="S43" s="21" t="s">
        <v>1348</v>
      </c>
      <c r="T43" s="21" t="s">
        <v>1348</v>
      </c>
      <c r="U43" s="21" t="s">
        <v>1348</v>
      </c>
      <c r="V43" s="21">
        <v>2</v>
      </c>
      <c r="W43" s="21">
        <v>1</v>
      </c>
      <c r="X43" s="21" t="s">
        <v>1348</v>
      </c>
      <c r="Y43" s="21">
        <v>5</v>
      </c>
      <c r="Z43" s="21">
        <v>3</v>
      </c>
      <c r="AA43" s="21">
        <v>1</v>
      </c>
      <c r="AB43" s="21" t="s">
        <v>1348</v>
      </c>
      <c r="AC43" s="21" t="s">
        <v>1348</v>
      </c>
      <c r="AD43" s="21" t="s">
        <v>1348</v>
      </c>
      <c r="AE43" s="21">
        <f>'2026'!X43</f>
        <v>1</v>
      </c>
      <c r="AF43" s="97">
        <f>Median!AD43</f>
        <v>1</v>
      </c>
      <c r="AG43" s="142"/>
      <c r="AH43" s="8" t="s">
        <v>485</v>
      </c>
    </row>
    <row r="44" spans="1:34">
      <c r="A44" s="8" t="s">
        <v>486</v>
      </c>
      <c r="B44" s="21" t="s">
        <v>1348</v>
      </c>
      <c r="C44" s="21" t="s">
        <v>1348</v>
      </c>
      <c r="D44" s="21" t="s">
        <v>1348</v>
      </c>
      <c r="E44" s="21" t="s">
        <v>1348</v>
      </c>
      <c r="F44" s="21" t="s">
        <v>1348</v>
      </c>
      <c r="G44" s="21" t="s">
        <v>1348</v>
      </c>
      <c r="H44" s="21" t="s">
        <v>1348</v>
      </c>
      <c r="I44" s="21" t="s">
        <v>1348</v>
      </c>
      <c r="J44" s="21"/>
      <c r="K44" s="21"/>
      <c r="L44" s="21" t="s">
        <v>1348</v>
      </c>
      <c r="M44" s="21" t="s">
        <v>1348</v>
      </c>
      <c r="N44" s="21" t="s">
        <v>1348</v>
      </c>
      <c r="O44" s="21" t="s">
        <v>1348</v>
      </c>
      <c r="P44" s="21" t="s">
        <v>1348</v>
      </c>
      <c r="Q44" s="21" t="s">
        <v>1348</v>
      </c>
      <c r="R44" s="21" t="s">
        <v>1348</v>
      </c>
      <c r="S44" s="21" t="s">
        <v>1348</v>
      </c>
      <c r="T44" s="21" t="s">
        <v>1348</v>
      </c>
      <c r="U44" s="21" t="s">
        <v>1348</v>
      </c>
      <c r="V44" s="21" t="s">
        <v>1348</v>
      </c>
      <c r="W44" s="21" t="s">
        <v>1348</v>
      </c>
      <c r="X44" s="21" t="s">
        <v>1348</v>
      </c>
      <c r="Y44" s="21">
        <v>6</v>
      </c>
      <c r="Z44" s="21">
        <v>1</v>
      </c>
      <c r="AA44" s="21" t="s">
        <v>1348</v>
      </c>
      <c r="AB44" s="21" t="s">
        <v>1348</v>
      </c>
      <c r="AC44" s="21" t="s">
        <v>1348</v>
      </c>
      <c r="AD44" s="21" t="s">
        <v>1348</v>
      </c>
      <c r="AE44" s="21" t="str">
        <f>'2026'!X44</f>
        <v/>
      </c>
      <c r="AF44" s="97" t="str">
        <f>Median!AD44</f>
        <v/>
      </c>
      <c r="AG44" s="142"/>
      <c r="AH44" s="8" t="s">
        <v>486</v>
      </c>
    </row>
    <row r="45" spans="1:34">
      <c r="A45" s="8" t="s">
        <v>626</v>
      </c>
      <c r="B45" s="21">
        <v>2</v>
      </c>
      <c r="C45" s="21">
        <v>1</v>
      </c>
      <c r="D45" s="21">
        <v>8</v>
      </c>
      <c r="E45" s="21">
        <v>2</v>
      </c>
      <c r="F45" s="21">
        <v>2</v>
      </c>
      <c r="G45" s="21" t="s">
        <v>1348</v>
      </c>
      <c r="H45" s="21" t="s">
        <v>1348</v>
      </c>
      <c r="I45" s="21" t="s">
        <v>1348</v>
      </c>
      <c r="J45" s="79"/>
      <c r="K45" s="79"/>
      <c r="L45" s="21">
        <v>1</v>
      </c>
      <c r="M45" s="21">
        <v>4</v>
      </c>
      <c r="N45" s="21">
        <v>15</v>
      </c>
      <c r="O45" s="21" t="s">
        <v>1348</v>
      </c>
      <c r="P45" s="21" t="s">
        <v>1348</v>
      </c>
      <c r="Q45" s="21">
        <v>10</v>
      </c>
      <c r="R45" s="21">
        <v>2</v>
      </c>
      <c r="S45" s="21">
        <v>2</v>
      </c>
      <c r="T45" s="21">
        <v>2</v>
      </c>
      <c r="U45" s="21">
        <v>2</v>
      </c>
      <c r="V45" s="21" t="s">
        <v>1348</v>
      </c>
      <c r="W45" s="21">
        <v>6</v>
      </c>
      <c r="X45" s="21">
        <v>2</v>
      </c>
      <c r="Y45" s="21">
        <v>5</v>
      </c>
      <c r="Z45" s="21" t="s">
        <v>1348</v>
      </c>
      <c r="AA45" s="21">
        <v>2</v>
      </c>
      <c r="AB45" s="21">
        <v>3</v>
      </c>
      <c r="AC45" s="21">
        <v>2</v>
      </c>
      <c r="AD45" s="21">
        <v>4</v>
      </c>
      <c r="AE45" s="21" t="str">
        <f>'2026'!X45</f>
        <v/>
      </c>
      <c r="AF45" s="97">
        <f>Median!AD45</f>
        <v>2</v>
      </c>
      <c r="AG45" s="142"/>
      <c r="AH45" s="8" t="s">
        <v>626</v>
      </c>
    </row>
    <row r="46" spans="1:34">
      <c r="A46" s="8" t="s">
        <v>366</v>
      </c>
      <c r="B46" s="21">
        <v>5</v>
      </c>
      <c r="C46" s="21">
        <v>4</v>
      </c>
      <c r="D46" s="21">
        <v>15</v>
      </c>
      <c r="E46" s="21">
        <v>8</v>
      </c>
      <c r="F46" s="21">
        <v>4</v>
      </c>
      <c r="G46" s="21">
        <v>5</v>
      </c>
      <c r="H46" s="21">
        <v>8</v>
      </c>
      <c r="I46" s="21" t="s">
        <v>1348</v>
      </c>
      <c r="J46" s="21"/>
      <c r="K46" s="21"/>
      <c r="L46" s="21" t="s">
        <v>1348</v>
      </c>
      <c r="M46" s="21">
        <v>1</v>
      </c>
      <c r="N46" s="21">
        <v>3</v>
      </c>
      <c r="O46" s="21">
        <v>2</v>
      </c>
      <c r="P46" s="21">
        <v>1</v>
      </c>
      <c r="Q46" s="21">
        <v>18</v>
      </c>
      <c r="R46" s="21" t="s">
        <v>1348</v>
      </c>
      <c r="S46" s="21" t="s">
        <v>1348</v>
      </c>
      <c r="T46" s="21" t="s">
        <v>1348</v>
      </c>
      <c r="U46" s="21">
        <v>2</v>
      </c>
      <c r="V46" s="21">
        <v>3</v>
      </c>
      <c r="W46" s="21" t="s">
        <v>1348</v>
      </c>
      <c r="X46" s="21" t="s">
        <v>1348</v>
      </c>
      <c r="Y46" s="21">
        <v>10</v>
      </c>
      <c r="Z46" s="21">
        <v>1</v>
      </c>
      <c r="AA46" s="21">
        <v>4</v>
      </c>
      <c r="AB46" s="21" t="s">
        <v>1348</v>
      </c>
      <c r="AC46" s="21">
        <v>2</v>
      </c>
      <c r="AD46" s="21">
        <v>2</v>
      </c>
      <c r="AE46" s="21">
        <f>'2026'!X46</f>
        <v>2</v>
      </c>
      <c r="AF46" s="97">
        <f>Median!AD46</f>
        <v>2</v>
      </c>
      <c r="AG46" s="142"/>
      <c r="AH46" s="8" t="s">
        <v>1597</v>
      </c>
    </row>
    <row r="47" spans="1:34">
      <c r="A47" s="8" t="s">
        <v>477</v>
      </c>
      <c r="B47" s="21">
        <v>1</v>
      </c>
      <c r="C47" s="21" t="s">
        <v>1348</v>
      </c>
      <c r="D47" s="21">
        <v>2</v>
      </c>
      <c r="E47" s="21">
        <v>12</v>
      </c>
      <c r="F47" s="21">
        <v>11</v>
      </c>
      <c r="G47" s="21">
        <v>12</v>
      </c>
      <c r="H47" s="21">
        <v>5</v>
      </c>
      <c r="I47" s="21">
        <v>2</v>
      </c>
      <c r="J47" s="78"/>
      <c r="K47" s="78"/>
      <c r="L47" s="21">
        <v>2</v>
      </c>
      <c r="M47" s="21">
        <v>2</v>
      </c>
      <c r="N47" s="21">
        <v>1</v>
      </c>
      <c r="O47" s="21" t="s">
        <v>1348</v>
      </c>
      <c r="P47" s="21">
        <v>2</v>
      </c>
      <c r="Q47" s="21">
        <v>3</v>
      </c>
      <c r="R47" s="21">
        <v>1</v>
      </c>
      <c r="S47" s="21">
        <v>1</v>
      </c>
      <c r="T47" s="21">
        <v>1</v>
      </c>
      <c r="U47" s="21" t="s">
        <v>1348</v>
      </c>
      <c r="V47" s="21">
        <v>2</v>
      </c>
      <c r="W47" s="21">
        <v>2</v>
      </c>
      <c r="X47" s="21">
        <v>4</v>
      </c>
      <c r="Y47" s="21">
        <v>11</v>
      </c>
      <c r="Z47" s="21">
        <v>1</v>
      </c>
      <c r="AA47" s="21">
        <v>2</v>
      </c>
      <c r="AB47" s="21">
        <v>1</v>
      </c>
      <c r="AC47" s="21">
        <v>2</v>
      </c>
      <c r="AD47" s="21" t="s">
        <v>1348</v>
      </c>
      <c r="AE47" s="21" t="str">
        <f>'2026'!X47</f>
        <v/>
      </c>
      <c r="AF47" s="97">
        <f>Median!AD47</f>
        <v>2</v>
      </c>
      <c r="AG47" s="142"/>
      <c r="AH47" s="8" t="s">
        <v>477</v>
      </c>
    </row>
    <row r="48" spans="1:34">
      <c r="A48" s="55" t="s">
        <v>1505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>
        <v>1</v>
      </c>
      <c r="AD48" s="21" t="s">
        <v>1348</v>
      </c>
      <c r="AE48" s="21" t="str">
        <f>'2026'!X48</f>
        <v/>
      </c>
      <c r="AF48" s="97"/>
      <c r="AG48" s="142"/>
      <c r="AH48" s="55" t="s">
        <v>1505</v>
      </c>
    </row>
    <row r="50" spans="1:34" ht="14">
      <c r="A50" s="2" t="s">
        <v>979</v>
      </c>
      <c r="B50" s="45" t="s">
        <v>1348</v>
      </c>
      <c r="C50" s="45" t="s">
        <v>1348</v>
      </c>
      <c r="D50" s="45" t="s">
        <v>1348</v>
      </c>
      <c r="E50" s="20"/>
      <c r="F50" s="20"/>
      <c r="G50" s="20"/>
      <c r="H50" s="20"/>
      <c r="I50" s="20"/>
      <c r="J50" s="110"/>
      <c r="K50" s="110"/>
      <c r="L50" s="20"/>
      <c r="M50" s="20"/>
      <c r="N50" s="45" t="s">
        <v>1348</v>
      </c>
      <c r="O50" s="45" t="s">
        <v>1348</v>
      </c>
      <c r="P50" s="20"/>
      <c r="Q50" s="20"/>
      <c r="R50" s="20"/>
      <c r="S50" s="20"/>
      <c r="T50" s="20"/>
      <c r="U50" s="20"/>
      <c r="V50" s="45"/>
      <c r="W50" s="20"/>
      <c r="X50" s="20"/>
      <c r="Y50" s="20"/>
      <c r="Z50" s="20"/>
      <c r="AA50" s="20"/>
      <c r="AF50" s="113"/>
      <c r="AG50" s="104"/>
      <c r="AH50" s="2" t="s">
        <v>979</v>
      </c>
    </row>
    <row r="51" spans="1:34" ht="14">
      <c r="A51" s="61" t="s">
        <v>324</v>
      </c>
      <c r="B51" s="21">
        <v>60</v>
      </c>
      <c r="C51" s="21">
        <v>5</v>
      </c>
      <c r="D51" s="21">
        <v>26</v>
      </c>
      <c r="E51" s="21">
        <v>19</v>
      </c>
      <c r="F51" s="21">
        <v>21</v>
      </c>
      <c r="G51" s="21">
        <v>22</v>
      </c>
      <c r="H51" s="21">
        <v>30</v>
      </c>
      <c r="I51" s="21">
        <v>45</v>
      </c>
      <c r="J51" s="21"/>
      <c r="K51" s="21"/>
      <c r="L51" s="21">
        <v>26</v>
      </c>
      <c r="M51" s="21" t="s">
        <v>1348</v>
      </c>
      <c r="N51" s="21">
        <v>34</v>
      </c>
      <c r="O51" s="21">
        <v>55</v>
      </c>
      <c r="P51" s="21">
        <v>5</v>
      </c>
      <c r="Q51" s="21">
        <v>25</v>
      </c>
      <c r="R51" s="21">
        <v>11</v>
      </c>
      <c r="S51" s="21">
        <v>28</v>
      </c>
      <c r="T51" s="21">
        <v>15</v>
      </c>
      <c r="U51" s="21">
        <v>56</v>
      </c>
      <c r="V51" s="21">
        <v>18</v>
      </c>
      <c r="W51" s="21">
        <v>36</v>
      </c>
      <c r="X51" s="21">
        <v>38</v>
      </c>
      <c r="Y51" s="21">
        <v>80</v>
      </c>
      <c r="Z51" s="21">
        <v>67</v>
      </c>
      <c r="AA51" s="21">
        <v>45</v>
      </c>
      <c r="AB51" s="21">
        <v>49</v>
      </c>
      <c r="AC51" s="21">
        <v>10</v>
      </c>
      <c r="AD51" s="21">
        <v>35</v>
      </c>
      <c r="AE51" s="21">
        <f>'2026'!X51</f>
        <v>57</v>
      </c>
      <c r="AF51" s="97">
        <f>Median!AD51</f>
        <v>29</v>
      </c>
      <c r="AG51" s="142"/>
      <c r="AH51" s="61" t="s">
        <v>324</v>
      </c>
    </row>
    <row r="52" spans="1:34" ht="14">
      <c r="A52" s="61" t="s">
        <v>769</v>
      </c>
      <c r="B52" s="21" t="s">
        <v>1348</v>
      </c>
      <c r="C52" s="21" t="s">
        <v>1348</v>
      </c>
      <c r="D52" s="21">
        <v>9</v>
      </c>
      <c r="E52" s="21" t="s">
        <v>1348</v>
      </c>
      <c r="F52" s="21" t="s">
        <v>1348</v>
      </c>
      <c r="G52" s="21" t="s">
        <v>1348</v>
      </c>
      <c r="H52" s="21">
        <v>20</v>
      </c>
      <c r="I52" s="21">
        <v>4</v>
      </c>
      <c r="J52" s="21"/>
      <c r="K52" s="21"/>
      <c r="L52" s="21">
        <v>2</v>
      </c>
      <c r="M52" s="21">
        <v>2</v>
      </c>
      <c r="N52" s="21">
        <v>13</v>
      </c>
      <c r="O52" s="21">
        <v>16</v>
      </c>
      <c r="P52" s="21">
        <v>7</v>
      </c>
      <c r="Q52" s="21">
        <v>5</v>
      </c>
      <c r="R52" s="21">
        <v>41</v>
      </c>
      <c r="S52" s="21">
        <v>45</v>
      </c>
      <c r="T52" s="21">
        <v>1</v>
      </c>
      <c r="U52" s="21">
        <v>40</v>
      </c>
      <c r="V52" s="21">
        <v>30</v>
      </c>
      <c r="W52" s="21">
        <v>2</v>
      </c>
      <c r="X52" s="21">
        <v>22</v>
      </c>
      <c r="Y52" s="21">
        <v>5</v>
      </c>
      <c r="Z52" s="21">
        <v>59</v>
      </c>
      <c r="AA52" s="21">
        <v>8</v>
      </c>
      <c r="AB52" s="21">
        <v>30</v>
      </c>
      <c r="AC52" s="21">
        <v>29</v>
      </c>
      <c r="AD52" s="21">
        <v>39</v>
      </c>
      <c r="AE52" s="21">
        <f>'2026'!X52</f>
        <v>56</v>
      </c>
      <c r="AF52" s="97">
        <f>Median!AD52</f>
        <v>8.5</v>
      </c>
      <c r="AG52" s="142"/>
      <c r="AH52" s="61" t="s">
        <v>769</v>
      </c>
    </row>
    <row r="53" spans="1:34" ht="14">
      <c r="A53" s="61" t="s">
        <v>863</v>
      </c>
      <c r="B53" s="21" t="s">
        <v>1348</v>
      </c>
      <c r="C53" s="21" t="s">
        <v>1348</v>
      </c>
      <c r="D53" s="21" t="s">
        <v>1348</v>
      </c>
      <c r="E53" s="21" t="s">
        <v>1348</v>
      </c>
      <c r="F53" s="21" t="s">
        <v>1348</v>
      </c>
      <c r="G53" s="21" t="s">
        <v>1348</v>
      </c>
      <c r="H53" s="21" t="s">
        <v>1348</v>
      </c>
      <c r="I53" s="21" t="s">
        <v>1348</v>
      </c>
      <c r="J53" s="21"/>
      <c r="K53" s="21"/>
      <c r="L53" s="21" t="s">
        <v>1348</v>
      </c>
      <c r="M53" s="21" t="s">
        <v>1348</v>
      </c>
      <c r="N53" s="21">
        <v>6</v>
      </c>
      <c r="O53" s="21">
        <v>8</v>
      </c>
      <c r="P53" s="21">
        <v>12</v>
      </c>
      <c r="Q53" s="21">
        <v>15</v>
      </c>
      <c r="R53" s="21">
        <v>47</v>
      </c>
      <c r="S53" s="21">
        <v>52</v>
      </c>
      <c r="T53" s="21">
        <v>84</v>
      </c>
      <c r="U53" s="21">
        <v>59</v>
      </c>
      <c r="V53" s="21">
        <v>84</v>
      </c>
      <c r="W53" s="21">
        <v>75</v>
      </c>
      <c r="X53" s="21">
        <v>54</v>
      </c>
      <c r="Y53" s="21">
        <v>110</v>
      </c>
      <c r="Z53" s="21">
        <v>134</v>
      </c>
      <c r="AA53" s="21">
        <v>104</v>
      </c>
      <c r="AB53" s="21">
        <v>85</v>
      </c>
      <c r="AC53" s="21">
        <v>95</v>
      </c>
      <c r="AD53" s="21">
        <v>103</v>
      </c>
      <c r="AE53" s="21">
        <f>'2026'!X53</f>
        <v>100</v>
      </c>
      <c r="AF53" s="97">
        <f>Median!AD53</f>
        <v>31</v>
      </c>
      <c r="AG53" s="142"/>
      <c r="AH53" s="61" t="s">
        <v>863</v>
      </c>
    </row>
    <row r="54" spans="1:34" ht="14">
      <c r="A54" s="61" t="s">
        <v>864</v>
      </c>
      <c r="B54" s="21">
        <v>24</v>
      </c>
      <c r="C54" s="21">
        <v>39</v>
      </c>
      <c r="D54" s="21">
        <v>103</v>
      </c>
      <c r="E54" s="21">
        <v>169</v>
      </c>
      <c r="F54" s="21">
        <v>115</v>
      </c>
      <c r="G54" s="21">
        <v>128</v>
      </c>
      <c r="H54" s="21">
        <v>63</v>
      </c>
      <c r="I54" s="21">
        <v>119</v>
      </c>
      <c r="J54" s="21"/>
      <c r="K54" s="21"/>
      <c r="L54" s="21">
        <v>166</v>
      </c>
      <c r="M54" s="21">
        <v>63</v>
      </c>
      <c r="N54" s="21">
        <v>121</v>
      </c>
      <c r="O54" s="21">
        <v>77</v>
      </c>
      <c r="P54" s="21">
        <v>100</v>
      </c>
      <c r="Q54" s="21">
        <v>75</v>
      </c>
      <c r="R54" s="21">
        <v>87</v>
      </c>
      <c r="S54" s="21">
        <v>76</v>
      </c>
      <c r="T54" s="21">
        <v>78</v>
      </c>
      <c r="U54" s="21">
        <v>91</v>
      </c>
      <c r="V54" s="21">
        <v>55</v>
      </c>
      <c r="W54" s="21">
        <v>86</v>
      </c>
      <c r="X54" s="21">
        <v>54</v>
      </c>
      <c r="Y54" s="21">
        <v>120</v>
      </c>
      <c r="Z54" s="21">
        <v>73</v>
      </c>
      <c r="AA54" s="21">
        <v>88</v>
      </c>
      <c r="AB54" s="21">
        <v>114</v>
      </c>
      <c r="AC54" s="21">
        <v>128</v>
      </c>
      <c r="AD54" s="21">
        <v>184</v>
      </c>
      <c r="AE54" s="21">
        <f>'2026'!X54</f>
        <v>116</v>
      </c>
      <c r="AF54" s="97">
        <f>Median!AD54</f>
        <v>89.5</v>
      </c>
      <c r="AG54" s="142"/>
      <c r="AH54" s="61" t="s">
        <v>864</v>
      </c>
    </row>
    <row r="55" spans="1:34" ht="14">
      <c r="A55" s="39" t="s">
        <v>1557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>
        <v>3</v>
      </c>
      <c r="R55" s="21" t="s">
        <v>1348</v>
      </c>
      <c r="S55" s="21" t="s">
        <v>1348</v>
      </c>
      <c r="T55" s="21" t="s">
        <v>1348</v>
      </c>
      <c r="U55" s="21" t="s">
        <v>1348</v>
      </c>
      <c r="V55" s="21" t="s">
        <v>1348</v>
      </c>
      <c r="W55" s="21" t="s">
        <v>1348</v>
      </c>
      <c r="X55" s="21" t="s">
        <v>1348</v>
      </c>
      <c r="Y55" s="21" t="s">
        <v>1348</v>
      </c>
      <c r="Z55" s="21" t="s">
        <v>1348</v>
      </c>
      <c r="AA55" s="21">
        <v>2</v>
      </c>
      <c r="AB55" s="21">
        <v>4</v>
      </c>
      <c r="AC55" s="21">
        <v>3</v>
      </c>
      <c r="AD55" s="21" t="s">
        <v>1348</v>
      </c>
      <c r="AE55" s="21" t="str">
        <f>'2026'!X55</f>
        <v/>
      </c>
      <c r="AF55" s="97" t="str">
        <f>Median!AD55</f>
        <v/>
      </c>
      <c r="AG55" s="142"/>
      <c r="AH55" s="39" t="s">
        <v>1557</v>
      </c>
    </row>
    <row r="56" spans="1:34">
      <c r="A56" s="48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44"/>
      <c r="W56" s="20"/>
      <c r="X56" s="20"/>
      <c r="Y56" s="20"/>
      <c r="Z56" s="20"/>
      <c r="AA56" s="20"/>
      <c r="AF56" s="121"/>
      <c r="AG56" s="104"/>
      <c r="AH56" s="48"/>
    </row>
    <row r="57" spans="1:34" ht="14">
      <c r="A57" s="2" t="s">
        <v>981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45"/>
      <c r="O57" s="45"/>
      <c r="P57" s="20"/>
      <c r="Q57" s="20"/>
      <c r="R57" s="20"/>
      <c r="S57" s="20"/>
      <c r="T57" s="20"/>
      <c r="U57" s="20"/>
      <c r="V57" s="45"/>
      <c r="W57" s="20"/>
      <c r="X57" s="20"/>
      <c r="Y57" s="20"/>
      <c r="Z57" s="20"/>
      <c r="AA57" s="20"/>
      <c r="AF57" s="113"/>
      <c r="AG57" s="104"/>
      <c r="AH57" s="2" t="s">
        <v>981</v>
      </c>
    </row>
    <row r="58" spans="1:34" ht="14">
      <c r="A58" s="61" t="s">
        <v>1275</v>
      </c>
      <c r="B58" s="21"/>
      <c r="C58" s="21"/>
      <c r="D58" s="21"/>
      <c r="E58" s="21">
        <v>3</v>
      </c>
      <c r="F58" s="21"/>
      <c r="G58" s="21">
        <v>3</v>
      </c>
      <c r="H58" s="21"/>
      <c r="I58" s="21"/>
      <c r="J58" s="21"/>
      <c r="K58" s="21"/>
      <c r="L58" s="21"/>
      <c r="M58" s="21"/>
      <c r="N58" s="45"/>
      <c r="O58" s="45"/>
      <c r="P58" s="21"/>
      <c r="Q58" s="21">
        <v>1</v>
      </c>
      <c r="R58" s="21"/>
      <c r="S58" s="21"/>
      <c r="T58" s="21"/>
      <c r="U58" s="21"/>
      <c r="V58" s="45"/>
      <c r="W58" s="21"/>
      <c r="X58" s="21" t="s">
        <v>1348</v>
      </c>
      <c r="Y58" s="21">
        <v>4</v>
      </c>
      <c r="Z58" s="21" t="s">
        <v>1348</v>
      </c>
      <c r="AA58" s="21" t="s">
        <v>1348</v>
      </c>
      <c r="AB58" s="21" t="s">
        <v>1348</v>
      </c>
      <c r="AC58" s="21">
        <v>1</v>
      </c>
      <c r="AD58" s="21" t="s">
        <v>1348</v>
      </c>
      <c r="AE58" s="21">
        <f>'2026'!X58</f>
        <v>2</v>
      </c>
      <c r="AF58" s="97" t="str">
        <f>Median!AD58</f>
        <v/>
      </c>
      <c r="AG58" s="142"/>
      <c r="AH58" s="61" t="s">
        <v>1275</v>
      </c>
    </row>
    <row r="59" spans="1:34" ht="14">
      <c r="A59" s="64" t="s">
        <v>1276</v>
      </c>
      <c r="B59" s="45"/>
      <c r="C59" s="45"/>
      <c r="D59" s="45"/>
      <c r="E59" s="45"/>
      <c r="F59" s="45"/>
      <c r="G59" s="45"/>
      <c r="H59" s="45">
        <v>12</v>
      </c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21">
        <v>1</v>
      </c>
      <c r="Y59" s="21" t="s">
        <v>1348</v>
      </c>
      <c r="Z59" s="21" t="s">
        <v>1348</v>
      </c>
      <c r="AA59" s="21" t="s">
        <v>1348</v>
      </c>
      <c r="AB59" s="21" t="s">
        <v>1348</v>
      </c>
      <c r="AC59" s="21" t="s">
        <v>1348</v>
      </c>
      <c r="AD59" s="21" t="s">
        <v>1348</v>
      </c>
      <c r="AE59" s="21" t="str">
        <f>'2026'!X59</f>
        <v/>
      </c>
      <c r="AF59" s="97" t="str">
        <f>Median!AD59</f>
        <v/>
      </c>
      <c r="AG59" s="144"/>
      <c r="AH59" s="64" t="s">
        <v>1276</v>
      </c>
    </row>
    <row r="60" spans="1:34" ht="14">
      <c r="A60" s="64" t="s">
        <v>552</v>
      </c>
      <c r="B60" s="45">
        <v>36</v>
      </c>
      <c r="C60" s="45">
        <v>125</v>
      </c>
      <c r="D60" s="45">
        <v>891</v>
      </c>
      <c r="E60" s="45">
        <v>49</v>
      </c>
      <c r="F60" s="45">
        <v>86</v>
      </c>
      <c r="G60" s="45">
        <v>88</v>
      </c>
      <c r="H60" s="45">
        <v>76</v>
      </c>
      <c r="I60" s="45">
        <v>207</v>
      </c>
      <c r="J60" s="45"/>
      <c r="K60" s="45"/>
      <c r="L60" s="45">
        <v>29</v>
      </c>
      <c r="M60" s="45">
        <v>30</v>
      </c>
      <c r="N60" s="45">
        <v>70</v>
      </c>
      <c r="O60" s="45">
        <v>45</v>
      </c>
      <c r="P60" s="45">
        <v>33</v>
      </c>
      <c r="Q60" s="45">
        <v>37</v>
      </c>
      <c r="R60" s="45">
        <v>65</v>
      </c>
      <c r="S60" s="45">
        <v>234</v>
      </c>
      <c r="T60" s="45">
        <v>34</v>
      </c>
      <c r="U60" s="45">
        <v>36</v>
      </c>
      <c r="V60" s="45">
        <v>77</v>
      </c>
      <c r="W60" s="45">
        <v>50</v>
      </c>
      <c r="X60" s="21">
        <v>41</v>
      </c>
      <c r="Y60" s="21">
        <v>47</v>
      </c>
      <c r="Z60" s="21">
        <v>353</v>
      </c>
      <c r="AA60" s="21">
        <v>106</v>
      </c>
      <c r="AB60" s="21">
        <v>59</v>
      </c>
      <c r="AC60" s="21">
        <v>79</v>
      </c>
      <c r="AD60" s="21">
        <v>61</v>
      </c>
      <c r="AE60" s="21">
        <f>'2026'!X60</f>
        <v>75</v>
      </c>
      <c r="AF60" s="97">
        <f>Median!AD60</f>
        <v>63</v>
      </c>
      <c r="AG60" s="144"/>
      <c r="AH60" s="64" t="s">
        <v>552</v>
      </c>
    </row>
    <row r="61" spans="1:34" ht="14">
      <c r="A61" s="64" t="s">
        <v>1277</v>
      </c>
      <c r="B61" s="45"/>
      <c r="C61" s="45"/>
      <c r="D61" s="45"/>
      <c r="E61" s="45"/>
      <c r="F61" s="45">
        <v>50</v>
      </c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>
        <v>8</v>
      </c>
      <c r="R61" s="45"/>
      <c r="S61" s="45"/>
      <c r="T61" s="45"/>
      <c r="U61" s="45">
        <v>3</v>
      </c>
      <c r="V61" s="45"/>
      <c r="W61" s="45">
        <v>1</v>
      </c>
      <c r="X61" s="21">
        <v>2</v>
      </c>
      <c r="Y61" s="21">
        <v>1</v>
      </c>
      <c r="Z61" s="21">
        <v>2</v>
      </c>
      <c r="AA61" s="21" t="s">
        <v>1348</v>
      </c>
      <c r="AB61" s="21" t="s">
        <v>1348</v>
      </c>
      <c r="AC61" s="21" t="s">
        <v>1348</v>
      </c>
      <c r="AD61" s="21" t="s">
        <v>1348</v>
      </c>
      <c r="AE61" s="21" t="str">
        <f>'2026'!X61</f>
        <v/>
      </c>
      <c r="AF61" s="97" t="str">
        <f>Median!AD61</f>
        <v/>
      </c>
      <c r="AG61" s="144"/>
      <c r="AH61" s="64" t="s">
        <v>1277</v>
      </c>
    </row>
    <row r="62" spans="1:34">
      <c r="A62" s="48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F62" s="121"/>
      <c r="AG62" s="104"/>
      <c r="AH62" s="48"/>
    </row>
    <row r="63" spans="1:34" ht="14">
      <c r="A63" s="2" t="s">
        <v>982</v>
      </c>
      <c r="B63" s="45" t="s">
        <v>1348</v>
      </c>
      <c r="C63" s="45" t="s">
        <v>1348</v>
      </c>
      <c r="D63" s="45" t="s">
        <v>1348</v>
      </c>
      <c r="E63" s="20"/>
      <c r="F63" s="20"/>
      <c r="G63" s="20"/>
      <c r="H63" s="20"/>
      <c r="I63" s="20"/>
      <c r="J63" s="20"/>
      <c r="K63" s="20"/>
      <c r="L63" s="20"/>
      <c r="M63" s="20"/>
      <c r="N63" s="45" t="s">
        <v>1348</v>
      </c>
      <c r="O63" s="45" t="s">
        <v>1348</v>
      </c>
      <c r="P63" s="20"/>
      <c r="Q63" s="20"/>
      <c r="R63" s="20"/>
      <c r="S63" s="20"/>
      <c r="T63" s="20"/>
      <c r="U63" s="20"/>
      <c r="V63" s="45"/>
      <c r="W63" s="20"/>
      <c r="X63" s="20"/>
      <c r="Y63" s="20"/>
      <c r="Z63" s="20"/>
      <c r="AA63" s="20"/>
      <c r="AF63" s="113"/>
      <c r="AG63" s="104"/>
      <c r="AH63" s="2" t="s">
        <v>982</v>
      </c>
    </row>
    <row r="64" spans="1:34" ht="14" customHeight="1">
      <c r="A64" s="61" t="s">
        <v>481</v>
      </c>
      <c r="B64" s="21" t="s">
        <v>1348</v>
      </c>
      <c r="C64" s="21" t="s">
        <v>1348</v>
      </c>
      <c r="D64" s="21">
        <v>2</v>
      </c>
      <c r="E64" s="21" t="s">
        <v>1348</v>
      </c>
      <c r="F64" s="21">
        <v>3</v>
      </c>
      <c r="G64" s="21" t="s">
        <v>1348</v>
      </c>
      <c r="H64" s="21">
        <v>3</v>
      </c>
      <c r="I64" s="21" t="s">
        <v>1348</v>
      </c>
      <c r="J64" s="21"/>
      <c r="K64" s="21"/>
      <c r="L64" s="21">
        <v>3</v>
      </c>
      <c r="M64" s="21" t="s">
        <v>1348</v>
      </c>
      <c r="N64" s="21">
        <v>1</v>
      </c>
      <c r="O64" s="21" t="s">
        <v>1348</v>
      </c>
      <c r="P64" s="21">
        <v>1</v>
      </c>
      <c r="Q64" s="21">
        <v>1</v>
      </c>
      <c r="R64" s="21">
        <v>1</v>
      </c>
      <c r="S64" s="21" t="s">
        <v>1348</v>
      </c>
      <c r="T64" s="21" t="s">
        <v>1348</v>
      </c>
      <c r="U64" s="21" t="s">
        <v>1348</v>
      </c>
      <c r="V64" s="21">
        <v>2</v>
      </c>
      <c r="W64" s="21" t="s">
        <v>1348</v>
      </c>
      <c r="X64" s="21">
        <v>1</v>
      </c>
      <c r="Y64" s="21">
        <v>5</v>
      </c>
      <c r="Z64" s="21" t="s">
        <v>1348</v>
      </c>
      <c r="AA64" s="21">
        <v>1</v>
      </c>
      <c r="AB64" s="21" t="s">
        <v>1348</v>
      </c>
      <c r="AC64" s="21" t="s">
        <v>1348</v>
      </c>
      <c r="AD64" s="21" t="s">
        <v>1348</v>
      </c>
      <c r="AE64" s="21" t="str">
        <f>'2026'!X64</f>
        <v/>
      </c>
      <c r="AF64" s="97" t="str">
        <f>Median!AD64</f>
        <v/>
      </c>
      <c r="AG64" s="142"/>
      <c r="AH64" s="61" t="s">
        <v>481</v>
      </c>
    </row>
    <row r="65" spans="1:34" ht="14">
      <c r="A65" s="61" t="s">
        <v>488</v>
      </c>
      <c r="B65" s="21" t="s">
        <v>1348</v>
      </c>
      <c r="C65" s="21">
        <v>3</v>
      </c>
      <c r="D65" s="21">
        <v>5</v>
      </c>
      <c r="E65" s="21" t="s">
        <v>1348</v>
      </c>
      <c r="F65" s="21">
        <v>2</v>
      </c>
      <c r="G65" s="21">
        <v>4</v>
      </c>
      <c r="H65" s="21">
        <v>3</v>
      </c>
      <c r="I65" s="21">
        <v>4</v>
      </c>
      <c r="J65" s="21"/>
      <c r="K65" s="21"/>
      <c r="L65" s="21">
        <v>3</v>
      </c>
      <c r="M65" s="21" t="s">
        <v>1348</v>
      </c>
      <c r="N65" s="21">
        <v>4</v>
      </c>
      <c r="O65" s="21">
        <v>7</v>
      </c>
      <c r="P65" s="21">
        <v>3</v>
      </c>
      <c r="Q65" s="21" t="s">
        <v>1348</v>
      </c>
      <c r="R65" s="21">
        <v>10</v>
      </c>
      <c r="S65" s="21">
        <v>14</v>
      </c>
      <c r="T65" s="21">
        <v>3</v>
      </c>
      <c r="U65" s="21">
        <v>3</v>
      </c>
      <c r="V65" s="21">
        <v>11</v>
      </c>
      <c r="W65" s="21">
        <v>4</v>
      </c>
      <c r="X65" s="21">
        <v>11</v>
      </c>
      <c r="Y65" s="21">
        <v>20</v>
      </c>
      <c r="Z65" s="21">
        <v>24</v>
      </c>
      <c r="AA65" s="21">
        <v>16</v>
      </c>
      <c r="AB65" s="21">
        <v>20</v>
      </c>
      <c r="AC65" s="21">
        <v>8</v>
      </c>
      <c r="AD65" s="21">
        <v>15</v>
      </c>
      <c r="AE65" s="21">
        <f>'2026'!X65</f>
        <v>8</v>
      </c>
      <c r="AF65" s="97">
        <f>Median!AD65</f>
        <v>4</v>
      </c>
      <c r="AG65" s="142"/>
      <c r="AH65" s="61" t="s">
        <v>488</v>
      </c>
    </row>
    <row r="66" spans="1:34" ht="14">
      <c r="A66" s="48" t="s">
        <v>259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21" t="s">
        <v>1348</v>
      </c>
      <c r="T66" s="21" t="s">
        <v>1348</v>
      </c>
      <c r="U66" s="21" t="s">
        <v>1348</v>
      </c>
      <c r="V66" s="21" t="s">
        <v>1348</v>
      </c>
      <c r="W66" s="21" t="s">
        <v>1348</v>
      </c>
      <c r="X66" s="21" t="s">
        <v>1348</v>
      </c>
      <c r="Y66" s="21" t="s">
        <v>1348</v>
      </c>
      <c r="Z66" s="21" t="s">
        <v>1348</v>
      </c>
      <c r="AA66" s="21" t="s">
        <v>1348</v>
      </c>
      <c r="AB66" s="21" t="s">
        <v>1348</v>
      </c>
      <c r="AC66" s="21" t="s">
        <v>1348</v>
      </c>
      <c r="AD66" s="21" t="s">
        <v>1348</v>
      </c>
      <c r="AE66" s="21" t="str">
        <f>'2026'!X66</f>
        <v/>
      </c>
      <c r="AF66" s="97" t="str">
        <f>Median!AD66</f>
        <v/>
      </c>
      <c r="AG66" s="104"/>
      <c r="AH66" s="48" t="s">
        <v>1598</v>
      </c>
    </row>
    <row r="67" spans="1:34" ht="14">
      <c r="A67" s="61" t="s">
        <v>489</v>
      </c>
      <c r="B67" s="21">
        <v>5</v>
      </c>
      <c r="C67" s="21">
        <v>17</v>
      </c>
      <c r="D67" s="21">
        <v>12</v>
      </c>
      <c r="E67" s="21">
        <v>18</v>
      </c>
      <c r="F67" s="21">
        <v>18</v>
      </c>
      <c r="G67" s="21">
        <v>22</v>
      </c>
      <c r="H67" s="21">
        <v>7</v>
      </c>
      <c r="I67" s="21">
        <v>4</v>
      </c>
      <c r="J67" s="21"/>
      <c r="K67" s="21"/>
      <c r="L67" s="21">
        <v>4</v>
      </c>
      <c r="M67" s="21">
        <v>11</v>
      </c>
      <c r="N67" s="21">
        <v>17</v>
      </c>
      <c r="O67" s="21">
        <v>39</v>
      </c>
      <c r="P67" s="21">
        <v>15</v>
      </c>
      <c r="Q67" s="21">
        <v>4</v>
      </c>
      <c r="R67" s="21">
        <v>32</v>
      </c>
      <c r="S67" s="21">
        <v>35</v>
      </c>
      <c r="T67" s="21">
        <v>29</v>
      </c>
      <c r="U67" s="21">
        <v>6</v>
      </c>
      <c r="V67" s="21">
        <v>10</v>
      </c>
      <c r="W67" s="21">
        <v>8</v>
      </c>
      <c r="X67" s="21">
        <v>7</v>
      </c>
      <c r="Y67" s="21">
        <v>25</v>
      </c>
      <c r="Z67" s="21">
        <v>7</v>
      </c>
      <c r="AA67" s="21">
        <v>6</v>
      </c>
      <c r="AB67" s="21">
        <v>11</v>
      </c>
      <c r="AC67" s="21">
        <v>7</v>
      </c>
      <c r="AD67" s="21">
        <v>10</v>
      </c>
      <c r="AE67" s="21">
        <f>'2026'!X67</f>
        <v>2</v>
      </c>
      <c r="AF67" s="97">
        <f>Median!AD67</f>
        <v>10.5</v>
      </c>
      <c r="AG67" s="142"/>
      <c r="AH67" s="61" t="s">
        <v>489</v>
      </c>
    </row>
    <row r="68" spans="1:34" ht="14">
      <c r="A68" s="61" t="s">
        <v>490</v>
      </c>
      <c r="B68" s="21">
        <v>1</v>
      </c>
      <c r="C68" s="21">
        <v>14</v>
      </c>
      <c r="D68" s="21">
        <v>19</v>
      </c>
      <c r="E68" s="21">
        <v>14</v>
      </c>
      <c r="F68" s="21">
        <v>29</v>
      </c>
      <c r="G68" s="21">
        <v>23</v>
      </c>
      <c r="H68" s="21">
        <v>47</v>
      </c>
      <c r="I68" s="21">
        <v>6</v>
      </c>
      <c r="J68" s="21"/>
      <c r="K68" s="21"/>
      <c r="L68" s="21">
        <v>17</v>
      </c>
      <c r="M68" s="21">
        <v>12</v>
      </c>
      <c r="N68" s="21">
        <v>34</v>
      </c>
      <c r="O68" s="21">
        <v>50</v>
      </c>
      <c r="P68" s="21">
        <v>19</v>
      </c>
      <c r="Q68" s="21">
        <v>23</v>
      </c>
      <c r="R68" s="21">
        <v>15</v>
      </c>
      <c r="S68" s="21">
        <v>31</v>
      </c>
      <c r="T68" s="21">
        <v>5</v>
      </c>
      <c r="U68" s="21">
        <v>7</v>
      </c>
      <c r="V68" s="21">
        <v>23</v>
      </c>
      <c r="W68" s="21">
        <v>11</v>
      </c>
      <c r="X68" s="21">
        <v>19</v>
      </c>
      <c r="Y68" s="21">
        <v>55</v>
      </c>
      <c r="Z68" s="21">
        <v>44</v>
      </c>
      <c r="AA68" s="21">
        <v>37</v>
      </c>
      <c r="AB68" s="21">
        <v>18</v>
      </c>
      <c r="AC68" s="21">
        <v>11</v>
      </c>
      <c r="AD68" s="21">
        <v>12</v>
      </c>
      <c r="AE68" s="21">
        <f>'2026'!X68</f>
        <v>8</v>
      </c>
      <c r="AF68" s="97">
        <f>Median!AD68</f>
        <v>18.5</v>
      </c>
      <c r="AG68" s="142"/>
      <c r="AH68" s="61" t="s">
        <v>490</v>
      </c>
    </row>
    <row r="69" spans="1:34" ht="14">
      <c r="A69" s="64" t="s">
        <v>762</v>
      </c>
      <c r="B69" s="21" t="s">
        <v>1348</v>
      </c>
      <c r="C69" s="21" t="s">
        <v>1348</v>
      </c>
      <c r="D69" s="21">
        <v>1</v>
      </c>
      <c r="E69" s="21">
        <v>6</v>
      </c>
      <c r="F69" s="21">
        <v>3</v>
      </c>
      <c r="G69" s="21">
        <v>9</v>
      </c>
      <c r="H69" s="21">
        <v>3</v>
      </c>
      <c r="I69" s="21">
        <v>1</v>
      </c>
      <c r="J69" s="21"/>
      <c r="K69" s="21"/>
      <c r="L69" s="21">
        <v>4</v>
      </c>
      <c r="M69" s="21">
        <v>1</v>
      </c>
      <c r="N69" s="21">
        <v>3</v>
      </c>
      <c r="O69" s="21">
        <v>6</v>
      </c>
      <c r="P69" s="21">
        <v>5</v>
      </c>
      <c r="Q69" s="21">
        <v>7</v>
      </c>
      <c r="R69" s="21">
        <v>1</v>
      </c>
      <c r="S69" s="21">
        <v>3</v>
      </c>
      <c r="T69" s="21">
        <v>1</v>
      </c>
      <c r="U69" s="21" t="s">
        <v>1348</v>
      </c>
      <c r="V69" s="21" t="s">
        <v>1348</v>
      </c>
      <c r="W69" s="21">
        <v>2</v>
      </c>
      <c r="X69" s="21">
        <v>5</v>
      </c>
      <c r="Y69" s="21">
        <v>7</v>
      </c>
      <c r="Z69" s="21">
        <v>3</v>
      </c>
      <c r="AA69" s="21">
        <v>1</v>
      </c>
      <c r="AB69" s="21">
        <v>4</v>
      </c>
      <c r="AC69" s="21">
        <v>1</v>
      </c>
      <c r="AD69" s="21">
        <v>3</v>
      </c>
      <c r="AE69" s="21">
        <f>'2026'!X69</f>
        <v>1</v>
      </c>
      <c r="AF69" s="97">
        <f>Median!AD69</f>
        <v>3</v>
      </c>
      <c r="AG69" s="144"/>
      <c r="AH69" s="64" t="s">
        <v>762</v>
      </c>
    </row>
    <row r="70" spans="1:34"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21">
        <v>0</v>
      </c>
      <c r="AC70" s="21" t="s">
        <v>1348</v>
      </c>
      <c r="AD70" s="44"/>
      <c r="AE70" s="44"/>
      <c r="AF70" s="121"/>
      <c r="AG70" s="104"/>
    </row>
    <row r="71" spans="1:34">
      <c r="A71" s="3" t="s">
        <v>829</v>
      </c>
      <c r="B71" s="45" t="s">
        <v>1348</v>
      </c>
      <c r="C71" s="45" t="s">
        <v>1348</v>
      </c>
      <c r="D71" s="45"/>
      <c r="E71" s="20"/>
      <c r="F71" s="20"/>
      <c r="G71" s="20"/>
      <c r="H71" s="20"/>
      <c r="I71" s="20"/>
      <c r="J71" s="20"/>
      <c r="K71" s="20"/>
      <c r="L71" s="20"/>
      <c r="M71" s="20"/>
      <c r="N71" s="45" t="s">
        <v>1348</v>
      </c>
      <c r="O71" s="45" t="s">
        <v>1348</v>
      </c>
      <c r="P71" s="20"/>
      <c r="Q71" s="20"/>
      <c r="R71" s="20"/>
      <c r="S71" s="20"/>
      <c r="T71" s="20"/>
      <c r="U71" s="20"/>
      <c r="V71" s="45"/>
      <c r="W71" s="20"/>
      <c r="X71" s="20"/>
      <c r="Y71" s="20"/>
      <c r="Z71" s="20"/>
      <c r="AA71" s="20"/>
      <c r="AB71" s="21">
        <v>0</v>
      </c>
      <c r="AC71" s="21" t="s">
        <v>1348</v>
      </c>
      <c r="AD71" s="45"/>
      <c r="AE71" s="45"/>
      <c r="AF71" s="113"/>
      <c r="AG71" s="104"/>
      <c r="AH71" s="3" t="s">
        <v>829</v>
      </c>
    </row>
    <row r="72" spans="1:34" ht="14">
      <c r="A72" s="61" t="s">
        <v>745</v>
      </c>
      <c r="B72" s="21" t="s">
        <v>1348</v>
      </c>
      <c r="C72" s="21">
        <v>2</v>
      </c>
      <c r="D72" s="21">
        <v>8</v>
      </c>
      <c r="E72" s="21">
        <v>4</v>
      </c>
      <c r="F72" s="21">
        <v>6</v>
      </c>
      <c r="G72" s="21">
        <v>7</v>
      </c>
      <c r="H72" s="21">
        <v>26</v>
      </c>
      <c r="I72" s="21">
        <v>2</v>
      </c>
      <c r="J72" s="21"/>
      <c r="K72" s="21"/>
      <c r="L72" s="21">
        <v>4</v>
      </c>
      <c r="M72" s="21">
        <v>3</v>
      </c>
      <c r="N72" s="21">
        <v>2</v>
      </c>
      <c r="O72" s="21">
        <v>18</v>
      </c>
      <c r="P72" s="21">
        <v>1</v>
      </c>
      <c r="Q72" s="21">
        <v>4</v>
      </c>
      <c r="R72" s="21">
        <v>3</v>
      </c>
      <c r="S72" s="21">
        <v>1</v>
      </c>
      <c r="T72" s="21">
        <v>10</v>
      </c>
      <c r="U72" s="21">
        <v>3</v>
      </c>
      <c r="V72" s="21">
        <v>6</v>
      </c>
      <c r="W72" s="21">
        <v>6</v>
      </c>
      <c r="X72" s="21">
        <v>9</v>
      </c>
      <c r="Y72" s="21">
        <v>6</v>
      </c>
      <c r="Z72" s="21">
        <v>8</v>
      </c>
      <c r="AA72" s="21">
        <v>3</v>
      </c>
      <c r="AB72" s="21">
        <v>8</v>
      </c>
      <c r="AC72" s="21">
        <v>8</v>
      </c>
      <c r="AD72" s="21">
        <v>7</v>
      </c>
      <c r="AE72" s="21">
        <f>'2026'!X72</f>
        <v>7</v>
      </c>
      <c r="AF72" s="97">
        <f>Median!AD72</f>
        <v>6</v>
      </c>
      <c r="AG72" s="142"/>
      <c r="AH72" s="61" t="s">
        <v>745</v>
      </c>
    </row>
    <row r="73" spans="1:34" ht="14">
      <c r="A73" s="61" t="s">
        <v>746</v>
      </c>
      <c r="B73" s="21" t="s">
        <v>1348</v>
      </c>
      <c r="C73" s="21">
        <v>8</v>
      </c>
      <c r="D73" s="21">
        <v>8</v>
      </c>
      <c r="E73" s="21">
        <v>4</v>
      </c>
      <c r="F73" s="21">
        <v>7</v>
      </c>
      <c r="G73" s="21">
        <v>11</v>
      </c>
      <c r="H73" s="21">
        <v>7</v>
      </c>
      <c r="I73" s="21">
        <v>14</v>
      </c>
      <c r="J73" s="21"/>
      <c r="K73" s="21"/>
      <c r="L73" s="21">
        <v>6</v>
      </c>
      <c r="M73" s="21">
        <v>8</v>
      </c>
      <c r="N73" s="21">
        <v>4</v>
      </c>
      <c r="O73" s="21">
        <v>28</v>
      </c>
      <c r="P73" s="21">
        <v>11</v>
      </c>
      <c r="Q73" s="21">
        <v>9</v>
      </c>
      <c r="R73" s="21">
        <v>14</v>
      </c>
      <c r="S73" s="21">
        <v>14</v>
      </c>
      <c r="T73" s="21">
        <v>8</v>
      </c>
      <c r="U73" s="21">
        <v>22</v>
      </c>
      <c r="V73" s="21">
        <v>20</v>
      </c>
      <c r="W73" s="21">
        <v>21</v>
      </c>
      <c r="X73" s="21">
        <v>21</v>
      </c>
      <c r="Y73" s="21">
        <v>12</v>
      </c>
      <c r="Z73" s="21">
        <v>12</v>
      </c>
      <c r="AA73" s="21">
        <v>28</v>
      </c>
      <c r="AB73" s="21">
        <v>20</v>
      </c>
      <c r="AC73" s="21">
        <v>17</v>
      </c>
      <c r="AD73" s="21">
        <v>18</v>
      </c>
      <c r="AE73" s="21">
        <f>'2026'!X73</f>
        <v>11</v>
      </c>
      <c r="AF73" s="97">
        <f>Median!AD73</f>
        <v>11.5</v>
      </c>
      <c r="AG73" s="142"/>
      <c r="AH73" s="61" t="s">
        <v>746</v>
      </c>
    </row>
    <row r="74" spans="1:34" ht="14">
      <c r="A74" s="61" t="s">
        <v>436</v>
      </c>
      <c r="B74" s="21">
        <v>1</v>
      </c>
      <c r="C74" s="21">
        <v>3</v>
      </c>
      <c r="D74" s="21">
        <v>65</v>
      </c>
      <c r="E74" s="21">
        <v>19</v>
      </c>
      <c r="F74" s="21">
        <v>21</v>
      </c>
      <c r="G74" s="21">
        <v>5</v>
      </c>
      <c r="H74" s="21">
        <v>4</v>
      </c>
      <c r="I74" s="21">
        <v>11</v>
      </c>
      <c r="J74" s="21"/>
      <c r="K74" s="21"/>
      <c r="L74" s="21">
        <v>7</v>
      </c>
      <c r="M74" s="21">
        <v>20</v>
      </c>
      <c r="N74" s="21">
        <v>111</v>
      </c>
      <c r="O74" s="21">
        <v>33</v>
      </c>
      <c r="P74" s="21">
        <v>9</v>
      </c>
      <c r="Q74" s="21">
        <v>117</v>
      </c>
      <c r="R74" s="21">
        <v>59</v>
      </c>
      <c r="S74" s="21">
        <v>11</v>
      </c>
      <c r="T74" s="21">
        <v>58</v>
      </c>
      <c r="U74" s="21">
        <v>10</v>
      </c>
      <c r="V74" s="21">
        <v>17</v>
      </c>
      <c r="W74" s="21">
        <v>16</v>
      </c>
      <c r="X74" s="21">
        <v>70</v>
      </c>
      <c r="Y74" s="21">
        <v>9</v>
      </c>
      <c r="Z74" s="21">
        <v>84</v>
      </c>
      <c r="AA74" s="21">
        <v>34</v>
      </c>
      <c r="AB74" s="21">
        <v>27</v>
      </c>
      <c r="AC74" s="21">
        <v>16</v>
      </c>
      <c r="AD74" s="21">
        <v>5</v>
      </c>
      <c r="AE74" s="21">
        <f>'2026'!X74</f>
        <v>32</v>
      </c>
      <c r="AF74" s="97">
        <f>Median!AD74</f>
        <v>18</v>
      </c>
      <c r="AG74" s="142"/>
      <c r="AH74" s="61" t="s">
        <v>436</v>
      </c>
    </row>
    <row r="75" spans="1:34" ht="14">
      <c r="A75" s="61" t="s">
        <v>444</v>
      </c>
      <c r="B75" s="21" t="s">
        <v>1348</v>
      </c>
      <c r="C75" s="21" t="s">
        <v>1348</v>
      </c>
      <c r="D75" s="21">
        <v>13</v>
      </c>
      <c r="E75" s="21">
        <v>7</v>
      </c>
      <c r="F75" s="21">
        <v>37</v>
      </c>
      <c r="G75" s="21">
        <v>7</v>
      </c>
      <c r="H75" s="21">
        <v>41</v>
      </c>
      <c r="I75" s="21">
        <v>14</v>
      </c>
      <c r="J75" s="21"/>
      <c r="K75" s="21"/>
      <c r="L75" s="21">
        <v>18</v>
      </c>
      <c r="M75" s="21">
        <v>8</v>
      </c>
      <c r="N75" s="21">
        <v>10</v>
      </c>
      <c r="O75" s="21">
        <v>15</v>
      </c>
      <c r="P75" s="21">
        <v>8</v>
      </c>
      <c r="Q75" s="21">
        <v>14</v>
      </c>
      <c r="R75" s="21">
        <v>20</v>
      </c>
      <c r="S75" s="21">
        <v>13</v>
      </c>
      <c r="T75" s="21">
        <v>29</v>
      </c>
      <c r="U75" s="21">
        <v>12</v>
      </c>
      <c r="V75" s="21">
        <v>11</v>
      </c>
      <c r="W75" s="21">
        <v>8</v>
      </c>
      <c r="X75" s="21">
        <v>3</v>
      </c>
      <c r="Y75" s="21">
        <v>23</v>
      </c>
      <c r="Z75" s="21">
        <v>14</v>
      </c>
      <c r="AA75" s="21">
        <v>21</v>
      </c>
      <c r="AB75" s="21">
        <v>17</v>
      </c>
      <c r="AC75" s="21">
        <v>11</v>
      </c>
      <c r="AD75" s="21">
        <v>18</v>
      </c>
      <c r="AE75" s="21">
        <f>'2026'!X75</f>
        <v>10</v>
      </c>
      <c r="AF75" s="97">
        <f>Median!AD75</f>
        <v>13</v>
      </c>
      <c r="AG75" s="142"/>
      <c r="AH75" s="61" t="s">
        <v>444</v>
      </c>
    </row>
    <row r="76" spans="1:34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44"/>
      <c r="W76" s="20"/>
      <c r="X76" s="20"/>
      <c r="Y76" s="20"/>
      <c r="Z76" s="20"/>
      <c r="AA76" s="20"/>
      <c r="AF76" s="121"/>
      <c r="AG76" s="104"/>
    </row>
    <row r="77" spans="1:34" ht="14">
      <c r="A77" s="2" t="s">
        <v>830</v>
      </c>
      <c r="B77" s="45" t="s">
        <v>1348</v>
      </c>
      <c r="C77" s="45" t="s">
        <v>1348</v>
      </c>
      <c r="D77" s="45"/>
      <c r="E77" s="20"/>
      <c r="F77" s="20"/>
      <c r="G77" s="20"/>
      <c r="H77" s="20"/>
      <c r="I77" s="20"/>
      <c r="J77" s="20"/>
      <c r="K77" s="20"/>
      <c r="L77" s="20"/>
      <c r="M77" s="20"/>
      <c r="N77" s="45" t="s">
        <v>1348</v>
      </c>
      <c r="O77" s="45" t="s">
        <v>1348</v>
      </c>
      <c r="P77" s="20"/>
      <c r="Q77" s="20"/>
      <c r="R77" s="20"/>
      <c r="S77" s="20"/>
      <c r="T77" s="20"/>
      <c r="U77" s="20"/>
      <c r="V77" s="45"/>
      <c r="W77" s="20"/>
      <c r="X77" s="20"/>
      <c r="Y77" s="20"/>
      <c r="Z77" s="20"/>
      <c r="AA77" s="20"/>
      <c r="AF77" s="113"/>
      <c r="AG77" s="104"/>
      <c r="AH77" s="2" t="s">
        <v>830</v>
      </c>
    </row>
    <row r="78" spans="1:34" ht="14">
      <c r="A78" s="61" t="s">
        <v>174</v>
      </c>
      <c r="B78" s="21" t="s">
        <v>1348</v>
      </c>
      <c r="C78" s="21" t="s">
        <v>1348</v>
      </c>
      <c r="D78" s="21" t="s">
        <v>1348</v>
      </c>
      <c r="E78" s="21">
        <v>2</v>
      </c>
      <c r="F78" s="21">
        <v>1</v>
      </c>
      <c r="G78" s="21" t="s">
        <v>1348</v>
      </c>
      <c r="H78" s="21" t="s">
        <v>1348</v>
      </c>
      <c r="I78" s="21" t="s">
        <v>1348</v>
      </c>
      <c r="J78" s="21"/>
      <c r="K78" s="21"/>
      <c r="L78" s="21" t="s">
        <v>1348</v>
      </c>
      <c r="M78" s="21">
        <v>7</v>
      </c>
      <c r="N78" s="21">
        <v>3</v>
      </c>
      <c r="O78" s="21" t="s">
        <v>1348</v>
      </c>
      <c r="P78" s="21">
        <v>2</v>
      </c>
      <c r="Q78" s="21">
        <v>2</v>
      </c>
      <c r="R78" s="21" t="s">
        <v>1348</v>
      </c>
      <c r="S78" s="21" t="s">
        <v>1348</v>
      </c>
      <c r="T78" s="21" t="s">
        <v>1348</v>
      </c>
      <c r="U78" s="21">
        <v>6</v>
      </c>
      <c r="V78" s="21">
        <v>2</v>
      </c>
      <c r="W78" s="21" t="s">
        <v>1348</v>
      </c>
      <c r="X78" s="21" t="s">
        <v>1348</v>
      </c>
      <c r="Y78" s="21" t="s">
        <v>1348</v>
      </c>
      <c r="Z78" s="21">
        <v>4</v>
      </c>
      <c r="AA78" s="21" t="s">
        <v>1348</v>
      </c>
      <c r="AB78" s="21" t="s">
        <v>1348</v>
      </c>
      <c r="AC78" s="21">
        <v>3</v>
      </c>
      <c r="AD78" s="21" t="s">
        <v>1348</v>
      </c>
      <c r="AE78" s="21" t="str">
        <f>'2026'!X78</f>
        <v/>
      </c>
      <c r="AF78" s="97" t="str">
        <f>Median!AD78</f>
        <v/>
      </c>
      <c r="AG78" s="142"/>
      <c r="AH78" s="61" t="s">
        <v>174</v>
      </c>
    </row>
    <row r="79" spans="1:34" ht="14">
      <c r="A79" s="61" t="s">
        <v>175</v>
      </c>
      <c r="B79" s="21" t="s">
        <v>1348</v>
      </c>
      <c r="C79" s="21" t="s">
        <v>1348</v>
      </c>
      <c r="D79" s="21" t="s">
        <v>1348</v>
      </c>
      <c r="E79" s="21">
        <v>8</v>
      </c>
      <c r="F79" s="21">
        <v>2</v>
      </c>
      <c r="G79" s="21" t="s">
        <v>1348</v>
      </c>
      <c r="H79" s="21" t="s">
        <v>1348</v>
      </c>
      <c r="I79" s="21" t="s">
        <v>1348</v>
      </c>
      <c r="J79" s="21"/>
      <c r="K79" s="21"/>
      <c r="L79" s="21">
        <v>2</v>
      </c>
      <c r="M79" s="21">
        <v>2</v>
      </c>
      <c r="N79" s="21">
        <v>1</v>
      </c>
      <c r="O79" s="21">
        <v>6</v>
      </c>
      <c r="P79" s="21" t="s">
        <v>1348</v>
      </c>
      <c r="Q79" s="21">
        <v>2</v>
      </c>
      <c r="R79" s="21">
        <v>1</v>
      </c>
      <c r="S79" s="21">
        <v>6</v>
      </c>
      <c r="T79" s="21" t="s">
        <v>1348</v>
      </c>
      <c r="U79" s="21" t="s">
        <v>1348</v>
      </c>
      <c r="V79" s="21" t="s">
        <v>1348</v>
      </c>
      <c r="W79" s="21">
        <v>4</v>
      </c>
      <c r="X79" s="21" t="s">
        <v>1348</v>
      </c>
      <c r="Y79" s="21">
        <v>1</v>
      </c>
      <c r="Z79" s="21">
        <v>3</v>
      </c>
      <c r="AA79" s="21" t="s">
        <v>1348</v>
      </c>
      <c r="AB79" s="21">
        <v>4</v>
      </c>
      <c r="AC79" s="21">
        <v>6</v>
      </c>
      <c r="AD79" s="21" t="s">
        <v>1348</v>
      </c>
      <c r="AE79" s="21" t="str">
        <f>'2026'!X79</f>
        <v/>
      </c>
      <c r="AF79" s="97">
        <f>Median!AD79</f>
        <v>0.5</v>
      </c>
      <c r="AG79" s="142"/>
      <c r="AH79" s="61" t="s">
        <v>175</v>
      </c>
    </row>
    <row r="80" spans="1:34" ht="14">
      <c r="A80" s="61" t="s">
        <v>173</v>
      </c>
      <c r="B80" s="21">
        <v>19</v>
      </c>
      <c r="C80" s="21">
        <v>39</v>
      </c>
      <c r="D80" s="21">
        <v>41</v>
      </c>
      <c r="E80" s="21">
        <v>49</v>
      </c>
      <c r="F80" s="21">
        <v>40</v>
      </c>
      <c r="G80" s="21">
        <v>42</v>
      </c>
      <c r="H80" s="21">
        <v>36</v>
      </c>
      <c r="I80" s="21">
        <v>17</v>
      </c>
      <c r="J80" s="78" t="s">
        <v>1313</v>
      </c>
      <c r="K80" s="78" t="s">
        <v>1313</v>
      </c>
      <c r="L80" s="21">
        <v>29</v>
      </c>
      <c r="M80" s="21">
        <v>24</v>
      </c>
      <c r="N80" s="21">
        <v>31</v>
      </c>
      <c r="O80" s="21">
        <v>29</v>
      </c>
      <c r="P80" s="21">
        <v>26</v>
      </c>
      <c r="Q80" s="21">
        <v>14</v>
      </c>
      <c r="R80" s="21">
        <v>21</v>
      </c>
      <c r="S80" s="21">
        <v>18</v>
      </c>
      <c r="T80" s="21">
        <v>28</v>
      </c>
      <c r="U80" s="21">
        <v>28</v>
      </c>
      <c r="V80" s="21">
        <v>39</v>
      </c>
      <c r="W80" s="21">
        <v>24</v>
      </c>
      <c r="X80" s="21">
        <v>22</v>
      </c>
      <c r="Y80" s="21">
        <v>37</v>
      </c>
      <c r="Z80" s="21">
        <v>28</v>
      </c>
      <c r="AA80" s="21">
        <v>21</v>
      </c>
      <c r="AB80" s="21">
        <v>27</v>
      </c>
      <c r="AC80" s="21">
        <v>37</v>
      </c>
      <c r="AD80" s="21">
        <v>22</v>
      </c>
      <c r="AE80" s="21">
        <f>'2026'!X80</f>
        <v>32</v>
      </c>
      <c r="AF80" s="97">
        <f>Median!AD80</f>
        <v>28</v>
      </c>
      <c r="AG80" s="142"/>
      <c r="AH80" s="61" t="s">
        <v>173</v>
      </c>
    </row>
    <row r="81" spans="1:34" ht="14">
      <c r="A81" s="39" t="s">
        <v>808</v>
      </c>
      <c r="B81" s="21"/>
      <c r="C81" s="21">
        <v>2</v>
      </c>
      <c r="D81" s="21" t="s">
        <v>1348</v>
      </c>
      <c r="E81" s="21" t="s">
        <v>1348</v>
      </c>
      <c r="F81" s="21" t="s">
        <v>1348</v>
      </c>
      <c r="G81" s="21">
        <v>3</v>
      </c>
      <c r="H81" s="21" t="s">
        <v>1348</v>
      </c>
      <c r="I81" s="21" t="s">
        <v>1348</v>
      </c>
      <c r="J81" s="78" t="s">
        <v>1314</v>
      </c>
      <c r="K81" s="78" t="s">
        <v>1314</v>
      </c>
      <c r="L81" s="21" t="s">
        <v>1348</v>
      </c>
      <c r="M81" s="21" t="s">
        <v>1348</v>
      </c>
      <c r="N81" s="21"/>
      <c r="O81" s="21"/>
      <c r="P81" s="21" t="s">
        <v>1348</v>
      </c>
      <c r="Q81" s="21" t="s">
        <v>1348</v>
      </c>
      <c r="R81" s="21" t="s">
        <v>1348</v>
      </c>
      <c r="S81" s="21" t="s">
        <v>1348</v>
      </c>
      <c r="T81" s="21" t="s">
        <v>1348</v>
      </c>
      <c r="U81" s="21" t="s">
        <v>1348</v>
      </c>
      <c r="V81" s="21" t="s">
        <v>1348</v>
      </c>
      <c r="W81" s="21" t="s">
        <v>1348</v>
      </c>
      <c r="X81" s="21" t="s">
        <v>1348</v>
      </c>
      <c r="Y81" s="21" t="s">
        <v>1348</v>
      </c>
      <c r="Z81" s="21">
        <v>1</v>
      </c>
      <c r="AA81" s="21" t="s">
        <v>1348</v>
      </c>
      <c r="AB81" s="21" t="s">
        <v>1348</v>
      </c>
      <c r="AC81" s="21" t="s">
        <v>1348</v>
      </c>
      <c r="AD81" s="21" t="s">
        <v>1348</v>
      </c>
      <c r="AE81" s="21" t="str">
        <f>'2026'!X81</f>
        <v/>
      </c>
      <c r="AF81" s="97" t="str">
        <f>Median!AD81</f>
        <v/>
      </c>
      <c r="AG81" s="142"/>
      <c r="AH81" s="39" t="s">
        <v>1599</v>
      </c>
    </row>
    <row r="82" spans="1:34" ht="14">
      <c r="A82" s="61" t="s">
        <v>425</v>
      </c>
      <c r="B82" s="21"/>
      <c r="C82" s="21"/>
      <c r="D82" s="21"/>
      <c r="E82" s="21"/>
      <c r="F82" s="21">
        <v>1</v>
      </c>
      <c r="G82" s="21" t="s">
        <v>1348</v>
      </c>
      <c r="H82" s="21" t="s">
        <v>1348</v>
      </c>
      <c r="I82" s="21" t="s">
        <v>1348</v>
      </c>
      <c r="J82" s="21"/>
      <c r="K82" s="21"/>
      <c r="L82" s="21" t="s">
        <v>1348</v>
      </c>
      <c r="M82" s="21" t="s">
        <v>1348</v>
      </c>
      <c r="N82" s="21"/>
      <c r="O82" s="21"/>
      <c r="P82" s="21" t="s">
        <v>1348</v>
      </c>
      <c r="Q82" s="21" t="s">
        <v>1348</v>
      </c>
      <c r="R82" s="21" t="s">
        <v>1348</v>
      </c>
      <c r="S82" s="21" t="s">
        <v>1348</v>
      </c>
      <c r="T82" s="21" t="s">
        <v>1348</v>
      </c>
      <c r="U82" s="21" t="s">
        <v>1348</v>
      </c>
      <c r="V82" s="21" t="s">
        <v>1348</v>
      </c>
      <c r="W82" s="21" t="s">
        <v>1348</v>
      </c>
      <c r="X82" s="21" t="s">
        <v>1348</v>
      </c>
      <c r="Y82" s="21" t="s">
        <v>1348</v>
      </c>
      <c r="Z82" s="21" t="s">
        <v>1348</v>
      </c>
      <c r="AA82" s="21" t="s">
        <v>1348</v>
      </c>
      <c r="AB82" s="21" t="s">
        <v>1348</v>
      </c>
      <c r="AC82" s="21" t="s">
        <v>1348</v>
      </c>
      <c r="AD82" s="21" t="s">
        <v>1348</v>
      </c>
      <c r="AE82" s="21" t="str">
        <f>'2026'!X82</f>
        <v/>
      </c>
      <c r="AF82" s="97" t="str">
        <f>Median!AD82</f>
        <v/>
      </c>
      <c r="AG82" s="142"/>
      <c r="AH82" s="61" t="s">
        <v>1600</v>
      </c>
    </row>
    <row r="83" spans="1:34" ht="14">
      <c r="A83" s="61" t="s">
        <v>614</v>
      </c>
      <c r="B83" s="21" t="s">
        <v>1348</v>
      </c>
      <c r="C83" s="21">
        <v>4</v>
      </c>
      <c r="D83" s="21">
        <v>14</v>
      </c>
      <c r="E83" s="21">
        <v>2</v>
      </c>
      <c r="F83" s="21">
        <v>7</v>
      </c>
      <c r="G83" s="21">
        <v>2</v>
      </c>
      <c r="H83" s="21">
        <v>3</v>
      </c>
      <c r="I83" s="21">
        <v>2</v>
      </c>
      <c r="J83" s="78" t="s">
        <v>1136</v>
      </c>
      <c r="K83" s="78" t="s">
        <v>1136</v>
      </c>
      <c r="L83" s="21" t="s">
        <v>1348</v>
      </c>
      <c r="M83" s="21">
        <v>10</v>
      </c>
      <c r="N83" s="21">
        <v>7</v>
      </c>
      <c r="O83" s="21">
        <v>4</v>
      </c>
      <c r="P83" s="21" t="s">
        <v>1348</v>
      </c>
      <c r="Q83" s="21">
        <v>2</v>
      </c>
      <c r="R83" s="21">
        <v>4</v>
      </c>
      <c r="S83" s="21">
        <v>1</v>
      </c>
      <c r="T83" s="21">
        <v>3</v>
      </c>
      <c r="U83" s="21">
        <v>4</v>
      </c>
      <c r="V83" s="21">
        <v>6</v>
      </c>
      <c r="W83" s="21">
        <v>3</v>
      </c>
      <c r="X83" s="21">
        <v>4</v>
      </c>
      <c r="Y83" s="21">
        <v>3</v>
      </c>
      <c r="Z83" s="21" t="s">
        <v>1348</v>
      </c>
      <c r="AA83" s="21">
        <v>6</v>
      </c>
      <c r="AB83" s="21">
        <v>2</v>
      </c>
      <c r="AC83" s="21">
        <v>3</v>
      </c>
      <c r="AD83" s="21">
        <v>4</v>
      </c>
      <c r="AE83" s="21">
        <f>'2026'!X83</f>
        <v>1</v>
      </c>
      <c r="AF83" s="97">
        <f>Median!AD83</f>
        <v>3</v>
      </c>
      <c r="AG83" s="142"/>
      <c r="AH83" s="61" t="s">
        <v>614</v>
      </c>
    </row>
    <row r="84" spans="1:34" ht="14">
      <c r="A84" s="61" t="s">
        <v>398</v>
      </c>
      <c r="B84" s="21"/>
      <c r="C84" s="21"/>
      <c r="D84" s="21"/>
      <c r="E84" s="21"/>
      <c r="F84" s="21"/>
      <c r="G84" s="21">
        <v>5</v>
      </c>
      <c r="H84" s="21" t="s">
        <v>1348</v>
      </c>
      <c r="I84" s="21" t="s">
        <v>1348</v>
      </c>
      <c r="J84" s="78" t="s">
        <v>1315</v>
      </c>
      <c r="K84" s="78" t="s">
        <v>1315</v>
      </c>
      <c r="L84" s="21" t="s">
        <v>1348</v>
      </c>
      <c r="M84" s="21" t="s">
        <v>1348</v>
      </c>
      <c r="N84" s="21"/>
      <c r="O84" s="21"/>
      <c r="P84" s="21" t="s">
        <v>1348</v>
      </c>
      <c r="Q84" s="21" t="s">
        <v>1348</v>
      </c>
      <c r="R84" s="21" t="s">
        <v>1348</v>
      </c>
      <c r="S84" s="21" t="s">
        <v>1348</v>
      </c>
      <c r="T84" s="21" t="s">
        <v>1348</v>
      </c>
      <c r="U84" s="21" t="s">
        <v>1348</v>
      </c>
      <c r="V84" s="21" t="s">
        <v>1348</v>
      </c>
      <c r="W84" s="21" t="s">
        <v>1348</v>
      </c>
      <c r="X84" s="21" t="s">
        <v>1348</v>
      </c>
      <c r="Y84" s="21" t="s">
        <v>1348</v>
      </c>
      <c r="Z84" s="21" t="s">
        <v>1348</v>
      </c>
      <c r="AA84" s="21" t="s">
        <v>1348</v>
      </c>
      <c r="AB84" s="21" t="s">
        <v>1348</v>
      </c>
      <c r="AC84" s="21" t="s">
        <v>1348</v>
      </c>
      <c r="AD84" s="21" t="s">
        <v>1348</v>
      </c>
      <c r="AE84" s="21" t="str">
        <f>'2026'!X84</f>
        <v/>
      </c>
      <c r="AF84" s="97" t="str">
        <f>Median!AD84</f>
        <v/>
      </c>
      <c r="AG84" s="142"/>
      <c r="AH84" s="61" t="s">
        <v>1601</v>
      </c>
    </row>
    <row r="85" spans="1:34" ht="14">
      <c r="A85" s="61" t="s">
        <v>54</v>
      </c>
      <c r="B85" s="21"/>
      <c r="C85" s="21"/>
      <c r="D85" s="21"/>
      <c r="E85" s="21"/>
      <c r="F85" s="21"/>
      <c r="G85" s="21"/>
      <c r="H85" s="21"/>
      <c r="I85" s="21"/>
      <c r="J85" s="78" t="s">
        <v>1316</v>
      </c>
      <c r="K85" s="78" t="s">
        <v>1316</v>
      </c>
      <c r="L85" s="21"/>
      <c r="M85" s="21"/>
      <c r="N85" s="21"/>
      <c r="O85" s="21"/>
      <c r="P85" s="21"/>
      <c r="Q85" s="21"/>
      <c r="R85" s="21"/>
      <c r="S85" s="21">
        <v>7</v>
      </c>
      <c r="T85" s="21" t="s">
        <v>1348</v>
      </c>
      <c r="U85" s="21" t="s">
        <v>1348</v>
      </c>
      <c r="V85" s="21">
        <v>10</v>
      </c>
      <c r="W85" s="21" t="s">
        <v>1348</v>
      </c>
      <c r="X85" s="21" t="s">
        <v>1348</v>
      </c>
      <c r="Y85" s="21">
        <v>1</v>
      </c>
      <c r="Z85" s="21">
        <v>1</v>
      </c>
      <c r="AA85" s="21">
        <v>150</v>
      </c>
      <c r="AB85" s="21" t="s">
        <v>1348</v>
      </c>
      <c r="AC85" s="21" t="s">
        <v>1348</v>
      </c>
      <c r="AD85" s="21">
        <v>1</v>
      </c>
      <c r="AE85" s="21" t="str">
        <f>'2026'!X85</f>
        <v/>
      </c>
      <c r="AF85" s="97" t="str">
        <f>Median!AD85</f>
        <v/>
      </c>
      <c r="AG85" s="142"/>
      <c r="AH85" s="61" t="s">
        <v>1602</v>
      </c>
    </row>
    <row r="86" spans="1:34" ht="14">
      <c r="A86" s="61" t="s">
        <v>1272</v>
      </c>
      <c r="B86" s="21"/>
      <c r="C86" s="21"/>
      <c r="D86" s="21"/>
      <c r="E86" s="21"/>
      <c r="F86" s="21"/>
      <c r="G86" s="21"/>
      <c r="H86" s="21"/>
      <c r="I86" s="21"/>
      <c r="J86" s="79" t="s">
        <v>1317</v>
      </c>
      <c r="K86" s="79" t="s">
        <v>1317</v>
      </c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>
        <v>0</v>
      </c>
      <c r="X86" s="21" t="s">
        <v>1348</v>
      </c>
      <c r="Y86" s="21" t="s">
        <v>1348</v>
      </c>
      <c r="Z86" s="21" t="s">
        <v>1348</v>
      </c>
      <c r="AA86" s="21" t="s">
        <v>1348</v>
      </c>
      <c r="AB86" s="21" t="s">
        <v>1348</v>
      </c>
      <c r="AC86" s="21" t="s">
        <v>1348</v>
      </c>
      <c r="AD86" s="21" t="s">
        <v>1348</v>
      </c>
      <c r="AE86" s="21" t="str">
        <f>'2026'!X86</f>
        <v/>
      </c>
      <c r="AF86" s="97" t="str">
        <f>Median!AD86</f>
        <v/>
      </c>
      <c r="AG86" s="142"/>
      <c r="AH86" s="61" t="s">
        <v>1272</v>
      </c>
    </row>
    <row r="87" spans="1:34" ht="14">
      <c r="A87" s="61" t="s">
        <v>540</v>
      </c>
      <c r="B87" s="21" t="s">
        <v>1348</v>
      </c>
      <c r="C87" s="21">
        <v>20</v>
      </c>
      <c r="D87" s="21">
        <v>47</v>
      </c>
      <c r="E87" s="21">
        <v>17</v>
      </c>
      <c r="F87" s="21">
        <v>17</v>
      </c>
      <c r="G87" s="21">
        <v>12</v>
      </c>
      <c r="H87" s="21">
        <v>22</v>
      </c>
      <c r="I87" s="21">
        <v>7</v>
      </c>
      <c r="J87" s="110" t="s">
        <v>1316</v>
      </c>
      <c r="K87" s="110" t="s">
        <v>1316</v>
      </c>
      <c r="L87" s="21">
        <v>8</v>
      </c>
      <c r="M87" s="21">
        <v>9</v>
      </c>
      <c r="N87" s="21">
        <v>3</v>
      </c>
      <c r="O87" s="21">
        <v>19</v>
      </c>
      <c r="P87" s="21">
        <v>4</v>
      </c>
      <c r="Q87" s="21">
        <v>3</v>
      </c>
      <c r="R87" s="21">
        <v>5</v>
      </c>
      <c r="S87" s="21">
        <v>8</v>
      </c>
      <c r="T87" s="21">
        <v>3</v>
      </c>
      <c r="U87" s="21">
        <v>4</v>
      </c>
      <c r="V87" s="21">
        <v>8</v>
      </c>
      <c r="W87" s="21">
        <v>4</v>
      </c>
      <c r="X87" s="21">
        <v>12</v>
      </c>
      <c r="Y87" s="21">
        <v>5</v>
      </c>
      <c r="Z87" s="21">
        <v>3</v>
      </c>
      <c r="AA87" s="21">
        <v>8</v>
      </c>
      <c r="AB87" s="21">
        <v>4</v>
      </c>
      <c r="AC87" s="21">
        <v>10</v>
      </c>
      <c r="AD87" s="21">
        <v>10</v>
      </c>
      <c r="AE87" s="21">
        <f>'2026'!X87</f>
        <v>7</v>
      </c>
      <c r="AF87" s="97">
        <f>Median!AD87</f>
        <v>8</v>
      </c>
      <c r="AG87" s="142"/>
      <c r="AH87" s="61" t="s">
        <v>540</v>
      </c>
    </row>
    <row r="88" spans="1:34" ht="14">
      <c r="A88" s="61" t="s">
        <v>686</v>
      </c>
      <c r="B88" s="21" t="s">
        <v>1348</v>
      </c>
      <c r="C88" s="21" t="s">
        <v>1348</v>
      </c>
      <c r="D88" s="21" t="s">
        <v>1348</v>
      </c>
      <c r="E88" s="21">
        <v>6</v>
      </c>
      <c r="F88" s="21">
        <v>9</v>
      </c>
      <c r="G88" s="21">
        <v>2</v>
      </c>
      <c r="H88" s="21" t="s">
        <v>1348</v>
      </c>
      <c r="I88" s="21">
        <v>3</v>
      </c>
      <c r="J88" s="78"/>
      <c r="K88" s="78"/>
      <c r="L88" s="21">
        <v>4</v>
      </c>
      <c r="M88" s="21" t="s">
        <v>1348</v>
      </c>
      <c r="N88" s="21">
        <v>12</v>
      </c>
      <c r="O88" s="21">
        <v>4</v>
      </c>
      <c r="P88" s="21" t="s">
        <v>1348</v>
      </c>
      <c r="Q88" s="21">
        <v>6</v>
      </c>
      <c r="R88" s="21">
        <v>5</v>
      </c>
      <c r="S88" s="21">
        <v>2</v>
      </c>
      <c r="T88" s="21">
        <v>4</v>
      </c>
      <c r="U88" s="21" t="s">
        <v>1348</v>
      </c>
      <c r="V88" s="21" t="s">
        <v>1348</v>
      </c>
      <c r="W88" s="21">
        <v>3</v>
      </c>
      <c r="X88" s="21" t="s">
        <v>1348</v>
      </c>
      <c r="Y88" s="21" t="s">
        <v>1348</v>
      </c>
      <c r="Z88" s="21" t="s">
        <v>1348</v>
      </c>
      <c r="AA88" s="21" t="s">
        <v>1348</v>
      </c>
      <c r="AB88" s="21">
        <v>11</v>
      </c>
      <c r="AC88" s="21" t="s">
        <v>1348</v>
      </c>
      <c r="AD88" s="21" t="s">
        <v>1348</v>
      </c>
      <c r="AE88" s="21" t="str">
        <f>'2026'!X88</f>
        <v/>
      </c>
      <c r="AF88" s="97" t="str">
        <f>Median!AD88</f>
        <v/>
      </c>
      <c r="AG88" s="142"/>
      <c r="AH88" s="61" t="s">
        <v>686</v>
      </c>
    </row>
    <row r="89" spans="1:34" ht="14">
      <c r="A89" s="39" t="s">
        <v>1399</v>
      </c>
      <c r="B89" s="21"/>
      <c r="C89" s="21"/>
      <c r="D89" s="21"/>
      <c r="E89" s="21"/>
      <c r="F89" s="21"/>
      <c r="G89" s="21"/>
      <c r="H89" s="21"/>
      <c r="I89" s="21"/>
      <c r="J89" s="78"/>
      <c r="K89" s="78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>
        <v>1</v>
      </c>
      <c r="AA89" s="21" t="s">
        <v>1348</v>
      </c>
      <c r="AB89" s="21" t="s">
        <v>1348</v>
      </c>
      <c r="AC89" s="21" t="s">
        <v>1348</v>
      </c>
      <c r="AD89" s="21" t="s">
        <v>1348</v>
      </c>
      <c r="AE89" s="21" t="str">
        <f>'2026'!X89</f>
        <v/>
      </c>
      <c r="AF89" s="97"/>
      <c r="AG89" s="142"/>
      <c r="AH89" s="39" t="s">
        <v>1399</v>
      </c>
    </row>
    <row r="90" spans="1:34" ht="14">
      <c r="A90" s="39" t="s">
        <v>1559</v>
      </c>
      <c r="B90" s="21" t="s">
        <v>1348</v>
      </c>
      <c r="C90" s="21" t="s">
        <v>1348</v>
      </c>
      <c r="D90" s="21" t="s">
        <v>1348</v>
      </c>
      <c r="E90" s="21" t="s">
        <v>1348</v>
      </c>
      <c r="F90" s="21" t="s">
        <v>1348</v>
      </c>
      <c r="G90" s="21" t="s">
        <v>1348</v>
      </c>
      <c r="H90" s="21" t="s">
        <v>1348</v>
      </c>
      <c r="I90" s="21" t="s">
        <v>1348</v>
      </c>
      <c r="J90" s="78"/>
      <c r="K90" s="78"/>
      <c r="L90" s="21" t="s">
        <v>1348</v>
      </c>
      <c r="M90" s="21">
        <v>8</v>
      </c>
      <c r="N90" s="21" t="s">
        <v>1348</v>
      </c>
      <c r="O90" s="21" t="s">
        <v>1348</v>
      </c>
      <c r="P90" s="21" t="s">
        <v>1348</v>
      </c>
      <c r="Q90" s="21" t="s">
        <v>1348</v>
      </c>
      <c r="R90" s="21" t="s">
        <v>1348</v>
      </c>
      <c r="S90" s="21" t="s">
        <v>1348</v>
      </c>
      <c r="T90" s="21" t="s">
        <v>1348</v>
      </c>
      <c r="U90" s="21" t="s">
        <v>1348</v>
      </c>
      <c r="V90" s="21" t="s">
        <v>1348</v>
      </c>
      <c r="W90" s="21" t="s">
        <v>1348</v>
      </c>
      <c r="X90" s="21" t="s">
        <v>1348</v>
      </c>
      <c r="Y90" s="21" t="s">
        <v>1348</v>
      </c>
      <c r="Z90" s="21" t="s">
        <v>1348</v>
      </c>
      <c r="AA90" s="21" t="s">
        <v>1348</v>
      </c>
      <c r="AB90" s="21" t="s">
        <v>1348</v>
      </c>
      <c r="AC90" s="21" t="s">
        <v>1348</v>
      </c>
      <c r="AD90" s="21" t="s">
        <v>1348</v>
      </c>
      <c r="AE90" s="21" t="str">
        <f>'2026'!X90</f>
        <v/>
      </c>
      <c r="AF90" s="97" t="str">
        <f>Median!AD90</f>
        <v/>
      </c>
      <c r="AG90" s="142"/>
      <c r="AH90" s="39" t="s">
        <v>1559</v>
      </c>
    </row>
    <row r="91" spans="1:34" ht="14">
      <c r="A91" s="61" t="s">
        <v>671</v>
      </c>
      <c r="B91" s="21">
        <v>11</v>
      </c>
      <c r="C91" s="21">
        <v>5</v>
      </c>
      <c r="D91" s="21">
        <v>5</v>
      </c>
      <c r="E91" s="21">
        <v>14</v>
      </c>
      <c r="F91" s="21">
        <v>19</v>
      </c>
      <c r="G91" s="21">
        <v>22</v>
      </c>
      <c r="H91" s="21">
        <v>3</v>
      </c>
      <c r="I91" s="21">
        <v>3</v>
      </c>
      <c r="J91" s="21"/>
      <c r="K91" s="21"/>
      <c r="L91" s="21">
        <v>26</v>
      </c>
      <c r="M91" s="21">
        <v>12</v>
      </c>
      <c r="N91" s="21">
        <v>8</v>
      </c>
      <c r="O91" s="21">
        <v>3</v>
      </c>
      <c r="P91" s="21">
        <v>11</v>
      </c>
      <c r="Q91" s="21">
        <v>15</v>
      </c>
      <c r="R91" s="21">
        <v>4</v>
      </c>
      <c r="S91" s="21">
        <v>9</v>
      </c>
      <c r="T91" s="21">
        <v>3</v>
      </c>
      <c r="U91" s="21">
        <v>9</v>
      </c>
      <c r="V91" s="21">
        <v>6</v>
      </c>
      <c r="W91" s="21">
        <v>12</v>
      </c>
      <c r="X91" s="21">
        <v>9</v>
      </c>
      <c r="Y91" s="21">
        <v>12</v>
      </c>
      <c r="Z91" s="21">
        <v>5</v>
      </c>
      <c r="AA91" s="21">
        <v>6</v>
      </c>
      <c r="AB91" s="21">
        <v>6</v>
      </c>
      <c r="AC91" s="21">
        <v>5</v>
      </c>
      <c r="AD91" s="21">
        <v>9</v>
      </c>
      <c r="AE91" s="21">
        <f>'2026'!X91</f>
        <v>10</v>
      </c>
      <c r="AF91" s="97">
        <f>Median!AD91</f>
        <v>9</v>
      </c>
      <c r="AG91" s="142"/>
      <c r="AH91" s="61" t="s">
        <v>671</v>
      </c>
    </row>
    <row r="92" spans="1:34" ht="14">
      <c r="A92" s="61" t="s">
        <v>893</v>
      </c>
      <c r="B92" s="21"/>
      <c r="C92" s="21">
        <v>2</v>
      </c>
      <c r="D92" s="21" t="s">
        <v>1348</v>
      </c>
      <c r="E92" s="21" t="s">
        <v>1348</v>
      </c>
      <c r="F92" s="21" t="s">
        <v>1348</v>
      </c>
      <c r="G92" s="21" t="s">
        <v>1348</v>
      </c>
      <c r="H92" s="21" t="s">
        <v>1348</v>
      </c>
      <c r="I92" s="21" t="s">
        <v>1348</v>
      </c>
      <c r="J92" s="21"/>
      <c r="K92" s="21"/>
      <c r="L92" s="21" t="s">
        <v>1348</v>
      </c>
      <c r="M92" s="21">
        <v>1</v>
      </c>
      <c r="N92" s="21"/>
      <c r="O92" s="21"/>
      <c r="P92" s="21" t="s">
        <v>1348</v>
      </c>
      <c r="Q92" s="21" t="s">
        <v>1348</v>
      </c>
      <c r="R92" s="21" t="s">
        <v>1348</v>
      </c>
      <c r="S92" s="21">
        <v>1</v>
      </c>
      <c r="T92" s="21" t="s">
        <v>1348</v>
      </c>
      <c r="U92" s="21">
        <v>1</v>
      </c>
      <c r="V92" s="21" t="s">
        <v>1348</v>
      </c>
      <c r="W92" s="21" t="s">
        <v>1348</v>
      </c>
      <c r="X92" s="21" t="s">
        <v>1348</v>
      </c>
      <c r="Y92" s="21" t="s">
        <v>1348</v>
      </c>
      <c r="Z92" s="21">
        <v>2</v>
      </c>
      <c r="AA92" s="21" t="s">
        <v>1348</v>
      </c>
      <c r="AB92" s="21" t="s">
        <v>1348</v>
      </c>
      <c r="AC92" s="21" t="s">
        <v>1348</v>
      </c>
      <c r="AD92" s="21" t="s">
        <v>1348</v>
      </c>
      <c r="AE92" s="21">
        <f>'2026'!X92</f>
        <v>2</v>
      </c>
      <c r="AF92" s="97" t="str">
        <f>Median!AD92</f>
        <v/>
      </c>
      <c r="AG92" s="142"/>
      <c r="AH92" s="61" t="s">
        <v>1603</v>
      </c>
    </row>
    <row r="93" spans="1:34" ht="14">
      <c r="A93" s="61" t="s">
        <v>131</v>
      </c>
      <c r="B93" s="21"/>
      <c r="C93" s="21"/>
      <c r="D93" s="21"/>
      <c r="E93" s="21"/>
      <c r="F93" s="21"/>
      <c r="G93" s="21">
        <v>2</v>
      </c>
      <c r="H93" s="21" t="s">
        <v>1348</v>
      </c>
      <c r="I93" s="21" t="s">
        <v>1348</v>
      </c>
      <c r="J93" s="21"/>
      <c r="K93" s="21"/>
      <c r="L93" s="21" t="s">
        <v>1348</v>
      </c>
      <c r="M93" s="21">
        <v>1</v>
      </c>
      <c r="N93" s="21"/>
      <c r="O93" s="21"/>
      <c r="P93" s="21" t="s">
        <v>1348</v>
      </c>
      <c r="Q93" s="21" t="s">
        <v>1348</v>
      </c>
      <c r="R93" s="21" t="s">
        <v>1348</v>
      </c>
      <c r="S93" s="21" t="s">
        <v>1348</v>
      </c>
      <c r="T93" s="21" t="s">
        <v>1348</v>
      </c>
      <c r="U93" s="21" t="s">
        <v>1348</v>
      </c>
      <c r="V93" s="21" t="s">
        <v>1348</v>
      </c>
      <c r="W93" s="21">
        <v>1</v>
      </c>
      <c r="X93" s="21" t="s">
        <v>1348</v>
      </c>
      <c r="Y93" s="21" t="s">
        <v>1348</v>
      </c>
      <c r="Z93" s="21" t="s">
        <v>1348</v>
      </c>
      <c r="AA93" s="21" t="s">
        <v>1348</v>
      </c>
      <c r="AB93" s="21" t="s">
        <v>1348</v>
      </c>
      <c r="AC93" s="21" t="s">
        <v>1348</v>
      </c>
      <c r="AD93" s="21" t="s">
        <v>1348</v>
      </c>
      <c r="AE93" s="21" t="str">
        <f>'2026'!X93</f>
        <v/>
      </c>
      <c r="AF93" s="97" t="str">
        <f>Median!AD93</f>
        <v/>
      </c>
      <c r="AG93" s="142"/>
      <c r="AH93" s="61" t="s">
        <v>1604</v>
      </c>
    </row>
    <row r="94" spans="1:34" ht="14">
      <c r="A94" s="61" t="s">
        <v>897</v>
      </c>
      <c r="B94" s="21"/>
      <c r="C94" s="21"/>
      <c r="D94" s="21"/>
      <c r="E94" s="21"/>
      <c r="F94" s="21"/>
      <c r="G94" s="21"/>
      <c r="H94" s="21">
        <v>1</v>
      </c>
      <c r="I94" s="21">
        <v>1</v>
      </c>
      <c r="J94" s="21"/>
      <c r="K94" s="21"/>
      <c r="L94" s="21" t="s">
        <v>1348</v>
      </c>
      <c r="M94" s="21" t="s">
        <v>1348</v>
      </c>
      <c r="N94" s="21"/>
      <c r="O94" s="21"/>
      <c r="P94" s="21" t="s">
        <v>1348</v>
      </c>
      <c r="Q94" s="21">
        <v>1</v>
      </c>
      <c r="R94" s="21" t="s">
        <v>1348</v>
      </c>
      <c r="S94" s="21" t="s">
        <v>1348</v>
      </c>
      <c r="T94" s="21">
        <v>1</v>
      </c>
      <c r="U94" s="21">
        <v>1</v>
      </c>
      <c r="V94" s="21" t="s">
        <v>1348</v>
      </c>
      <c r="W94" s="21" t="s">
        <v>1348</v>
      </c>
      <c r="X94" s="21" t="s">
        <v>1348</v>
      </c>
      <c r="Y94" s="21" t="s">
        <v>1348</v>
      </c>
      <c r="Z94" s="21" t="s">
        <v>1348</v>
      </c>
      <c r="AA94" s="21">
        <v>1</v>
      </c>
      <c r="AB94" s="21">
        <v>1</v>
      </c>
      <c r="AC94" s="21" t="s">
        <v>1348</v>
      </c>
      <c r="AD94" s="21" t="s">
        <v>1348</v>
      </c>
      <c r="AE94" s="21" t="str">
        <f>'2026'!X94</f>
        <v/>
      </c>
      <c r="AF94" s="97" t="str">
        <f>Median!AD96</f>
        <v/>
      </c>
      <c r="AG94" s="142"/>
      <c r="AH94" s="61" t="s">
        <v>1605</v>
      </c>
    </row>
    <row r="95" spans="1:34" ht="14">
      <c r="A95" s="61" t="s">
        <v>467</v>
      </c>
      <c r="B95" s="21"/>
      <c r="C95" s="21"/>
      <c r="D95" s="21">
        <v>3</v>
      </c>
      <c r="E95" s="21" t="s">
        <v>1348</v>
      </c>
      <c r="F95" s="21" t="s">
        <v>1348</v>
      </c>
      <c r="G95" s="21" t="s">
        <v>1348</v>
      </c>
      <c r="H95" s="21" t="s">
        <v>1348</v>
      </c>
      <c r="I95" s="21" t="s">
        <v>1348</v>
      </c>
      <c r="J95" s="21"/>
      <c r="K95" s="21"/>
      <c r="L95" s="21" t="s">
        <v>1348</v>
      </c>
      <c r="M95" s="21" t="s">
        <v>1348</v>
      </c>
      <c r="N95" s="21"/>
      <c r="O95" s="21"/>
      <c r="P95" s="21" t="s">
        <v>1348</v>
      </c>
      <c r="Q95" s="21" t="s">
        <v>1348</v>
      </c>
      <c r="R95" s="21" t="s">
        <v>1348</v>
      </c>
      <c r="S95" s="21" t="s">
        <v>1348</v>
      </c>
      <c r="T95" s="21" t="s">
        <v>1348</v>
      </c>
      <c r="U95" s="21" t="s">
        <v>1348</v>
      </c>
      <c r="V95" s="21" t="s">
        <v>1348</v>
      </c>
      <c r="W95" s="21" t="s">
        <v>1348</v>
      </c>
      <c r="X95" s="21" t="s">
        <v>1348</v>
      </c>
      <c r="Y95" s="21" t="s">
        <v>1348</v>
      </c>
      <c r="Z95" s="21" t="s">
        <v>1348</v>
      </c>
      <c r="AA95" s="21" t="s">
        <v>1348</v>
      </c>
      <c r="AB95" s="21" t="s">
        <v>1348</v>
      </c>
      <c r="AC95" s="21" t="s">
        <v>1348</v>
      </c>
      <c r="AD95" s="21" t="s">
        <v>1348</v>
      </c>
      <c r="AE95" s="21" t="str">
        <f>'2026'!X95</f>
        <v/>
      </c>
      <c r="AF95" s="97" t="str">
        <f>Median!AD94</f>
        <v/>
      </c>
      <c r="AG95" s="142"/>
      <c r="AH95" s="61" t="s">
        <v>1606</v>
      </c>
    </row>
    <row r="96" spans="1:34" ht="14">
      <c r="A96" s="61" t="s">
        <v>342</v>
      </c>
      <c r="B96" s="21"/>
      <c r="C96" s="21"/>
      <c r="D96" s="21">
        <v>3</v>
      </c>
      <c r="E96" s="21" t="s">
        <v>1348</v>
      </c>
      <c r="F96" s="21" t="s">
        <v>1348</v>
      </c>
      <c r="G96" s="21" t="s">
        <v>1348</v>
      </c>
      <c r="H96" s="21" t="s">
        <v>1348</v>
      </c>
      <c r="I96" s="21" t="s">
        <v>1348</v>
      </c>
      <c r="J96" s="21"/>
      <c r="K96" s="21"/>
      <c r="L96" s="21" t="s">
        <v>1348</v>
      </c>
      <c r="M96" s="21" t="s">
        <v>1348</v>
      </c>
      <c r="N96" s="21"/>
      <c r="O96" s="21"/>
      <c r="P96" s="21" t="s">
        <v>1348</v>
      </c>
      <c r="Q96" s="21" t="s">
        <v>1348</v>
      </c>
      <c r="R96" s="21" t="s">
        <v>1348</v>
      </c>
      <c r="S96" s="21" t="s">
        <v>1348</v>
      </c>
      <c r="T96" s="21" t="s">
        <v>1348</v>
      </c>
      <c r="U96" s="21" t="s">
        <v>1348</v>
      </c>
      <c r="V96" s="21">
        <v>8</v>
      </c>
      <c r="W96" s="21" t="s">
        <v>1348</v>
      </c>
      <c r="X96" s="21" t="s">
        <v>1348</v>
      </c>
      <c r="Y96" s="21" t="s">
        <v>1348</v>
      </c>
      <c r="Z96" s="21" t="s">
        <v>1348</v>
      </c>
      <c r="AA96" s="21" t="s">
        <v>1348</v>
      </c>
      <c r="AB96" s="21" t="s">
        <v>1348</v>
      </c>
      <c r="AC96" s="21" t="s">
        <v>1348</v>
      </c>
      <c r="AD96" s="21" t="s">
        <v>1348</v>
      </c>
      <c r="AE96" s="21" t="str">
        <f>'2026'!X96</f>
        <v/>
      </c>
      <c r="AF96" s="97" t="str">
        <f>Median!AD95</f>
        <v/>
      </c>
      <c r="AG96" s="142"/>
      <c r="AH96" s="61" t="s">
        <v>1607</v>
      </c>
    </row>
    <row r="97" spans="1:34" ht="14">
      <c r="A97" s="61" t="s">
        <v>344</v>
      </c>
      <c r="B97" s="21" t="s">
        <v>1348</v>
      </c>
      <c r="C97" s="21">
        <v>1</v>
      </c>
      <c r="D97" s="21">
        <v>35</v>
      </c>
      <c r="E97" s="21">
        <v>9</v>
      </c>
      <c r="F97" s="21" t="s">
        <v>1348</v>
      </c>
      <c r="G97" s="21" t="s">
        <v>1348</v>
      </c>
      <c r="H97" s="21">
        <v>6</v>
      </c>
      <c r="I97" s="21">
        <v>7</v>
      </c>
      <c r="J97" s="21"/>
      <c r="K97" s="21"/>
      <c r="L97" s="21" t="s">
        <v>1348</v>
      </c>
      <c r="M97" s="21" t="s">
        <v>1348</v>
      </c>
      <c r="N97" s="21">
        <v>2</v>
      </c>
      <c r="O97" s="21">
        <v>6</v>
      </c>
      <c r="P97" s="21" t="s">
        <v>1348</v>
      </c>
      <c r="Q97" s="21">
        <v>6</v>
      </c>
      <c r="R97" s="21" t="s">
        <v>1348</v>
      </c>
      <c r="S97" s="21" t="s">
        <v>1348</v>
      </c>
      <c r="T97" s="21">
        <v>6</v>
      </c>
      <c r="U97" s="21" t="s">
        <v>1348</v>
      </c>
      <c r="V97" s="21" t="s">
        <v>1348</v>
      </c>
      <c r="W97" s="21" t="s">
        <v>1348</v>
      </c>
      <c r="X97" s="21">
        <v>1</v>
      </c>
      <c r="Y97" s="21">
        <v>9</v>
      </c>
      <c r="Z97" s="21">
        <v>36</v>
      </c>
      <c r="AA97" s="21" t="s">
        <v>1348</v>
      </c>
      <c r="AB97" s="21">
        <v>2</v>
      </c>
      <c r="AC97" s="21" t="s">
        <v>1348</v>
      </c>
      <c r="AD97" s="21" t="s">
        <v>1348</v>
      </c>
      <c r="AE97" s="21" t="str">
        <f>'2026'!X97</f>
        <v/>
      </c>
      <c r="AF97" s="97" t="str">
        <f>Median!AD97</f>
        <v/>
      </c>
      <c r="AG97" s="142"/>
      <c r="AH97" s="61" t="s">
        <v>344</v>
      </c>
    </row>
    <row r="98" spans="1:34" ht="14">
      <c r="A98" s="61" t="s">
        <v>435</v>
      </c>
      <c r="B98" s="21"/>
      <c r="C98" s="21"/>
      <c r="D98" s="21">
        <v>3</v>
      </c>
      <c r="E98" s="21" t="s">
        <v>1348</v>
      </c>
      <c r="F98" s="21" t="s">
        <v>1348</v>
      </c>
      <c r="G98" s="21" t="s">
        <v>1348</v>
      </c>
      <c r="H98" s="21" t="s">
        <v>1348</v>
      </c>
      <c r="I98" s="21" t="s">
        <v>1348</v>
      </c>
      <c r="J98" s="21"/>
      <c r="K98" s="21"/>
      <c r="L98" s="21" t="s">
        <v>1348</v>
      </c>
      <c r="M98" s="21" t="s">
        <v>1348</v>
      </c>
      <c r="N98" s="21"/>
      <c r="O98" s="21"/>
      <c r="P98" s="21" t="s">
        <v>1348</v>
      </c>
      <c r="Q98" s="21" t="s">
        <v>1348</v>
      </c>
      <c r="R98" s="21" t="s">
        <v>1348</v>
      </c>
      <c r="S98" s="21">
        <v>9</v>
      </c>
      <c r="T98" s="21" t="s">
        <v>1348</v>
      </c>
      <c r="U98" s="21" t="s">
        <v>1348</v>
      </c>
      <c r="V98" s="21" t="s">
        <v>1348</v>
      </c>
      <c r="W98" s="21" t="s">
        <v>1348</v>
      </c>
      <c r="X98" s="21" t="s">
        <v>1348</v>
      </c>
      <c r="Y98" s="21" t="s">
        <v>1348</v>
      </c>
      <c r="Z98" s="21">
        <v>8</v>
      </c>
      <c r="AA98" s="21" t="s">
        <v>1348</v>
      </c>
      <c r="AB98" s="21">
        <v>4</v>
      </c>
      <c r="AC98" s="21" t="s">
        <v>1348</v>
      </c>
      <c r="AD98" s="21" t="s">
        <v>1348</v>
      </c>
      <c r="AE98" s="21" t="str">
        <f>'2026'!X98</f>
        <v/>
      </c>
      <c r="AF98" s="97" t="str">
        <f>Median!AD98</f>
        <v/>
      </c>
      <c r="AG98" s="142"/>
      <c r="AH98" s="61" t="s">
        <v>1608</v>
      </c>
    </row>
    <row r="99" spans="1:34" ht="14">
      <c r="A99" s="39" t="s">
        <v>1560</v>
      </c>
      <c r="B99" s="21"/>
      <c r="C99" s="21"/>
      <c r="D99" s="21">
        <v>12</v>
      </c>
      <c r="E99" s="21" t="s">
        <v>1348</v>
      </c>
      <c r="F99" s="21" t="s">
        <v>1348</v>
      </c>
      <c r="G99" s="21" t="s">
        <v>1348</v>
      </c>
      <c r="H99" s="21" t="s">
        <v>1348</v>
      </c>
      <c r="I99" s="21">
        <v>3</v>
      </c>
      <c r="J99" s="78"/>
      <c r="K99" s="78"/>
      <c r="L99" s="21" t="s">
        <v>1348</v>
      </c>
      <c r="M99" s="21" t="s">
        <v>1348</v>
      </c>
      <c r="N99" s="21"/>
      <c r="O99" s="21"/>
      <c r="P99" s="21" t="s">
        <v>1348</v>
      </c>
      <c r="Q99" s="21" t="s">
        <v>1348</v>
      </c>
      <c r="R99" s="21">
        <v>1</v>
      </c>
      <c r="S99" s="21" t="s">
        <v>1348</v>
      </c>
      <c r="T99" s="21" t="s">
        <v>1348</v>
      </c>
      <c r="U99" s="21" t="s">
        <v>1348</v>
      </c>
      <c r="V99" s="21" t="s">
        <v>1348</v>
      </c>
      <c r="W99" s="21" t="s">
        <v>1348</v>
      </c>
      <c r="X99" s="21" t="s">
        <v>1348</v>
      </c>
      <c r="Y99" s="21">
        <v>1</v>
      </c>
      <c r="Z99" s="21" t="s">
        <v>1348</v>
      </c>
      <c r="AA99" s="21" t="s">
        <v>1348</v>
      </c>
      <c r="AB99" s="21">
        <v>7</v>
      </c>
      <c r="AC99" s="21">
        <v>3</v>
      </c>
      <c r="AD99" s="21" t="s">
        <v>1348</v>
      </c>
      <c r="AE99" s="21" t="str">
        <f>'2026'!X99</f>
        <v/>
      </c>
      <c r="AF99" s="97" t="str">
        <f>Median!AD99</f>
        <v/>
      </c>
      <c r="AG99" s="142"/>
      <c r="AH99" s="39" t="s">
        <v>1560</v>
      </c>
    </row>
    <row r="100" spans="1:34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F100" s="121"/>
      <c r="AG100" s="104"/>
    </row>
    <row r="101" spans="1:34" ht="14">
      <c r="A101" s="2" t="s">
        <v>1278</v>
      </c>
      <c r="B101" s="45" t="s">
        <v>1348</v>
      </c>
      <c r="C101" s="45" t="s">
        <v>1348</v>
      </c>
      <c r="D101" s="45" t="s">
        <v>1348</v>
      </c>
      <c r="E101" s="20"/>
      <c r="F101" s="20"/>
      <c r="G101" s="20"/>
      <c r="H101" s="20"/>
      <c r="I101" s="20"/>
      <c r="J101" s="20"/>
      <c r="K101" s="20"/>
      <c r="L101" s="20"/>
      <c r="M101" s="20"/>
      <c r="N101" s="45" t="s">
        <v>1348</v>
      </c>
      <c r="O101" s="45" t="s">
        <v>1348</v>
      </c>
      <c r="P101" s="20"/>
      <c r="Q101" s="20"/>
      <c r="R101" s="20"/>
      <c r="S101" s="20"/>
      <c r="T101" s="20"/>
      <c r="U101" s="20"/>
      <c r="V101" s="45"/>
      <c r="W101" s="20"/>
      <c r="X101" s="20"/>
      <c r="Y101" s="20"/>
      <c r="Z101" s="20"/>
      <c r="AA101" s="20"/>
      <c r="AF101" s="113"/>
      <c r="AG101" s="104"/>
      <c r="AH101" s="2" t="s">
        <v>1278</v>
      </c>
    </row>
    <row r="102" spans="1:34" ht="14">
      <c r="A102" s="61" t="s">
        <v>801</v>
      </c>
      <c r="B102" s="21" t="s">
        <v>1348</v>
      </c>
      <c r="C102" s="21" t="s">
        <v>1348</v>
      </c>
      <c r="D102" s="21" t="s">
        <v>1348</v>
      </c>
      <c r="E102" s="21">
        <v>1</v>
      </c>
      <c r="F102" s="21">
        <v>1</v>
      </c>
      <c r="G102" s="21" t="s">
        <v>1348</v>
      </c>
      <c r="H102" s="21" t="s">
        <v>1348</v>
      </c>
      <c r="I102" s="21">
        <v>1</v>
      </c>
      <c r="J102" s="21"/>
      <c r="K102" s="21"/>
      <c r="L102" s="21">
        <v>1</v>
      </c>
      <c r="M102" s="21" t="s">
        <v>1348</v>
      </c>
      <c r="N102" s="21">
        <v>1</v>
      </c>
      <c r="O102" s="21" t="s">
        <v>1348</v>
      </c>
      <c r="P102" s="21" t="s">
        <v>1348</v>
      </c>
      <c r="Q102" s="21" t="s">
        <v>1348</v>
      </c>
      <c r="R102" s="21" t="s">
        <v>1348</v>
      </c>
      <c r="S102" s="21">
        <v>1</v>
      </c>
      <c r="T102" s="21" t="s">
        <v>1348</v>
      </c>
      <c r="U102" s="21" t="s">
        <v>1348</v>
      </c>
      <c r="V102" s="21" t="s">
        <v>1348</v>
      </c>
      <c r="W102" s="21" t="s">
        <v>1348</v>
      </c>
      <c r="X102" s="21" t="s">
        <v>1348</v>
      </c>
      <c r="Y102" s="21" t="s">
        <v>1348</v>
      </c>
      <c r="Z102" s="21" t="s">
        <v>1348</v>
      </c>
      <c r="AA102" s="21">
        <v>7</v>
      </c>
      <c r="AB102" s="21" t="s">
        <v>1348</v>
      </c>
      <c r="AC102" s="21" t="s">
        <v>1348</v>
      </c>
      <c r="AD102" s="21" t="s">
        <v>1348</v>
      </c>
      <c r="AE102" s="21" t="str">
        <f>'2026'!X102</f>
        <v/>
      </c>
      <c r="AF102" s="97" t="str">
        <f>Median!AD102</f>
        <v/>
      </c>
      <c r="AG102" s="142"/>
      <c r="AH102" s="61" t="s">
        <v>801</v>
      </c>
    </row>
    <row r="103" spans="1:34" ht="14">
      <c r="A103" s="61" t="s">
        <v>1192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>
        <v>1</v>
      </c>
      <c r="V103" s="21" t="s">
        <v>1348</v>
      </c>
      <c r="W103" s="21" t="s">
        <v>1348</v>
      </c>
      <c r="X103" s="21" t="s">
        <v>1348</v>
      </c>
      <c r="Y103" s="21" t="s">
        <v>1348</v>
      </c>
      <c r="Z103" s="21" t="s">
        <v>1348</v>
      </c>
      <c r="AA103" s="21" t="s">
        <v>1348</v>
      </c>
      <c r="AB103" s="21" t="s">
        <v>1348</v>
      </c>
      <c r="AC103" s="21" t="s">
        <v>1348</v>
      </c>
      <c r="AD103" s="21" t="s">
        <v>1348</v>
      </c>
      <c r="AE103" s="21" t="str">
        <f>'2026'!X103</f>
        <v/>
      </c>
      <c r="AF103" s="97" t="str">
        <f>Median!AD103</f>
        <v/>
      </c>
      <c r="AG103" s="142"/>
      <c r="AH103" s="61" t="s">
        <v>1192</v>
      </c>
    </row>
    <row r="104" spans="1:34" ht="14">
      <c r="A104" s="61" t="s">
        <v>167</v>
      </c>
      <c r="B104" s="21">
        <v>13</v>
      </c>
      <c r="C104" s="21">
        <v>2</v>
      </c>
      <c r="D104" s="21">
        <v>60</v>
      </c>
      <c r="E104" s="21">
        <v>121</v>
      </c>
      <c r="F104" s="21">
        <v>21</v>
      </c>
      <c r="G104" s="21">
        <v>29</v>
      </c>
      <c r="H104" s="21">
        <v>3</v>
      </c>
      <c r="I104" s="21">
        <v>10</v>
      </c>
      <c r="J104" s="21"/>
      <c r="K104" s="21"/>
      <c r="L104" s="21">
        <v>9</v>
      </c>
      <c r="M104" s="21">
        <v>10</v>
      </c>
      <c r="N104" s="21">
        <v>25</v>
      </c>
      <c r="O104" s="21">
        <v>11</v>
      </c>
      <c r="P104" s="21">
        <v>2</v>
      </c>
      <c r="Q104" s="21">
        <v>2</v>
      </c>
      <c r="R104" s="21">
        <v>35</v>
      </c>
      <c r="S104" s="21" t="s">
        <v>1348</v>
      </c>
      <c r="T104" s="21">
        <v>16</v>
      </c>
      <c r="U104" s="21">
        <v>4</v>
      </c>
      <c r="V104" s="21">
        <v>14</v>
      </c>
      <c r="W104" s="21">
        <v>1</v>
      </c>
      <c r="X104" s="21">
        <v>10</v>
      </c>
      <c r="Y104" s="21">
        <v>14</v>
      </c>
      <c r="Z104" s="21">
        <v>124</v>
      </c>
      <c r="AA104" s="21" t="s">
        <v>1348</v>
      </c>
      <c r="AB104" s="21">
        <v>11</v>
      </c>
      <c r="AC104" s="21">
        <v>1</v>
      </c>
      <c r="AD104" s="21">
        <v>8</v>
      </c>
      <c r="AE104" s="21">
        <f>'2026'!X104</f>
        <v>18</v>
      </c>
      <c r="AF104" s="97">
        <f>Median!AD104</f>
        <v>10.5</v>
      </c>
      <c r="AG104" s="142"/>
      <c r="AH104" s="61" t="s">
        <v>167</v>
      </c>
    </row>
    <row r="105" spans="1:34" ht="14">
      <c r="A105" s="61" t="s">
        <v>1191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>
        <v>1</v>
      </c>
      <c r="V105" s="21" t="s">
        <v>1348</v>
      </c>
      <c r="W105" s="21" t="s">
        <v>1348</v>
      </c>
      <c r="X105" s="21" t="s">
        <v>1348</v>
      </c>
      <c r="Y105" s="21" t="s">
        <v>1348</v>
      </c>
      <c r="Z105" s="21" t="s">
        <v>1348</v>
      </c>
      <c r="AA105" s="21" t="s">
        <v>1348</v>
      </c>
      <c r="AB105" s="21" t="s">
        <v>1348</v>
      </c>
      <c r="AC105" s="21" t="s">
        <v>1348</v>
      </c>
      <c r="AD105" s="21" t="s">
        <v>1348</v>
      </c>
      <c r="AE105" s="21" t="str">
        <f>'2026'!X105</f>
        <v/>
      </c>
      <c r="AF105" s="97" t="str">
        <f>Median!AD105</f>
        <v/>
      </c>
      <c r="AG105" s="142"/>
      <c r="AH105" s="61" t="s">
        <v>1191</v>
      </c>
    </row>
    <row r="106" spans="1:34" ht="14">
      <c r="A106" s="39" t="s">
        <v>1561</v>
      </c>
      <c r="B106" s="21"/>
      <c r="C106" s="21"/>
      <c r="D106" s="21">
        <v>1</v>
      </c>
      <c r="E106" s="21" t="s">
        <v>1348</v>
      </c>
      <c r="F106" s="21" t="s">
        <v>1348</v>
      </c>
      <c r="G106" s="21" t="s">
        <v>1348</v>
      </c>
      <c r="H106" s="21" t="s">
        <v>1348</v>
      </c>
      <c r="I106" s="21">
        <v>4</v>
      </c>
      <c r="J106" s="21"/>
      <c r="K106" s="21"/>
      <c r="L106" s="21">
        <v>1</v>
      </c>
      <c r="M106" s="21" t="s">
        <v>1348</v>
      </c>
      <c r="N106" s="21"/>
      <c r="O106" s="21"/>
      <c r="P106" s="21">
        <v>2</v>
      </c>
      <c r="Q106" s="21" t="s">
        <v>1348</v>
      </c>
      <c r="R106" s="21" t="s">
        <v>1348</v>
      </c>
      <c r="S106" s="21" t="s">
        <v>1348</v>
      </c>
      <c r="T106" s="21" t="s">
        <v>1348</v>
      </c>
      <c r="U106" s="21" t="s">
        <v>1348</v>
      </c>
      <c r="V106" s="21" t="s">
        <v>1348</v>
      </c>
      <c r="W106" s="21" t="s">
        <v>1348</v>
      </c>
      <c r="X106" s="21" t="s">
        <v>1348</v>
      </c>
      <c r="Y106" s="21" t="s">
        <v>1348</v>
      </c>
      <c r="Z106" s="21" t="s">
        <v>1348</v>
      </c>
      <c r="AA106" s="21" t="s">
        <v>1348</v>
      </c>
      <c r="AB106" s="21" t="s">
        <v>1348</v>
      </c>
      <c r="AC106" s="21" t="s">
        <v>1348</v>
      </c>
      <c r="AD106" s="21" t="s">
        <v>1348</v>
      </c>
      <c r="AE106" s="21" t="str">
        <f>'2026'!X106</f>
        <v/>
      </c>
      <c r="AF106" s="97" t="str">
        <f>Median!AD106</f>
        <v/>
      </c>
      <c r="AG106" s="142"/>
      <c r="AH106" s="39" t="s">
        <v>1561</v>
      </c>
    </row>
    <row r="107" spans="1:34" ht="14">
      <c r="A107" s="61" t="s">
        <v>168</v>
      </c>
      <c r="B107" s="21">
        <v>63</v>
      </c>
      <c r="C107" s="21">
        <v>28</v>
      </c>
      <c r="D107" s="21">
        <v>161</v>
      </c>
      <c r="E107" s="21">
        <v>107</v>
      </c>
      <c r="F107" s="21">
        <v>295</v>
      </c>
      <c r="G107" s="21">
        <v>129</v>
      </c>
      <c r="H107" s="21">
        <v>136</v>
      </c>
      <c r="I107" s="21">
        <v>46</v>
      </c>
      <c r="J107" s="21"/>
      <c r="K107" s="21"/>
      <c r="L107" s="21">
        <v>27</v>
      </c>
      <c r="M107" s="21">
        <v>2</v>
      </c>
      <c r="N107" s="21">
        <v>27</v>
      </c>
      <c r="O107" s="21">
        <v>23</v>
      </c>
      <c r="P107" s="21">
        <v>137</v>
      </c>
      <c r="Q107" s="21">
        <v>2516</v>
      </c>
      <c r="R107" s="21">
        <v>42</v>
      </c>
      <c r="S107" s="21">
        <v>7</v>
      </c>
      <c r="T107" s="21">
        <v>29</v>
      </c>
      <c r="U107" s="21">
        <v>5</v>
      </c>
      <c r="V107" s="21">
        <v>17</v>
      </c>
      <c r="W107" s="21">
        <v>13</v>
      </c>
      <c r="X107" s="21">
        <v>1</v>
      </c>
      <c r="Y107" s="21">
        <v>17</v>
      </c>
      <c r="Z107" s="21">
        <v>311</v>
      </c>
      <c r="AA107" s="21">
        <v>10</v>
      </c>
      <c r="AB107" s="21">
        <v>105</v>
      </c>
      <c r="AC107" s="21">
        <v>2</v>
      </c>
      <c r="AD107" s="21">
        <v>110</v>
      </c>
      <c r="AE107" s="21">
        <f>'2026'!X107</f>
        <v>47</v>
      </c>
      <c r="AF107" s="97">
        <f>Median!AD107</f>
        <v>35.5</v>
      </c>
      <c r="AG107" s="142"/>
      <c r="AH107" s="61" t="s">
        <v>168</v>
      </c>
    </row>
    <row r="108" spans="1:34" ht="14">
      <c r="A108" s="61" t="s">
        <v>6</v>
      </c>
      <c r="B108" s="21"/>
      <c r="C108" s="21"/>
      <c r="D108" s="21">
        <v>6</v>
      </c>
      <c r="E108" s="21" t="s">
        <v>1348</v>
      </c>
      <c r="F108" s="21" t="s">
        <v>1348</v>
      </c>
      <c r="G108" s="21" t="s">
        <v>1348</v>
      </c>
      <c r="H108" s="21" t="s">
        <v>1348</v>
      </c>
      <c r="I108" s="21">
        <v>2</v>
      </c>
      <c r="J108" s="21"/>
      <c r="K108" s="21"/>
      <c r="L108" s="21">
        <v>1</v>
      </c>
      <c r="M108" s="21" t="s">
        <v>1348</v>
      </c>
      <c r="N108" s="21"/>
      <c r="O108" s="21"/>
      <c r="P108" s="21" t="s">
        <v>1348</v>
      </c>
      <c r="Q108" s="21" t="s">
        <v>1348</v>
      </c>
      <c r="R108" s="21">
        <v>4</v>
      </c>
      <c r="S108" s="21">
        <v>1</v>
      </c>
      <c r="T108" s="21" t="s">
        <v>1348</v>
      </c>
      <c r="U108" s="21">
        <v>8</v>
      </c>
      <c r="V108" s="21" t="s">
        <v>1348</v>
      </c>
      <c r="W108" s="21" t="s">
        <v>1348</v>
      </c>
      <c r="X108" s="21" t="s">
        <v>1348</v>
      </c>
      <c r="Y108" s="21" t="s">
        <v>1348</v>
      </c>
      <c r="Z108" s="21">
        <v>3</v>
      </c>
      <c r="AA108" s="21" t="s">
        <v>1348</v>
      </c>
      <c r="AB108" s="21" t="s">
        <v>1348</v>
      </c>
      <c r="AC108" s="21" t="s">
        <v>1348</v>
      </c>
      <c r="AD108" s="21" t="s">
        <v>1348</v>
      </c>
      <c r="AE108" s="21" t="str">
        <f>'2026'!X108</f>
        <v/>
      </c>
      <c r="AF108" s="97" t="str">
        <f>Median!AD108</f>
        <v/>
      </c>
      <c r="AG108" s="142"/>
      <c r="AH108" s="61" t="s">
        <v>1609</v>
      </c>
    </row>
    <row r="109" spans="1:34" ht="14">
      <c r="A109" s="39" t="s">
        <v>1562</v>
      </c>
      <c r="B109" s="21"/>
      <c r="C109" s="21"/>
      <c r="D109" s="21"/>
      <c r="E109" s="21">
        <v>1</v>
      </c>
      <c r="F109" s="21" t="s">
        <v>1348</v>
      </c>
      <c r="G109" s="21" t="s">
        <v>1348</v>
      </c>
      <c r="H109" s="21" t="s">
        <v>1348</v>
      </c>
      <c r="I109" s="21" t="s">
        <v>1348</v>
      </c>
      <c r="J109" s="21"/>
      <c r="K109" s="21"/>
      <c r="L109" s="21" t="s">
        <v>1348</v>
      </c>
      <c r="M109" s="21" t="s">
        <v>1348</v>
      </c>
      <c r="N109" s="21"/>
      <c r="O109" s="21"/>
      <c r="P109" s="21" t="s">
        <v>1348</v>
      </c>
      <c r="Q109" s="21" t="s">
        <v>1348</v>
      </c>
      <c r="R109" s="21" t="s">
        <v>1348</v>
      </c>
      <c r="S109" s="21" t="s">
        <v>1348</v>
      </c>
      <c r="T109" s="21" t="s">
        <v>1348</v>
      </c>
      <c r="U109" s="21" t="s">
        <v>1348</v>
      </c>
      <c r="V109" s="21" t="s">
        <v>1348</v>
      </c>
      <c r="W109" s="21" t="s">
        <v>1348</v>
      </c>
      <c r="X109" s="21" t="s">
        <v>1348</v>
      </c>
      <c r="Y109" s="21" t="s">
        <v>1348</v>
      </c>
      <c r="Z109" s="21" t="s">
        <v>1348</v>
      </c>
      <c r="AA109" s="21" t="s">
        <v>1348</v>
      </c>
      <c r="AB109" s="21" t="s">
        <v>1348</v>
      </c>
      <c r="AC109" s="21" t="s">
        <v>1348</v>
      </c>
      <c r="AD109" s="21" t="s">
        <v>1348</v>
      </c>
      <c r="AE109" s="21" t="str">
        <f>'2026'!X109</f>
        <v/>
      </c>
      <c r="AF109" s="97" t="str">
        <f>Median!AD109</f>
        <v/>
      </c>
      <c r="AG109" s="142"/>
      <c r="AH109" s="39" t="s">
        <v>1562</v>
      </c>
    </row>
    <row r="110" spans="1:34" ht="14">
      <c r="A110" s="39" t="s">
        <v>1563</v>
      </c>
      <c r="B110" s="21" t="s">
        <v>1348</v>
      </c>
      <c r="C110" s="21">
        <v>192</v>
      </c>
      <c r="D110" s="21">
        <v>34</v>
      </c>
      <c r="E110" s="21">
        <v>2</v>
      </c>
      <c r="F110" s="21">
        <v>40</v>
      </c>
      <c r="G110" s="21">
        <v>95</v>
      </c>
      <c r="H110" s="21">
        <v>14</v>
      </c>
      <c r="I110" s="21">
        <v>29</v>
      </c>
      <c r="J110" s="21"/>
      <c r="K110" s="21"/>
      <c r="L110" s="21">
        <v>3</v>
      </c>
      <c r="M110" s="21">
        <v>60</v>
      </c>
      <c r="N110" s="21">
        <v>24</v>
      </c>
      <c r="O110" s="21">
        <v>19</v>
      </c>
      <c r="P110" s="21">
        <v>34</v>
      </c>
      <c r="Q110" s="21">
        <v>16</v>
      </c>
      <c r="R110" s="21" t="s">
        <v>1348</v>
      </c>
      <c r="S110" s="21">
        <v>17</v>
      </c>
      <c r="T110" s="21">
        <v>38</v>
      </c>
      <c r="U110" s="21">
        <v>13</v>
      </c>
      <c r="V110" s="21">
        <v>5</v>
      </c>
      <c r="W110" s="21">
        <v>13</v>
      </c>
      <c r="X110" s="21"/>
      <c r="Y110" s="21">
        <v>288</v>
      </c>
      <c r="Z110" s="21">
        <v>38</v>
      </c>
      <c r="AA110" s="21">
        <v>7</v>
      </c>
      <c r="AB110" s="21">
        <v>113</v>
      </c>
      <c r="AC110" s="21">
        <v>32</v>
      </c>
      <c r="AD110" s="21">
        <v>1515</v>
      </c>
      <c r="AE110" s="21">
        <f>'2026'!X110</f>
        <v>12</v>
      </c>
      <c r="AF110" s="97">
        <f>Median!AD110</f>
        <v>21.5</v>
      </c>
      <c r="AG110" s="142"/>
      <c r="AH110" s="39" t="s">
        <v>1563</v>
      </c>
    </row>
    <row r="111" spans="1:34"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44"/>
      <c r="W111" s="20"/>
      <c r="X111" s="20"/>
      <c r="Y111" s="20"/>
      <c r="Z111" s="20"/>
      <c r="AA111" s="20"/>
      <c r="AF111" s="121"/>
      <c r="AG111" s="104"/>
    </row>
    <row r="112" spans="1:34" ht="14">
      <c r="A112" s="2" t="s">
        <v>1279</v>
      </c>
      <c r="B112" s="45" t="s">
        <v>1348</v>
      </c>
      <c r="C112" s="45" t="s">
        <v>1348</v>
      </c>
      <c r="D112" s="45" t="s">
        <v>1348</v>
      </c>
      <c r="E112" s="20"/>
      <c r="F112" s="20"/>
      <c r="G112" s="20"/>
      <c r="H112" s="20"/>
      <c r="I112" s="20"/>
      <c r="J112" s="20"/>
      <c r="K112" s="20"/>
      <c r="L112" s="20"/>
      <c r="M112" s="20"/>
      <c r="N112" s="45" t="s">
        <v>1348</v>
      </c>
      <c r="O112" s="45" t="s">
        <v>1348</v>
      </c>
      <c r="P112" s="20"/>
      <c r="Q112" s="20"/>
      <c r="R112" s="20"/>
      <c r="S112" s="20"/>
      <c r="T112" s="20"/>
      <c r="U112" s="20"/>
      <c r="V112" s="45"/>
      <c r="W112" s="20"/>
      <c r="X112" s="20"/>
      <c r="Y112" s="20"/>
      <c r="Z112" s="20"/>
      <c r="AA112" s="20"/>
      <c r="AF112" s="113"/>
      <c r="AG112" s="104"/>
      <c r="AH112" s="2" t="s">
        <v>1279</v>
      </c>
    </row>
    <row r="113" spans="1:34" ht="14">
      <c r="A113" s="61" t="s">
        <v>687</v>
      </c>
      <c r="B113" s="21">
        <v>12</v>
      </c>
      <c r="C113" s="21">
        <v>4</v>
      </c>
      <c r="D113" s="21">
        <v>18</v>
      </c>
      <c r="E113" s="21">
        <v>11</v>
      </c>
      <c r="F113" s="21">
        <v>1</v>
      </c>
      <c r="G113" s="21">
        <v>2</v>
      </c>
      <c r="H113" s="21" t="s">
        <v>1348</v>
      </c>
      <c r="I113" s="21">
        <v>4</v>
      </c>
      <c r="J113" s="21"/>
      <c r="K113" s="21"/>
      <c r="L113" s="21">
        <v>1</v>
      </c>
      <c r="M113" s="21" t="s">
        <v>1348</v>
      </c>
      <c r="N113" s="21">
        <v>2</v>
      </c>
      <c r="O113" s="21">
        <v>1</v>
      </c>
      <c r="P113" s="21" t="s">
        <v>1348</v>
      </c>
      <c r="Q113" s="21">
        <v>11</v>
      </c>
      <c r="R113" s="21">
        <v>2</v>
      </c>
      <c r="S113" s="21">
        <v>4</v>
      </c>
      <c r="T113" s="21">
        <v>9</v>
      </c>
      <c r="U113" s="21">
        <v>5</v>
      </c>
      <c r="V113" s="21">
        <v>1</v>
      </c>
      <c r="W113" s="21">
        <v>8</v>
      </c>
      <c r="X113" s="21">
        <v>4</v>
      </c>
      <c r="Y113" s="21">
        <v>2</v>
      </c>
      <c r="Z113" s="21" t="s">
        <v>1348</v>
      </c>
      <c r="AA113" s="21" t="s">
        <v>1348</v>
      </c>
      <c r="AB113" s="21" t="s">
        <v>1348</v>
      </c>
      <c r="AC113" s="21" t="s">
        <v>1348</v>
      </c>
      <c r="AD113" s="21" t="s">
        <v>1348</v>
      </c>
      <c r="AE113" s="21" t="str">
        <f>'2026'!X113</f>
        <v/>
      </c>
      <c r="AF113" s="97">
        <f>Median!AD113</f>
        <v>2</v>
      </c>
      <c r="AG113" s="142"/>
      <c r="AH113" s="61" t="s">
        <v>687</v>
      </c>
    </row>
    <row r="114" spans="1:34" ht="14">
      <c r="A114" s="61" t="s">
        <v>688</v>
      </c>
      <c r="B114" s="21" t="s">
        <v>1348</v>
      </c>
      <c r="C114" s="21" t="s">
        <v>1348</v>
      </c>
      <c r="D114" s="21" t="s">
        <v>1348</v>
      </c>
      <c r="E114" s="21" t="s">
        <v>1348</v>
      </c>
      <c r="F114" s="21" t="s">
        <v>1348</v>
      </c>
      <c r="G114" s="21" t="s">
        <v>1348</v>
      </c>
      <c r="H114" s="21" t="s">
        <v>1348</v>
      </c>
      <c r="I114" s="21" t="s">
        <v>1348</v>
      </c>
      <c r="J114" s="21"/>
      <c r="K114" s="21"/>
      <c r="L114" s="21" t="s">
        <v>1348</v>
      </c>
      <c r="M114" s="21" t="s">
        <v>1348</v>
      </c>
      <c r="N114" s="21">
        <v>1</v>
      </c>
      <c r="O114" s="21" t="s">
        <v>1348</v>
      </c>
      <c r="P114" s="21" t="s">
        <v>1348</v>
      </c>
      <c r="Q114" s="21" t="s">
        <v>1348</v>
      </c>
      <c r="R114" s="21" t="s">
        <v>1348</v>
      </c>
      <c r="S114" s="21" t="s">
        <v>1348</v>
      </c>
      <c r="T114" s="21" t="s">
        <v>1348</v>
      </c>
      <c r="U114" s="21" t="s">
        <v>1348</v>
      </c>
      <c r="V114" s="21" t="s">
        <v>1348</v>
      </c>
      <c r="W114" s="21" t="s">
        <v>1348</v>
      </c>
      <c r="X114" s="21" t="s">
        <v>1348</v>
      </c>
      <c r="Y114" s="21" t="s">
        <v>1348</v>
      </c>
      <c r="Z114" s="21" t="s">
        <v>1348</v>
      </c>
      <c r="AA114" s="21">
        <v>1</v>
      </c>
      <c r="AB114" s="21" t="s">
        <v>1348</v>
      </c>
      <c r="AC114" s="21" t="s">
        <v>1348</v>
      </c>
      <c r="AD114" s="21" t="s">
        <v>1348</v>
      </c>
      <c r="AE114" s="21" t="str">
        <f>'2026'!X114</f>
        <v/>
      </c>
      <c r="AF114" s="97" t="str">
        <f>Median!AD114</f>
        <v/>
      </c>
      <c r="AG114" s="142"/>
      <c r="AH114" s="61" t="s">
        <v>688</v>
      </c>
    </row>
    <row r="115" spans="1:34" ht="14">
      <c r="A115" s="61" t="s">
        <v>791</v>
      </c>
      <c r="B115" s="21"/>
      <c r="C115" s="21"/>
      <c r="D115" s="21"/>
      <c r="E115" s="21">
        <v>1</v>
      </c>
      <c r="F115" s="21">
        <v>3</v>
      </c>
      <c r="G115" s="21" t="s">
        <v>1348</v>
      </c>
      <c r="H115" s="21" t="s">
        <v>1348</v>
      </c>
      <c r="I115" s="21" t="s">
        <v>1348</v>
      </c>
      <c r="J115" s="21"/>
      <c r="K115" s="21"/>
      <c r="L115" s="21" t="s">
        <v>1348</v>
      </c>
      <c r="M115" s="21" t="s">
        <v>1348</v>
      </c>
      <c r="N115" s="21"/>
      <c r="O115" s="21"/>
      <c r="P115" s="21" t="s">
        <v>1348</v>
      </c>
      <c r="Q115" s="21" t="s">
        <v>1348</v>
      </c>
      <c r="R115" s="21" t="s">
        <v>1348</v>
      </c>
      <c r="S115" s="21" t="s">
        <v>1348</v>
      </c>
      <c r="T115" s="21" t="s">
        <v>1348</v>
      </c>
      <c r="U115" s="21" t="s">
        <v>1348</v>
      </c>
      <c r="V115" s="21" t="s">
        <v>1348</v>
      </c>
      <c r="W115" s="21"/>
      <c r="X115" s="21" t="s">
        <v>1348</v>
      </c>
      <c r="Y115" s="21" t="s">
        <v>1348</v>
      </c>
      <c r="Z115" s="21" t="s">
        <v>1348</v>
      </c>
      <c r="AA115" s="21" t="s">
        <v>1348</v>
      </c>
      <c r="AB115" s="21" t="s">
        <v>1348</v>
      </c>
      <c r="AC115" s="21" t="s">
        <v>1348</v>
      </c>
      <c r="AD115" s="21" t="s">
        <v>1348</v>
      </c>
      <c r="AE115" s="21" t="str">
        <f>'2026'!X115</f>
        <v/>
      </c>
      <c r="AF115" s="97" t="str">
        <f>Median!AD115</f>
        <v/>
      </c>
      <c r="AG115" s="142"/>
      <c r="AH115" s="61" t="s">
        <v>1610</v>
      </c>
    </row>
    <row r="116" spans="1:34">
      <c r="A116" s="48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44"/>
      <c r="W116" s="20"/>
      <c r="X116" s="20"/>
      <c r="Y116" s="20"/>
      <c r="Z116" s="20"/>
      <c r="AA116" s="20"/>
      <c r="AF116" s="121"/>
      <c r="AG116" s="104"/>
      <c r="AH116" s="48"/>
    </row>
    <row r="117" spans="1:34">
      <c r="A117" s="53" t="s">
        <v>1274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45"/>
      <c r="W117" s="20"/>
      <c r="X117" s="20"/>
      <c r="Y117" s="20"/>
      <c r="Z117" s="20"/>
      <c r="AA117" s="20"/>
      <c r="AF117" s="113"/>
      <c r="AG117" s="104"/>
      <c r="AH117" s="53" t="s">
        <v>1274</v>
      </c>
    </row>
    <row r="118" spans="1:34" ht="14">
      <c r="A118" s="61" t="s">
        <v>245</v>
      </c>
      <c r="B118" s="21">
        <v>1</v>
      </c>
      <c r="C118" s="21">
        <v>1</v>
      </c>
      <c r="D118" s="21">
        <v>3</v>
      </c>
      <c r="E118" s="21">
        <v>3</v>
      </c>
      <c r="F118" s="21">
        <v>1</v>
      </c>
      <c r="G118" s="21" t="s">
        <v>1348</v>
      </c>
      <c r="H118" s="21">
        <v>1</v>
      </c>
      <c r="I118" s="21">
        <v>1</v>
      </c>
      <c r="J118" s="78" t="s">
        <v>1313</v>
      </c>
      <c r="K118" s="78" t="s">
        <v>1313</v>
      </c>
      <c r="L118" s="21">
        <v>1</v>
      </c>
      <c r="M118" s="21" t="s">
        <v>1348</v>
      </c>
      <c r="N118" s="21">
        <v>2</v>
      </c>
      <c r="O118" s="21">
        <v>2</v>
      </c>
      <c r="P118" s="21" t="s">
        <v>1348</v>
      </c>
      <c r="Q118" s="21">
        <v>2</v>
      </c>
      <c r="R118" s="21" t="s">
        <v>1348</v>
      </c>
      <c r="S118" s="21" t="s">
        <v>1348</v>
      </c>
      <c r="T118" s="21" t="s">
        <v>1348</v>
      </c>
      <c r="U118" s="21">
        <v>1</v>
      </c>
      <c r="V118" s="21" t="s">
        <v>1348</v>
      </c>
      <c r="W118" s="21" t="s">
        <v>1348</v>
      </c>
      <c r="X118" s="21">
        <v>2</v>
      </c>
      <c r="Y118" s="21" t="s">
        <v>1348</v>
      </c>
      <c r="Z118" s="21">
        <v>4</v>
      </c>
      <c r="AA118" s="21">
        <v>3</v>
      </c>
      <c r="AB118" s="21">
        <v>1</v>
      </c>
      <c r="AC118" s="21">
        <v>4</v>
      </c>
      <c r="AD118" s="21">
        <v>2</v>
      </c>
      <c r="AE118" s="21">
        <f>'2026'!X118</f>
        <v>2</v>
      </c>
      <c r="AF118" s="97">
        <f>Median!AD118</f>
        <v>1</v>
      </c>
      <c r="AG118" s="142"/>
      <c r="AH118" s="61" t="s">
        <v>245</v>
      </c>
    </row>
    <row r="119" spans="1:34" ht="14">
      <c r="A119" s="61" t="s">
        <v>246</v>
      </c>
      <c r="B119" s="21" t="s">
        <v>1348</v>
      </c>
      <c r="C119" s="21" t="s">
        <v>1348</v>
      </c>
      <c r="D119" s="21" t="s">
        <v>1348</v>
      </c>
      <c r="E119" s="21" t="s">
        <v>1348</v>
      </c>
      <c r="F119" s="21" t="s">
        <v>1348</v>
      </c>
      <c r="G119" s="21">
        <v>1</v>
      </c>
      <c r="H119" s="21" t="s">
        <v>1348</v>
      </c>
      <c r="I119" s="21" t="s">
        <v>1348</v>
      </c>
      <c r="J119" s="78" t="s">
        <v>1314</v>
      </c>
      <c r="K119" s="78" t="s">
        <v>1314</v>
      </c>
      <c r="L119" s="21" t="s">
        <v>1348</v>
      </c>
      <c r="M119" s="21">
        <v>4</v>
      </c>
      <c r="N119" s="21">
        <v>10</v>
      </c>
      <c r="O119" s="21">
        <v>4</v>
      </c>
      <c r="P119" s="21">
        <v>3</v>
      </c>
      <c r="Q119" s="21">
        <v>8</v>
      </c>
      <c r="R119" s="21">
        <v>1</v>
      </c>
      <c r="S119" s="21">
        <v>3</v>
      </c>
      <c r="T119" s="21" t="s">
        <v>1348</v>
      </c>
      <c r="U119" s="21">
        <v>1</v>
      </c>
      <c r="V119" s="21" t="s">
        <v>1348</v>
      </c>
      <c r="W119" s="21" t="s">
        <v>1348</v>
      </c>
      <c r="X119" s="21">
        <v>13</v>
      </c>
      <c r="Y119" s="21" t="s">
        <v>1348</v>
      </c>
      <c r="Z119" s="21">
        <v>1</v>
      </c>
      <c r="AA119" s="21">
        <v>1</v>
      </c>
      <c r="AB119" s="21" t="s">
        <v>1348</v>
      </c>
      <c r="AC119" s="21" t="s">
        <v>1348</v>
      </c>
      <c r="AD119" s="21" t="s">
        <v>1348</v>
      </c>
      <c r="AE119" s="21" t="str">
        <f>'2026'!X119</f>
        <v/>
      </c>
      <c r="AF119" s="97" t="str">
        <f>Median!AD119</f>
        <v/>
      </c>
      <c r="AG119" s="142"/>
      <c r="AH119" s="61" t="s">
        <v>246</v>
      </c>
    </row>
    <row r="120" spans="1:34" ht="14">
      <c r="A120" s="61" t="s">
        <v>247</v>
      </c>
      <c r="B120" s="21" t="s">
        <v>1348</v>
      </c>
      <c r="C120" s="21" t="s">
        <v>1348</v>
      </c>
      <c r="D120" s="21">
        <v>1</v>
      </c>
      <c r="E120" s="21">
        <v>52</v>
      </c>
      <c r="F120" s="21" t="s">
        <v>1348</v>
      </c>
      <c r="G120" s="21" t="s">
        <v>1348</v>
      </c>
      <c r="H120" s="21" t="s">
        <v>1348</v>
      </c>
      <c r="I120" s="21" t="s">
        <v>1348</v>
      </c>
      <c r="J120" s="78" t="s">
        <v>1136</v>
      </c>
      <c r="K120" s="78" t="s">
        <v>1136</v>
      </c>
      <c r="L120" s="21" t="s">
        <v>1348</v>
      </c>
      <c r="M120" s="21">
        <v>11</v>
      </c>
      <c r="N120" s="21">
        <v>6</v>
      </c>
      <c r="O120" s="21">
        <v>31</v>
      </c>
      <c r="P120" s="21" t="s">
        <v>1348</v>
      </c>
      <c r="Q120" s="21" t="s">
        <v>1348</v>
      </c>
      <c r="R120" s="21" t="s">
        <v>1348</v>
      </c>
      <c r="S120" s="21" t="s">
        <v>1348</v>
      </c>
      <c r="T120" s="21">
        <v>2</v>
      </c>
      <c r="U120" s="21" t="s">
        <v>1348</v>
      </c>
      <c r="V120" s="21" t="s">
        <v>1348</v>
      </c>
      <c r="W120" s="21" t="s">
        <v>1348</v>
      </c>
      <c r="X120" s="21">
        <v>6</v>
      </c>
      <c r="Y120" s="21" t="s">
        <v>1348</v>
      </c>
      <c r="Z120" s="21" t="s">
        <v>1348</v>
      </c>
      <c r="AA120" s="21">
        <v>4</v>
      </c>
      <c r="AB120" s="21" t="s">
        <v>1348</v>
      </c>
      <c r="AC120" s="21" t="s">
        <v>1348</v>
      </c>
      <c r="AD120" s="21" t="s">
        <v>1348</v>
      </c>
      <c r="AE120" s="21" t="str">
        <f>'2026'!X120</f>
        <v/>
      </c>
      <c r="AF120" s="97" t="str">
        <f>Median!AD120</f>
        <v/>
      </c>
      <c r="AG120" s="142"/>
      <c r="AH120" s="61" t="s">
        <v>247</v>
      </c>
    </row>
    <row r="121" spans="1:34" ht="14">
      <c r="A121" s="61" t="s">
        <v>248</v>
      </c>
      <c r="B121" s="21" t="s">
        <v>1348</v>
      </c>
      <c r="C121" s="21">
        <v>1</v>
      </c>
      <c r="D121" s="21">
        <v>1</v>
      </c>
      <c r="E121" s="21">
        <v>7</v>
      </c>
      <c r="F121" s="21">
        <v>2</v>
      </c>
      <c r="G121" s="21">
        <v>1</v>
      </c>
      <c r="H121" s="21">
        <v>14</v>
      </c>
      <c r="I121" s="21" t="s">
        <v>1348</v>
      </c>
      <c r="J121" s="78" t="s">
        <v>1315</v>
      </c>
      <c r="K121" s="78" t="s">
        <v>1315</v>
      </c>
      <c r="L121" s="21">
        <v>1</v>
      </c>
      <c r="M121" s="21" t="s">
        <v>1348</v>
      </c>
      <c r="N121" s="21">
        <v>1</v>
      </c>
      <c r="O121" s="21">
        <v>15</v>
      </c>
      <c r="P121" s="21" t="s">
        <v>1348</v>
      </c>
      <c r="Q121" s="21" t="s">
        <v>1348</v>
      </c>
      <c r="R121" s="21" t="s">
        <v>1348</v>
      </c>
      <c r="S121" s="21" t="s">
        <v>1348</v>
      </c>
      <c r="T121" s="21" t="s">
        <v>1348</v>
      </c>
      <c r="U121" s="21" t="s">
        <v>1348</v>
      </c>
      <c r="V121" s="21">
        <v>15</v>
      </c>
      <c r="W121" s="21" t="s">
        <v>1348</v>
      </c>
      <c r="X121" s="21">
        <v>9</v>
      </c>
      <c r="Y121" s="21" t="s">
        <v>1348</v>
      </c>
      <c r="Z121" s="21" t="s">
        <v>1348</v>
      </c>
      <c r="AA121" s="21" t="s">
        <v>1348</v>
      </c>
      <c r="AB121" s="21" t="s">
        <v>1348</v>
      </c>
      <c r="AC121" s="21" t="s">
        <v>1348</v>
      </c>
      <c r="AD121" s="21" t="s">
        <v>1348</v>
      </c>
      <c r="AE121" s="21" t="str">
        <f>'2026'!X121</f>
        <v/>
      </c>
      <c r="AF121" s="97" t="str">
        <f>Median!AD121</f>
        <v/>
      </c>
      <c r="AG121" s="142"/>
      <c r="AH121" s="61" t="s">
        <v>248</v>
      </c>
    </row>
    <row r="122" spans="1:34" ht="14">
      <c r="A122" s="61" t="s">
        <v>805</v>
      </c>
      <c r="B122" s="21"/>
      <c r="C122" s="21"/>
      <c r="D122" s="21"/>
      <c r="E122" s="21">
        <v>1</v>
      </c>
      <c r="F122" s="21" t="s">
        <v>1348</v>
      </c>
      <c r="G122" s="21" t="s">
        <v>1348</v>
      </c>
      <c r="H122" s="21" t="s">
        <v>1348</v>
      </c>
      <c r="I122" s="21" t="s">
        <v>1348</v>
      </c>
      <c r="J122" s="78" t="s">
        <v>1316</v>
      </c>
      <c r="K122" s="78" t="s">
        <v>1316</v>
      </c>
      <c r="L122" s="21" t="s">
        <v>1348</v>
      </c>
      <c r="M122" s="21" t="s">
        <v>1348</v>
      </c>
      <c r="N122" s="21"/>
      <c r="O122" s="21"/>
      <c r="P122" s="21" t="s">
        <v>1348</v>
      </c>
      <c r="Q122" s="21" t="s">
        <v>1348</v>
      </c>
      <c r="R122" s="21" t="s">
        <v>1348</v>
      </c>
      <c r="S122" s="21" t="s">
        <v>1348</v>
      </c>
      <c r="T122" s="21" t="s">
        <v>1348</v>
      </c>
      <c r="U122" s="21"/>
      <c r="V122" s="21" t="s">
        <v>1348</v>
      </c>
      <c r="W122" s="21" t="s">
        <v>1348</v>
      </c>
      <c r="X122" s="21" t="s">
        <v>1348</v>
      </c>
      <c r="Y122" s="21" t="s">
        <v>1348</v>
      </c>
      <c r="Z122" s="21" t="s">
        <v>1348</v>
      </c>
      <c r="AA122" s="21" t="s">
        <v>1348</v>
      </c>
      <c r="AB122" s="21" t="s">
        <v>1348</v>
      </c>
      <c r="AC122" s="21" t="s">
        <v>1348</v>
      </c>
      <c r="AD122" s="21" t="s">
        <v>1348</v>
      </c>
      <c r="AE122" s="21" t="str">
        <f>'2026'!X122</f>
        <v/>
      </c>
      <c r="AF122" s="97" t="str">
        <f>Median!AD122</f>
        <v/>
      </c>
      <c r="AG122" s="142"/>
      <c r="AH122" s="61" t="s">
        <v>1611</v>
      </c>
    </row>
    <row r="123" spans="1:34" ht="14">
      <c r="A123" s="62" t="s">
        <v>1365</v>
      </c>
      <c r="B123" s="21"/>
      <c r="C123" s="21"/>
      <c r="D123" s="21"/>
      <c r="E123" s="21"/>
      <c r="F123" s="21"/>
      <c r="G123" s="21"/>
      <c r="H123" s="21"/>
      <c r="I123" s="21"/>
      <c r="J123" s="78" t="s">
        <v>1317</v>
      </c>
      <c r="K123" s="78" t="s">
        <v>1317</v>
      </c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>
        <v>3</v>
      </c>
      <c r="Z123" s="21" t="s">
        <v>1348</v>
      </c>
      <c r="AA123" s="21" t="s">
        <v>1348</v>
      </c>
      <c r="AB123" s="21" t="s">
        <v>1348</v>
      </c>
      <c r="AC123" s="21" t="s">
        <v>1348</v>
      </c>
      <c r="AD123" s="21">
        <v>1</v>
      </c>
      <c r="AE123" s="21" t="str">
        <f>'2026'!X123</f>
        <v/>
      </c>
      <c r="AF123" s="97"/>
      <c r="AG123" s="142"/>
      <c r="AH123" s="62" t="s">
        <v>1365</v>
      </c>
    </row>
    <row r="124" spans="1:34">
      <c r="A124" s="48"/>
      <c r="B124" s="20"/>
      <c r="C124" s="20"/>
      <c r="D124" s="20"/>
      <c r="E124" s="20"/>
      <c r="F124" s="20"/>
      <c r="G124" s="20"/>
      <c r="H124" s="20"/>
      <c r="I124" s="20"/>
      <c r="J124" s="110" t="s">
        <v>1316</v>
      </c>
      <c r="K124" s="110" t="s">
        <v>1316</v>
      </c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F124" s="96"/>
      <c r="AG124" s="104"/>
      <c r="AH124" s="48"/>
    </row>
    <row r="125" spans="1:34" ht="14">
      <c r="A125" s="2" t="s">
        <v>1273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45"/>
      <c r="W125" s="20"/>
      <c r="X125" s="20"/>
      <c r="Y125" s="20"/>
      <c r="Z125" s="20"/>
      <c r="AA125" s="20"/>
      <c r="AF125" s="113"/>
      <c r="AG125" s="104"/>
      <c r="AH125" s="2" t="s">
        <v>1273</v>
      </c>
    </row>
    <row r="126" spans="1:34" ht="14">
      <c r="A126" s="61" t="s">
        <v>1</v>
      </c>
      <c r="B126" s="21" t="s">
        <v>1348</v>
      </c>
      <c r="C126" s="21" t="s">
        <v>1348</v>
      </c>
      <c r="D126" s="21" t="s">
        <v>1348</v>
      </c>
      <c r="E126" s="21">
        <v>1</v>
      </c>
      <c r="F126" s="21" t="s">
        <v>1348</v>
      </c>
      <c r="G126" s="21" t="s">
        <v>1348</v>
      </c>
      <c r="H126" s="21">
        <v>2</v>
      </c>
      <c r="I126" s="21"/>
      <c r="J126" s="21"/>
      <c r="K126" s="21"/>
      <c r="L126" s="21"/>
      <c r="M126" s="21" t="s">
        <v>1348</v>
      </c>
      <c r="N126" s="21">
        <v>7</v>
      </c>
      <c r="O126" s="21">
        <v>1</v>
      </c>
      <c r="P126" s="21">
        <v>4</v>
      </c>
      <c r="Q126" s="21">
        <v>4</v>
      </c>
      <c r="R126" s="21">
        <v>4</v>
      </c>
      <c r="S126" s="21">
        <v>1</v>
      </c>
      <c r="T126" s="21">
        <v>7</v>
      </c>
      <c r="U126" s="21" t="s">
        <v>1348</v>
      </c>
      <c r="V126" s="21">
        <v>3</v>
      </c>
      <c r="W126" s="21" t="s">
        <v>1348</v>
      </c>
      <c r="X126" s="21">
        <v>4</v>
      </c>
      <c r="Y126" s="21" t="s">
        <v>1348</v>
      </c>
      <c r="Z126" s="21">
        <v>2</v>
      </c>
      <c r="AA126" s="21">
        <v>2</v>
      </c>
      <c r="AB126" s="21">
        <v>1</v>
      </c>
      <c r="AC126" s="21" t="s">
        <v>1348</v>
      </c>
      <c r="AD126" s="21" t="s">
        <v>1348</v>
      </c>
      <c r="AE126" s="21">
        <f>'2026'!X126</f>
        <v>1</v>
      </c>
      <c r="AF126" s="97">
        <f>Median!AD126</f>
        <v>1</v>
      </c>
      <c r="AG126" s="142"/>
      <c r="AH126" s="61" t="s">
        <v>1</v>
      </c>
    </row>
    <row r="127" spans="1:34" ht="14">
      <c r="A127" s="61" t="s">
        <v>17</v>
      </c>
      <c r="B127" s="21" t="s">
        <v>1348</v>
      </c>
      <c r="C127" s="21" t="s">
        <v>1348</v>
      </c>
      <c r="D127" s="21" t="s">
        <v>1348</v>
      </c>
      <c r="E127" s="21" t="s">
        <v>1348</v>
      </c>
      <c r="F127" s="21" t="s">
        <v>1348</v>
      </c>
      <c r="G127" s="21" t="s">
        <v>1348</v>
      </c>
      <c r="H127" s="21" t="s">
        <v>1348</v>
      </c>
      <c r="I127" s="21"/>
      <c r="J127" s="78" t="s">
        <v>1313</v>
      </c>
      <c r="K127" s="78" t="s">
        <v>1313</v>
      </c>
      <c r="L127" s="21"/>
      <c r="M127" s="21" t="s">
        <v>1348</v>
      </c>
      <c r="N127" s="21" t="s">
        <v>1348</v>
      </c>
      <c r="O127" s="21">
        <v>2</v>
      </c>
      <c r="P127" s="21" t="s">
        <v>1348</v>
      </c>
      <c r="Q127" s="21" t="s">
        <v>1348</v>
      </c>
      <c r="R127" s="21" t="s">
        <v>1348</v>
      </c>
      <c r="S127" s="21" t="s">
        <v>1348</v>
      </c>
      <c r="T127" s="21" t="s">
        <v>1348</v>
      </c>
      <c r="U127" s="21" t="s">
        <v>1348</v>
      </c>
      <c r="V127" s="21" t="s">
        <v>1348</v>
      </c>
      <c r="W127" s="21" t="s">
        <v>1348</v>
      </c>
      <c r="X127" s="21" t="s">
        <v>1348</v>
      </c>
      <c r="Y127" s="21" t="s">
        <v>1348</v>
      </c>
      <c r="Z127" s="21" t="s">
        <v>1348</v>
      </c>
      <c r="AA127" s="21">
        <v>1</v>
      </c>
      <c r="AB127" s="21" t="s">
        <v>1348</v>
      </c>
      <c r="AC127" s="21" t="s">
        <v>1348</v>
      </c>
      <c r="AD127" s="21" t="s">
        <v>1348</v>
      </c>
      <c r="AE127" s="21" t="str">
        <f>'2026'!X127</f>
        <v/>
      </c>
      <c r="AF127" s="97" t="str">
        <f>Median!AD127</f>
        <v/>
      </c>
      <c r="AG127" s="142"/>
      <c r="AH127" s="61" t="s">
        <v>17</v>
      </c>
    </row>
    <row r="128" spans="1:34">
      <c r="B128" s="20"/>
      <c r="C128" s="20"/>
      <c r="D128" s="20"/>
      <c r="E128" s="20"/>
      <c r="F128" s="20"/>
      <c r="G128" s="20"/>
      <c r="H128" s="20"/>
      <c r="I128" s="20"/>
      <c r="J128" s="41" t="s">
        <v>1314</v>
      </c>
      <c r="K128" s="41" t="s">
        <v>1314</v>
      </c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44"/>
      <c r="W128" s="20"/>
      <c r="X128" s="20"/>
      <c r="Y128" s="20"/>
      <c r="Z128" s="20"/>
      <c r="AA128" s="20"/>
      <c r="AF128" s="121"/>
      <c r="AG128" s="104"/>
    </row>
    <row r="129" spans="1:34" ht="12" customHeight="1">
      <c r="A129" s="2" t="s">
        <v>65</v>
      </c>
      <c r="B129" s="20" t="s">
        <v>1348</v>
      </c>
      <c r="C129" s="20" t="s">
        <v>1348</v>
      </c>
      <c r="D129" s="20"/>
      <c r="E129" s="20"/>
      <c r="F129" s="20"/>
      <c r="G129" s="20"/>
      <c r="H129" s="20"/>
      <c r="I129" s="20"/>
      <c r="J129" s="80" t="s">
        <v>1136</v>
      </c>
      <c r="K129" s="80" t="s">
        <v>1136</v>
      </c>
      <c r="L129" s="20"/>
      <c r="M129" s="20"/>
      <c r="N129" s="45" t="s">
        <v>1348</v>
      </c>
      <c r="O129" s="45" t="s">
        <v>1348</v>
      </c>
      <c r="P129" s="20"/>
      <c r="Q129" s="20"/>
      <c r="R129" s="20"/>
      <c r="S129" s="20"/>
      <c r="T129" s="20"/>
      <c r="U129" s="20"/>
      <c r="V129" s="45"/>
      <c r="W129" s="20"/>
      <c r="X129" s="20"/>
      <c r="Y129" s="20"/>
      <c r="Z129" s="20"/>
      <c r="AA129" s="20"/>
      <c r="AF129" s="113"/>
      <c r="AG129" s="104"/>
      <c r="AH129" s="2" t="s">
        <v>1612</v>
      </c>
    </row>
    <row r="130" spans="1:34" ht="14">
      <c r="A130" s="61" t="s">
        <v>695</v>
      </c>
      <c r="B130" s="21">
        <v>1</v>
      </c>
      <c r="C130" s="21" t="s">
        <v>1348</v>
      </c>
      <c r="D130" s="21">
        <v>13</v>
      </c>
      <c r="E130" s="21" t="s">
        <v>1348</v>
      </c>
      <c r="F130" s="21">
        <v>9</v>
      </c>
      <c r="G130" s="21">
        <v>3</v>
      </c>
      <c r="H130" s="21">
        <v>12</v>
      </c>
      <c r="I130" s="21">
        <v>1</v>
      </c>
      <c r="J130" s="78" t="s">
        <v>1315</v>
      </c>
      <c r="K130" s="78" t="s">
        <v>1315</v>
      </c>
      <c r="L130" s="21" t="s">
        <v>1348</v>
      </c>
      <c r="M130" s="21">
        <v>2</v>
      </c>
      <c r="N130" s="21">
        <v>10</v>
      </c>
      <c r="O130" s="21">
        <v>2</v>
      </c>
      <c r="P130" s="21">
        <v>23</v>
      </c>
      <c r="Q130" s="21">
        <v>78</v>
      </c>
      <c r="R130" s="21">
        <v>4</v>
      </c>
      <c r="S130" s="21">
        <v>6</v>
      </c>
      <c r="T130" s="21">
        <v>10</v>
      </c>
      <c r="U130" s="21">
        <v>76</v>
      </c>
      <c r="V130" s="21">
        <v>29</v>
      </c>
      <c r="W130" s="21">
        <v>73</v>
      </c>
      <c r="X130" s="21">
        <v>43</v>
      </c>
      <c r="Y130" s="21">
        <v>124</v>
      </c>
      <c r="Z130" s="21">
        <v>83</v>
      </c>
      <c r="AA130" s="21">
        <v>51</v>
      </c>
      <c r="AB130" s="21">
        <v>18</v>
      </c>
      <c r="AC130" s="21">
        <v>79</v>
      </c>
      <c r="AD130" s="21">
        <v>12</v>
      </c>
      <c r="AE130" s="21">
        <f>'2026'!X130</f>
        <v>22</v>
      </c>
      <c r="AF130" s="97">
        <f>Median!AD130</f>
        <v>12</v>
      </c>
      <c r="AG130" s="142"/>
      <c r="AH130" s="61" t="s">
        <v>695</v>
      </c>
    </row>
    <row r="131" spans="1:34" ht="14">
      <c r="A131" s="61" t="s">
        <v>570</v>
      </c>
      <c r="B131" s="21">
        <v>1</v>
      </c>
      <c r="C131" s="21">
        <v>2</v>
      </c>
      <c r="D131" s="21">
        <v>2</v>
      </c>
      <c r="E131" s="21" t="s">
        <v>1348</v>
      </c>
      <c r="F131" s="21">
        <v>1</v>
      </c>
      <c r="G131" s="21" t="s">
        <v>1348</v>
      </c>
      <c r="H131" s="21" t="s">
        <v>1348</v>
      </c>
      <c r="I131" s="21">
        <v>2</v>
      </c>
      <c r="J131" s="110" t="s">
        <v>1316</v>
      </c>
      <c r="K131" s="110" t="s">
        <v>1316</v>
      </c>
      <c r="L131" s="21" t="s">
        <v>1348</v>
      </c>
      <c r="M131" s="21" t="s">
        <v>1348</v>
      </c>
      <c r="N131" s="21">
        <v>1</v>
      </c>
      <c r="O131" s="21">
        <v>1</v>
      </c>
      <c r="P131" s="21">
        <v>1</v>
      </c>
      <c r="Q131" s="21">
        <v>1</v>
      </c>
      <c r="R131" s="21" t="s">
        <v>1348</v>
      </c>
      <c r="S131" s="21" t="s">
        <v>1348</v>
      </c>
      <c r="T131" s="21" t="s">
        <v>1348</v>
      </c>
      <c r="U131" s="21">
        <v>3</v>
      </c>
      <c r="V131" s="21">
        <v>2</v>
      </c>
      <c r="W131" s="21" t="s">
        <v>1348</v>
      </c>
      <c r="X131" s="21" t="s">
        <v>1348</v>
      </c>
      <c r="Y131" s="21" t="s">
        <v>1348</v>
      </c>
      <c r="Z131" s="21" t="s">
        <v>1348</v>
      </c>
      <c r="AA131" s="21" t="s">
        <v>1348</v>
      </c>
      <c r="AB131" s="21" t="s">
        <v>1348</v>
      </c>
      <c r="AC131" s="21" t="s">
        <v>1348</v>
      </c>
      <c r="AD131" s="21" t="s">
        <v>1348</v>
      </c>
      <c r="AE131" s="21" t="str">
        <f>'2026'!X131</f>
        <v/>
      </c>
      <c r="AF131" s="97" t="str">
        <f>Median!AD131</f>
        <v/>
      </c>
      <c r="AG131" s="142"/>
      <c r="AH131" s="61" t="s">
        <v>570</v>
      </c>
    </row>
    <row r="132" spans="1:34" ht="14">
      <c r="A132" s="61" t="s">
        <v>528</v>
      </c>
      <c r="B132" s="21" t="s">
        <v>1348</v>
      </c>
      <c r="C132" s="21">
        <v>3</v>
      </c>
      <c r="D132" s="21">
        <v>2</v>
      </c>
      <c r="E132" s="21">
        <v>6</v>
      </c>
      <c r="F132" s="21">
        <v>4</v>
      </c>
      <c r="G132" s="21">
        <v>6</v>
      </c>
      <c r="H132" s="21">
        <v>3</v>
      </c>
      <c r="I132" s="21">
        <v>3</v>
      </c>
      <c r="J132" s="79" t="s">
        <v>1317</v>
      </c>
      <c r="K132" s="79" t="s">
        <v>1317</v>
      </c>
      <c r="L132" s="21" t="s">
        <v>1348</v>
      </c>
      <c r="M132" s="21" t="s">
        <v>1348</v>
      </c>
      <c r="N132" s="21">
        <v>1</v>
      </c>
      <c r="O132" s="21">
        <v>2</v>
      </c>
      <c r="P132" s="21">
        <v>4</v>
      </c>
      <c r="Q132" s="21">
        <v>3</v>
      </c>
      <c r="R132" s="21" t="s">
        <v>1348</v>
      </c>
      <c r="S132" s="21">
        <v>3</v>
      </c>
      <c r="T132" s="21">
        <v>1</v>
      </c>
      <c r="U132" s="21" t="s">
        <v>1348</v>
      </c>
      <c r="V132" s="21">
        <v>2</v>
      </c>
      <c r="W132" s="21" t="s">
        <v>1348</v>
      </c>
      <c r="X132" s="21" t="s">
        <v>1348</v>
      </c>
      <c r="Y132" s="21">
        <v>2</v>
      </c>
      <c r="Z132" s="21" t="s">
        <v>1348</v>
      </c>
      <c r="AA132" s="21" t="s">
        <v>1348</v>
      </c>
      <c r="AB132" s="21" t="s">
        <v>1348</v>
      </c>
      <c r="AC132" s="21" t="s">
        <v>1348</v>
      </c>
      <c r="AD132" s="21" t="s">
        <v>1348</v>
      </c>
      <c r="AE132" s="21" t="str">
        <f>'2026'!X132</f>
        <v/>
      </c>
      <c r="AF132" s="97">
        <f>Median!AD132</f>
        <v>1</v>
      </c>
      <c r="AG132" s="142"/>
      <c r="AH132" s="61" t="s">
        <v>528</v>
      </c>
    </row>
    <row r="133" spans="1:34" ht="14">
      <c r="A133" s="61" t="s">
        <v>821</v>
      </c>
      <c r="B133" s="21"/>
      <c r="C133" s="21"/>
      <c r="D133" s="21"/>
      <c r="E133" s="21">
        <v>1</v>
      </c>
      <c r="F133" s="21" t="s">
        <v>1348</v>
      </c>
      <c r="G133" s="21" t="s">
        <v>1348</v>
      </c>
      <c r="H133" s="21" t="s">
        <v>1348</v>
      </c>
      <c r="I133" s="21" t="s">
        <v>1348</v>
      </c>
      <c r="J133" s="78" t="s">
        <v>1316</v>
      </c>
      <c r="K133" s="78" t="s">
        <v>1316</v>
      </c>
      <c r="L133" s="21" t="s">
        <v>1348</v>
      </c>
      <c r="M133" s="21" t="s">
        <v>1348</v>
      </c>
      <c r="N133" s="21"/>
      <c r="O133" s="21"/>
      <c r="P133" s="21" t="s">
        <v>1348</v>
      </c>
      <c r="Q133" s="21" t="s">
        <v>1348</v>
      </c>
      <c r="R133" s="21" t="s">
        <v>1348</v>
      </c>
      <c r="S133" s="21" t="s">
        <v>1348</v>
      </c>
      <c r="T133" s="21" t="s">
        <v>1348</v>
      </c>
      <c r="U133" s="21" t="s">
        <v>1348</v>
      </c>
      <c r="V133" s="21" t="s">
        <v>1348</v>
      </c>
      <c r="W133" s="21" t="s">
        <v>1348</v>
      </c>
      <c r="X133" s="21" t="s">
        <v>1348</v>
      </c>
      <c r="Y133" s="21" t="s">
        <v>1348</v>
      </c>
      <c r="Z133" s="21" t="s">
        <v>1348</v>
      </c>
      <c r="AA133" s="21" t="s">
        <v>1348</v>
      </c>
      <c r="AB133" s="21" t="s">
        <v>1348</v>
      </c>
      <c r="AC133" s="21" t="s">
        <v>1348</v>
      </c>
      <c r="AD133" s="21" t="s">
        <v>1348</v>
      </c>
      <c r="AE133" s="21" t="str">
        <f>'2026'!X133</f>
        <v/>
      </c>
      <c r="AF133" s="97" t="str">
        <f>Median!AD133</f>
        <v/>
      </c>
      <c r="AG133" s="142"/>
      <c r="AH133" s="61" t="s">
        <v>1613</v>
      </c>
    </row>
    <row r="134" spans="1:34" ht="14">
      <c r="A134" s="61" t="s">
        <v>572</v>
      </c>
      <c r="B134" s="21" t="s">
        <v>1348</v>
      </c>
      <c r="C134" s="21" t="s">
        <v>1348</v>
      </c>
      <c r="D134" s="21" t="s">
        <v>1348</v>
      </c>
      <c r="E134" s="21" t="s">
        <v>1348</v>
      </c>
      <c r="F134" s="21" t="s">
        <v>1348</v>
      </c>
      <c r="G134" s="21">
        <v>1</v>
      </c>
      <c r="H134" s="21" t="s">
        <v>1348</v>
      </c>
      <c r="I134" s="21">
        <v>3</v>
      </c>
      <c r="J134" s="21"/>
      <c r="K134" s="21"/>
      <c r="L134" s="21" t="s">
        <v>1348</v>
      </c>
      <c r="M134" s="21" t="s">
        <v>1348</v>
      </c>
      <c r="N134" s="21" t="s">
        <v>1348</v>
      </c>
      <c r="O134" s="21">
        <v>4</v>
      </c>
      <c r="P134" s="21">
        <v>1</v>
      </c>
      <c r="Q134" s="21" t="s">
        <v>1348</v>
      </c>
      <c r="R134" s="21" t="s">
        <v>1348</v>
      </c>
      <c r="S134" s="21" t="s">
        <v>1348</v>
      </c>
      <c r="T134" s="21" t="s">
        <v>1348</v>
      </c>
      <c r="U134" s="21">
        <v>4</v>
      </c>
      <c r="V134" s="21" t="s">
        <v>1348</v>
      </c>
      <c r="W134" s="21" t="s">
        <v>1348</v>
      </c>
      <c r="X134" s="21" t="s">
        <v>1348</v>
      </c>
      <c r="Y134" s="21">
        <v>1</v>
      </c>
      <c r="Z134" s="21" t="s">
        <v>1348</v>
      </c>
      <c r="AA134" s="21">
        <v>1</v>
      </c>
      <c r="AB134" s="21">
        <v>1</v>
      </c>
      <c r="AC134" s="21">
        <v>1</v>
      </c>
      <c r="AD134" s="21" t="s">
        <v>1348</v>
      </c>
      <c r="AE134" s="21" t="str">
        <f>'2026'!X134</f>
        <v/>
      </c>
      <c r="AF134" s="97" t="str">
        <f>Median!AD134</f>
        <v/>
      </c>
      <c r="AG134" s="142"/>
      <c r="AH134" s="61" t="s">
        <v>572</v>
      </c>
    </row>
    <row r="135" spans="1:34" ht="14">
      <c r="A135" s="61" t="s">
        <v>571</v>
      </c>
      <c r="B135" s="21">
        <v>10</v>
      </c>
      <c r="C135" s="21">
        <v>5</v>
      </c>
      <c r="D135" s="21">
        <v>5</v>
      </c>
      <c r="E135" s="21">
        <v>7</v>
      </c>
      <c r="F135" s="21">
        <v>8</v>
      </c>
      <c r="G135" s="21">
        <v>19</v>
      </c>
      <c r="H135" s="21">
        <v>9</v>
      </c>
      <c r="I135" s="21">
        <v>8</v>
      </c>
      <c r="J135" s="21"/>
      <c r="K135" s="21"/>
      <c r="L135" s="21">
        <v>12</v>
      </c>
      <c r="M135" s="21">
        <v>6</v>
      </c>
      <c r="N135" s="21">
        <v>5</v>
      </c>
      <c r="O135" s="21">
        <v>10</v>
      </c>
      <c r="P135" s="21">
        <v>9</v>
      </c>
      <c r="Q135" s="21">
        <v>10</v>
      </c>
      <c r="R135" s="21">
        <v>9</v>
      </c>
      <c r="S135" s="21">
        <v>8</v>
      </c>
      <c r="T135" s="21">
        <v>6</v>
      </c>
      <c r="U135" s="21">
        <v>10</v>
      </c>
      <c r="V135" s="21">
        <v>22</v>
      </c>
      <c r="W135" s="21">
        <v>22</v>
      </c>
      <c r="X135" s="21">
        <v>12</v>
      </c>
      <c r="Y135" s="21">
        <v>20</v>
      </c>
      <c r="Z135" s="21">
        <v>24</v>
      </c>
      <c r="AA135" s="21">
        <v>18</v>
      </c>
      <c r="AB135" s="21">
        <v>10</v>
      </c>
      <c r="AC135" s="21">
        <v>17</v>
      </c>
      <c r="AD135" s="21">
        <v>9</v>
      </c>
      <c r="AE135" s="21">
        <f>'2026'!X135</f>
        <v>12</v>
      </c>
      <c r="AF135" s="97">
        <f>Median!AD135</f>
        <v>10</v>
      </c>
      <c r="AG135" s="142"/>
      <c r="AH135" s="61" t="s">
        <v>571</v>
      </c>
    </row>
    <row r="136" spans="1:34" ht="12" customHeight="1">
      <c r="A136" s="39" t="s">
        <v>896</v>
      </c>
      <c r="B136" s="21"/>
      <c r="C136" s="21"/>
      <c r="D136" s="21"/>
      <c r="E136" s="21"/>
      <c r="F136" s="21"/>
      <c r="G136" s="21"/>
      <c r="H136" s="21">
        <v>1</v>
      </c>
      <c r="I136" s="21">
        <v>1</v>
      </c>
      <c r="J136" s="21"/>
      <c r="K136" s="21"/>
      <c r="L136" s="21" t="s">
        <v>1348</v>
      </c>
      <c r="M136" s="21">
        <v>1</v>
      </c>
      <c r="N136" s="21"/>
      <c r="O136" s="21"/>
      <c r="P136" s="21" t="s">
        <v>1348</v>
      </c>
      <c r="Q136" s="21">
        <v>33</v>
      </c>
      <c r="R136" s="21" t="s">
        <v>1348</v>
      </c>
      <c r="S136" s="21">
        <v>1</v>
      </c>
      <c r="T136" s="21" t="s">
        <v>1348</v>
      </c>
      <c r="U136" s="21" t="s">
        <v>1348</v>
      </c>
      <c r="V136" s="21" t="s">
        <v>1348</v>
      </c>
      <c r="W136" s="21">
        <v>5</v>
      </c>
      <c r="X136" s="21">
        <v>6</v>
      </c>
      <c r="Y136" s="21">
        <v>7</v>
      </c>
      <c r="Z136" s="21">
        <v>19</v>
      </c>
      <c r="AA136" s="21" t="s">
        <v>1348</v>
      </c>
      <c r="AB136" s="21">
        <v>21</v>
      </c>
      <c r="AC136" s="21">
        <v>9</v>
      </c>
      <c r="AD136" s="21">
        <v>15</v>
      </c>
      <c r="AE136" s="21" t="str">
        <f>'2026'!X136</f>
        <v/>
      </c>
      <c r="AF136" s="97" t="str">
        <f>Median!AD136</f>
        <v/>
      </c>
      <c r="AG136" s="142"/>
      <c r="AH136" s="39" t="s">
        <v>1614</v>
      </c>
    </row>
    <row r="137" spans="1:34"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44"/>
      <c r="W137" s="20"/>
      <c r="X137" s="20"/>
      <c r="Y137" s="20"/>
      <c r="Z137" s="20"/>
      <c r="AA137" s="20"/>
      <c r="AF137" s="121"/>
      <c r="AG137" s="104"/>
    </row>
    <row r="138" spans="1:34">
      <c r="A138" s="3" t="s">
        <v>692</v>
      </c>
      <c r="B138" s="45" t="s">
        <v>1348</v>
      </c>
      <c r="C138" s="45" t="s">
        <v>1348</v>
      </c>
      <c r="D138" s="45"/>
      <c r="E138" s="20"/>
      <c r="F138" s="20"/>
      <c r="G138" s="20"/>
      <c r="H138" s="20"/>
      <c r="I138" s="20"/>
      <c r="J138" s="20"/>
      <c r="K138" s="20"/>
      <c r="L138" s="20"/>
      <c r="M138" s="20"/>
      <c r="N138" s="45" t="s">
        <v>1348</v>
      </c>
      <c r="O138" s="45" t="s">
        <v>1348</v>
      </c>
      <c r="P138" s="20"/>
      <c r="Q138" s="20"/>
      <c r="R138" s="20"/>
      <c r="S138" s="20"/>
      <c r="T138" s="20"/>
      <c r="U138" s="20"/>
      <c r="V138" s="45"/>
      <c r="W138" s="20"/>
      <c r="X138" s="20"/>
      <c r="Y138" s="20"/>
      <c r="Z138" s="20"/>
      <c r="AA138" s="20"/>
      <c r="AF138" s="113"/>
      <c r="AG138" s="104"/>
      <c r="AH138" s="3" t="s">
        <v>692</v>
      </c>
    </row>
    <row r="139" spans="1:34" ht="14">
      <c r="A139" s="61" t="s">
        <v>390</v>
      </c>
      <c r="B139" s="21">
        <v>52</v>
      </c>
      <c r="C139" s="21">
        <v>48</v>
      </c>
      <c r="D139" s="21">
        <v>46</v>
      </c>
      <c r="E139" s="21">
        <v>59</v>
      </c>
      <c r="F139" s="21">
        <v>72</v>
      </c>
      <c r="G139" s="21">
        <v>59</v>
      </c>
      <c r="H139" s="21">
        <v>67</v>
      </c>
      <c r="I139" s="21">
        <v>60</v>
      </c>
      <c r="J139" s="21"/>
      <c r="K139" s="21"/>
      <c r="L139" s="21">
        <v>72</v>
      </c>
      <c r="M139" s="21">
        <v>20</v>
      </c>
      <c r="N139" s="21">
        <v>75</v>
      </c>
      <c r="O139" s="21">
        <v>97</v>
      </c>
      <c r="P139" s="21">
        <v>56</v>
      </c>
      <c r="Q139" s="21">
        <v>43</v>
      </c>
      <c r="R139" s="21">
        <v>45</v>
      </c>
      <c r="S139" s="21">
        <v>94</v>
      </c>
      <c r="T139" s="21">
        <v>77</v>
      </c>
      <c r="U139" s="21">
        <v>59</v>
      </c>
      <c r="V139" s="21">
        <v>115</v>
      </c>
      <c r="W139" s="21">
        <v>84</v>
      </c>
      <c r="X139" s="21">
        <v>67</v>
      </c>
      <c r="Y139" s="21">
        <v>156</v>
      </c>
      <c r="Z139" s="21">
        <v>153</v>
      </c>
      <c r="AA139" s="21">
        <v>135</v>
      </c>
      <c r="AB139" s="21">
        <v>81</v>
      </c>
      <c r="AC139" s="21">
        <v>69</v>
      </c>
      <c r="AD139" s="21">
        <v>151</v>
      </c>
      <c r="AE139" s="21">
        <f>'2026'!X139</f>
        <v>87</v>
      </c>
      <c r="AF139" s="97">
        <f>Median!AD139</f>
        <v>70.5</v>
      </c>
      <c r="AG139" s="142"/>
      <c r="AH139" s="61" t="s">
        <v>390</v>
      </c>
    </row>
    <row r="140" spans="1:34" ht="14">
      <c r="A140" s="61" t="s">
        <v>391</v>
      </c>
      <c r="B140" s="21">
        <v>12</v>
      </c>
      <c r="C140" s="21">
        <v>7</v>
      </c>
      <c r="D140" s="21">
        <v>12</v>
      </c>
      <c r="E140" s="21">
        <v>21</v>
      </c>
      <c r="F140" s="21">
        <v>8</v>
      </c>
      <c r="G140" s="21">
        <v>13</v>
      </c>
      <c r="H140" s="21">
        <v>6</v>
      </c>
      <c r="I140" s="21">
        <v>9</v>
      </c>
      <c r="J140" s="21"/>
      <c r="K140" s="21"/>
      <c r="L140" s="21">
        <v>17</v>
      </c>
      <c r="M140" s="21">
        <v>6</v>
      </c>
      <c r="N140" s="21">
        <v>20</v>
      </c>
      <c r="O140" s="21">
        <v>14</v>
      </c>
      <c r="P140" s="21">
        <v>19</v>
      </c>
      <c r="Q140" s="21">
        <v>18</v>
      </c>
      <c r="R140" s="21">
        <v>22</v>
      </c>
      <c r="S140" s="21">
        <v>24</v>
      </c>
      <c r="T140" s="21">
        <v>16</v>
      </c>
      <c r="U140" s="21">
        <v>19</v>
      </c>
      <c r="V140" s="21">
        <v>32</v>
      </c>
      <c r="W140" s="21">
        <v>20</v>
      </c>
      <c r="X140" s="21">
        <v>14</v>
      </c>
      <c r="Y140" s="21">
        <v>31</v>
      </c>
      <c r="Z140" s="21">
        <v>37</v>
      </c>
      <c r="AA140" s="21">
        <v>31</v>
      </c>
      <c r="AB140" s="21">
        <v>24</v>
      </c>
      <c r="AC140" s="21">
        <v>27</v>
      </c>
      <c r="AD140" s="21">
        <v>22</v>
      </c>
      <c r="AE140" s="21">
        <f>'2026'!X140</f>
        <v>16</v>
      </c>
      <c r="AF140" s="97">
        <f>Median!AD140</f>
        <v>18.5</v>
      </c>
      <c r="AG140" s="142"/>
      <c r="AH140" s="61" t="s">
        <v>391</v>
      </c>
    </row>
    <row r="141" spans="1:34" ht="14">
      <c r="A141" s="61" t="s">
        <v>439</v>
      </c>
      <c r="B141" s="21">
        <v>1</v>
      </c>
      <c r="C141" s="21">
        <v>4</v>
      </c>
      <c r="D141" s="21">
        <v>3</v>
      </c>
      <c r="E141" s="21">
        <v>6</v>
      </c>
      <c r="F141" s="21">
        <v>7</v>
      </c>
      <c r="G141" s="21">
        <v>2</v>
      </c>
      <c r="H141" s="21">
        <v>2</v>
      </c>
      <c r="I141" s="21">
        <v>1</v>
      </c>
      <c r="J141" s="21"/>
      <c r="K141" s="21"/>
      <c r="L141" s="21">
        <v>2</v>
      </c>
      <c r="M141" s="21">
        <v>1</v>
      </c>
      <c r="N141" s="21">
        <v>3</v>
      </c>
      <c r="O141" s="21">
        <v>4</v>
      </c>
      <c r="P141" s="21">
        <v>2</v>
      </c>
      <c r="Q141" s="21">
        <v>5</v>
      </c>
      <c r="R141" s="21">
        <v>2</v>
      </c>
      <c r="S141" s="21">
        <v>3</v>
      </c>
      <c r="T141" s="21">
        <v>2</v>
      </c>
      <c r="U141" s="21">
        <v>2</v>
      </c>
      <c r="V141" s="21">
        <v>1</v>
      </c>
      <c r="W141" s="21">
        <v>1</v>
      </c>
      <c r="X141" s="21">
        <v>2</v>
      </c>
      <c r="Y141" s="21">
        <v>6</v>
      </c>
      <c r="Z141" s="21">
        <v>2</v>
      </c>
      <c r="AA141" s="21">
        <v>3</v>
      </c>
      <c r="AB141" s="21" t="s">
        <v>1348</v>
      </c>
      <c r="AC141" s="21">
        <v>2</v>
      </c>
      <c r="AD141" s="21">
        <v>2</v>
      </c>
      <c r="AE141" s="21" t="str">
        <f>'2026'!X141</f>
        <v/>
      </c>
      <c r="AF141" s="97">
        <f>Median!AD141</f>
        <v>2</v>
      </c>
      <c r="AG141" s="142"/>
      <c r="AH141" s="61" t="s">
        <v>439</v>
      </c>
    </row>
    <row r="142" spans="1:34" ht="14">
      <c r="A142" s="61" t="s">
        <v>593</v>
      </c>
      <c r="B142" s="21" t="s">
        <v>1348</v>
      </c>
      <c r="C142" s="21" t="s">
        <v>1348</v>
      </c>
      <c r="D142" s="21">
        <v>2</v>
      </c>
      <c r="E142" s="21">
        <v>5</v>
      </c>
      <c r="F142" s="21">
        <v>4</v>
      </c>
      <c r="G142" s="21">
        <v>2</v>
      </c>
      <c r="H142" s="21">
        <v>1</v>
      </c>
      <c r="I142" s="21">
        <v>1</v>
      </c>
      <c r="J142" s="21"/>
      <c r="K142" s="21"/>
      <c r="L142" s="21" t="s">
        <v>1348</v>
      </c>
      <c r="M142" s="21">
        <v>1</v>
      </c>
      <c r="N142" s="21">
        <v>2</v>
      </c>
      <c r="O142" s="21">
        <v>3</v>
      </c>
      <c r="P142" s="21">
        <v>2</v>
      </c>
      <c r="Q142" s="21">
        <v>1</v>
      </c>
      <c r="R142" s="21">
        <v>1</v>
      </c>
      <c r="S142" s="21">
        <v>2</v>
      </c>
      <c r="T142" s="21">
        <v>2</v>
      </c>
      <c r="U142" s="21" t="s">
        <v>1348</v>
      </c>
      <c r="V142" s="21">
        <v>4</v>
      </c>
      <c r="W142" s="21">
        <v>1</v>
      </c>
      <c r="X142" s="21">
        <v>2</v>
      </c>
      <c r="Y142" s="21">
        <v>4</v>
      </c>
      <c r="Z142" s="21">
        <v>5</v>
      </c>
      <c r="AA142" s="21">
        <v>2</v>
      </c>
      <c r="AB142" s="21" t="s">
        <v>1348</v>
      </c>
      <c r="AC142" s="21">
        <v>4</v>
      </c>
      <c r="AD142" s="21">
        <v>1</v>
      </c>
      <c r="AE142" s="21" t="str">
        <f>'2026'!X142</f>
        <v/>
      </c>
      <c r="AF142" s="97">
        <f>Median!AD142</f>
        <v>2</v>
      </c>
      <c r="AG142" s="142"/>
      <c r="AH142" s="61" t="s">
        <v>593</v>
      </c>
    </row>
    <row r="143" spans="1:34" ht="14">
      <c r="A143" s="61" t="s">
        <v>594</v>
      </c>
      <c r="B143" s="21">
        <v>1</v>
      </c>
      <c r="C143" s="21">
        <v>4</v>
      </c>
      <c r="D143" s="21">
        <v>3</v>
      </c>
      <c r="E143" s="21">
        <v>1</v>
      </c>
      <c r="F143" s="21" t="s">
        <v>1348</v>
      </c>
      <c r="G143" s="21">
        <v>1</v>
      </c>
      <c r="H143" s="21">
        <v>3</v>
      </c>
      <c r="I143" s="21">
        <v>1</v>
      </c>
      <c r="J143" s="21"/>
      <c r="K143" s="21"/>
      <c r="L143" s="21">
        <v>1</v>
      </c>
      <c r="M143" s="21">
        <v>1</v>
      </c>
      <c r="N143" s="21">
        <v>3</v>
      </c>
      <c r="O143" s="21">
        <v>2</v>
      </c>
      <c r="P143" s="21">
        <v>1</v>
      </c>
      <c r="Q143" s="21">
        <v>1</v>
      </c>
      <c r="R143" s="21">
        <v>2</v>
      </c>
      <c r="S143" s="21" t="s">
        <v>1348</v>
      </c>
      <c r="T143" s="21">
        <v>1</v>
      </c>
      <c r="U143" s="21">
        <v>2</v>
      </c>
      <c r="V143" s="21">
        <v>2</v>
      </c>
      <c r="W143" s="21">
        <v>2</v>
      </c>
      <c r="X143" s="21">
        <v>5</v>
      </c>
      <c r="Y143" s="21">
        <v>4</v>
      </c>
      <c r="Z143" s="21">
        <v>4</v>
      </c>
      <c r="AA143" s="21">
        <v>1</v>
      </c>
      <c r="AB143" s="21" t="s">
        <v>1348</v>
      </c>
      <c r="AC143" s="21">
        <v>2</v>
      </c>
      <c r="AD143" s="21">
        <v>6</v>
      </c>
      <c r="AE143" s="21" t="str">
        <f>'2026'!X143</f>
        <v/>
      </c>
      <c r="AF143" s="97">
        <f>Median!AD143</f>
        <v>1.5</v>
      </c>
      <c r="AG143" s="142"/>
      <c r="AH143" s="61" t="s">
        <v>594</v>
      </c>
    </row>
    <row r="144" spans="1:34" ht="14">
      <c r="A144" s="39" t="s">
        <v>1566</v>
      </c>
      <c r="B144" s="21"/>
      <c r="C144" s="21"/>
      <c r="D144" s="21"/>
      <c r="E144" s="21"/>
      <c r="F144" s="21"/>
      <c r="G144" s="21">
        <v>1</v>
      </c>
      <c r="H144" s="21" t="s">
        <v>1348</v>
      </c>
      <c r="I144" s="21">
        <v>1</v>
      </c>
      <c r="J144" s="21"/>
      <c r="K144" s="21"/>
      <c r="L144" s="21" t="s">
        <v>1348</v>
      </c>
      <c r="M144" s="21" t="s">
        <v>1348</v>
      </c>
      <c r="N144" s="21"/>
      <c r="O144" s="21"/>
      <c r="P144" s="21" t="s">
        <v>1348</v>
      </c>
      <c r="Q144" s="21" t="s">
        <v>1348</v>
      </c>
      <c r="R144" s="21" t="s">
        <v>1348</v>
      </c>
      <c r="S144" s="21" t="s">
        <v>1348</v>
      </c>
      <c r="T144" s="21">
        <v>1</v>
      </c>
      <c r="U144" s="21">
        <v>1</v>
      </c>
      <c r="V144" s="21" t="s">
        <v>1348</v>
      </c>
      <c r="W144" s="21" t="s">
        <v>1348</v>
      </c>
      <c r="X144" s="21" t="s">
        <v>1348</v>
      </c>
      <c r="Y144" s="21" t="s">
        <v>1348</v>
      </c>
      <c r="Z144" s="21" t="s">
        <v>1348</v>
      </c>
      <c r="AA144" s="21" t="s">
        <v>1348</v>
      </c>
      <c r="AB144" s="21" t="s">
        <v>1348</v>
      </c>
      <c r="AC144" s="21" t="s">
        <v>1348</v>
      </c>
      <c r="AD144" s="21" t="s">
        <v>1348</v>
      </c>
      <c r="AE144" s="21" t="str">
        <f>'2026'!X144</f>
        <v/>
      </c>
      <c r="AF144" s="97" t="str">
        <f>Median!AD144</f>
        <v/>
      </c>
      <c r="AG144" s="142"/>
      <c r="AH144" s="39" t="s">
        <v>1566</v>
      </c>
    </row>
    <row r="145" spans="1:34" ht="14">
      <c r="A145" s="39" t="s">
        <v>1564</v>
      </c>
      <c r="B145" s="21"/>
      <c r="C145" s="21"/>
      <c r="D145" s="21">
        <v>5</v>
      </c>
      <c r="E145" s="21">
        <v>2</v>
      </c>
      <c r="F145" s="21" t="s">
        <v>1348</v>
      </c>
      <c r="G145" s="21" t="s">
        <v>1348</v>
      </c>
      <c r="H145" s="21" t="s">
        <v>1348</v>
      </c>
      <c r="I145" s="21">
        <v>1</v>
      </c>
      <c r="J145" s="21"/>
      <c r="K145" s="21"/>
      <c r="L145" s="21" t="s">
        <v>1348</v>
      </c>
      <c r="M145" s="21" t="s">
        <v>1348</v>
      </c>
      <c r="N145" s="21"/>
      <c r="O145" s="21"/>
      <c r="P145" s="21" t="s">
        <v>1348</v>
      </c>
      <c r="Q145" s="21" t="s">
        <v>1348</v>
      </c>
      <c r="R145" s="21">
        <v>3</v>
      </c>
      <c r="S145" s="21" t="s">
        <v>1348</v>
      </c>
      <c r="T145" s="21">
        <v>1</v>
      </c>
      <c r="U145" s="21" t="s">
        <v>1348</v>
      </c>
      <c r="V145" s="21" t="s">
        <v>1348</v>
      </c>
      <c r="W145" s="21" t="s">
        <v>1348</v>
      </c>
      <c r="X145" s="21" t="s">
        <v>1348</v>
      </c>
      <c r="Y145" s="21">
        <v>1</v>
      </c>
      <c r="Z145" s="21" t="s">
        <v>1348</v>
      </c>
      <c r="AA145" s="21">
        <v>1</v>
      </c>
      <c r="AB145" s="21" t="s">
        <v>1348</v>
      </c>
      <c r="AC145" s="21">
        <v>1</v>
      </c>
      <c r="AD145" s="21" t="s">
        <v>1348</v>
      </c>
      <c r="AE145" s="21" t="str">
        <f>'2026'!X145</f>
        <v/>
      </c>
      <c r="AF145" s="97" t="str">
        <f>Median!AD145</f>
        <v/>
      </c>
      <c r="AG145" s="142"/>
      <c r="AH145" s="39" t="s">
        <v>1564</v>
      </c>
    </row>
    <row r="146" spans="1:34" ht="14">
      <c r="A146" s="61" t="s">
        <v>551</v>
      </c>
      <c r="B146" s="21">
        <v>2</v>
      </c>
      <c r="C146" s="21">
        <v>8</v>
      </c>
      <c r="D146" s="21">
        <v>30</v>
      </c>
      <c r="E146" s="21">
        <v>11</v>
      </c>
      <c r="F146" s="21">
        <v>8</v>
      </c>
      <c r="G146" s="21">
        <v>7</v>
      </c>
      <c r="H146" s="21">
        <v>12</v>
      </c>
      <c r="I146" s="21">
        <v>3</v>
      </c>
      <c r="J146" s="21"/>
      <c r="K146" s="21"/>
      <c r="L146" s="21">
        <v>8</v>
      </c>
      <c r="M146" s="21">
        <v>8</v>
      </c>
      <c r="N146" s="21">
        <v>22</v>
      </c>
      <c r="O146" s="21">
        <v>9</v>
      </c>
      <c r="P146" s="21">
        <v>9</v>
      </c>
      <c r="Q146" s="21">
        <v>6</v>
      </c>
      <c r="R146" s="21">
        <v>6</v>
      </c>
      <c r="S146" s="21">
        <v>12</v>
      </c>
      <c r="T146" s="21">
        <v>3</v>
      </c>
      <c r="U146" s="21">
        <v>8</v>
      </c>
      <c r="V146" s="21">
        <v>5</v>
      </c>
      <c r="W146" s="21">
        <v>9</v>
      </c>
      <c r="X146" s="21">
        <v>3</v>
      </c>
      <c r="Y146" s="21">
        <v>17</v>
      </c>
      <c r="Z146" s="21">
        <v>12</v>
      </c>
      <c r="AA146" s="21">
        <v>6</v>
      </c>
      <c r="AB146" s="21">
        <v>7</v>
      </c>
      <c r="AC146" s="21">
        <v>4</v>
      </c>
      <c r="AD146" s="21">
        <v>3</v>
      </c>
      <c r="AE146" s="21">
        <f>'2026'!X146</f>
        <v>6</v>
      </c>
      <c r="AF146" s="97">
        <f>Median!AD146</f>
        <v>8</v>
      </c>
      <c r="AG146" s="142"/>
      <c r="AH146" s="61" t="s">
        <v>551</v>
      </c>
    </row>
    <row r="147" spans="1:34" ht="11" customHeight="1">
      <c r="A147" s="61" t="s">
        <v>392</v>
      </c>
      <c r="B147" s="21">
        <v>2</v>
      </c>
      <c r="C147" s="21">
        <v>4</v>
      </c>
      <c r="D147" s="21">
        <v>10</v>
      </c>
      <c r="E147" s="21">
        <v>6</v>
      </c>
      <c r="F147" s="21">
        <v>2</v>
      </c>
      <c r="G147" s="21">
        <v>5</v>
      </c>
      <c r="H147" s="21">
        <v>1</v>
      </c>
      <c r="I147" s="21">
        <v>6</v>
      </c>
      <c r="J147" s="21"/>
      <c r="K147" s="21"/>
      <c r="L147" s="21">
        <v>8</v>
      </c>
      <c r="M147" s="21">
        <v>5</v>
      </c>
      <c r="N147" s="21">
        <v>5</v>
      </c>
      <c r="O147" s="21">
        <v>5</v>
      </c>
      <c r="P147" s="21">
        <v>4</v>
      </c>
      <c r="Q147" s="21">
        <v>10</v>
      </c>
      <c r="R147" s="21">
        <v>6</v>
      </c>
      <c r="S147" s="21">
        <v>5</v>
      </c>
      <c r="T147" s="21">
        <v>8</v>
      </c>
      <c r="U147" s="21">
        <v>5</v>
      </c>
      <c r="V147" s="21">
        <v>14</v>
      </c>
      <c r="W147" s="21">
        <v>17</v>
      </c>
      <c r="X147" s="21">
        <v>7</v>
      </c>
      <c r="Y147" s="21">
        <v>12</v>
      </c>
      <c r="Z147" s="21">
        <v>22</v>
      </c>
      <c r="AA147" s="21">
        <v>16</v>
      </c>
      <c r="AB147" s="21">
        <v>12</v>
      </c>
      <c r="AC147" s="21">
        <v>12</v>
      </c>
      <c r="AD147" s="21">
        <v>39</v>
      </c>
      <c r="AE147" s="21">
        <f>'2026'!X147</f>
        <v>12</v>
      </c>
      <c r="AF147" s="97">
        <f>Median!AD147</f>
        <v>6.5</v>
      </c>
      <c r="AG147" s="142"/>
      <c r="AH147" s="61" t="s">
        <v>392</v>
      </c>
    </row>
    <row r="148" spans="1:34" ht="14">
      <c r="A148" s="61" t="s">
        <v>437</v>
      </c>
      <c r="B148" s="21" t="s">
        <v>1348</v>
      </c>
      <c r="C148" s="21" t="s">
        <v>1348</v>
      </c>
      <c r="D148" s="21" t="s">
        <v>1348</v>
      </c>
      <c r="E148" s="21">
        <v>3</v>
      </c>
      <c r="F148" s="21">
        <v>1</v>
      </c>
      <c r="G148" s="21">
        <v>2</v>
      </c>
      <c r="H148" s="21">
        <v>3</v>
      </c>
      <c r="I148" s="21">
        <v>1</v>
      </c>
      <c r="J148" s="21"/>
      <c r="K148" s="21"/>
      <c r="L148" s="21">
        <v>1</v>
      </c>
      <c r="M148" s="21">
        <v>1</v>
      </c>
      <c r="N148" s="21">
        <v>3</v>
      </c>
      <c r="O148" s="21">
        <v>7</v>
      </c>
      <c r="P148" s="21" t="s">
        <v>1348</v>
      </c>
      <c r="Q148" s="21">
        <v>1</v>
      </c>
      <c r="R148" s="21">
        <v>1</v>
      </c>
      <c r="S148" s="21">
        <v>1</v>
      </c>
      <c r="T148" s="21">
        <v>1</v>
      </c>
      <c r="U148" s="21">
        <v>4</v>
      </c>
      <c r="V148" s="21">
        <v>2</v>
      </c>
      <c r="W148" s="21">
        <v>4</v>
      </c>
      <c r="X148" s="21">
        <v>4</v>
      </c>
      <c r="Y148" s="21">
        <v>8</v>
      </c>
      <c r="Z148" s="21">
        <v>2</v>
      </c>
      <c r="AA148" s="21">
        <v>6</v>
      </c>
      <c r="AB148" s="21">
        <v>1</v>
      </c>
      <c r="AC148" s="21">
        <v>3</v>
      </c>
      <c r="AD148" s="21" t="s">
        <v>1348</v>
      </c>
      <c r="AE148" s="21">
        <f>'2026'!X148</f>
        <v>2</v>
      </c>
      <c r="AF148" s="97">
        <f>Median!AD148</f>
        <v>1.5</v>
      </c>
      <c r="AG148" s="142"/>
      <c r="AH148" s="61" t="s">
        <v>437</v>
      </c>
    </row>
    <row r="149" spans="1:34" ht="14">
      <c r="A149" s="61" t="s">
        <v>438</v>
      </c>
      <c r="B149" s="21">
        <v>33</v>
      </c>
      <c r="C149" s="21">
        <v>40</v>
      </c>
      <c r="D149" s="21">
        <v>78</v>
      </c>
      <c r="E149" s="21">
        <v>73</v>
      </c>
      <c r="F149" s="21">
        <v>55</v>
      </c>
      <c r="G149" s="21">
        <v>43</v>
      </c>
      <c r="H149" s="21">
        <v>38</v>
      </c>
      <c r="I149" s="21">
        <v>53</v>
      </c>
      <c r="J149" s="21"/>
      <c r="K149" s="21"/>
      <c r="L149" s="21">
        <v>30</v>
      </c>
      <c r="M149" s="21">
        <v>28</v>
      </c>
      <c r="N149" s="21">
        <v>93</v>
      </c>
      <c r="O149" s="21">
        <v>58</v>
      </c>
      <c r="P149" s="21">
        <v>53</v>
      </c>
      <c r="Q149" s="21">
        <v>56</v>
      </c>
      <c r="R149" s="21">
        <v>60</v>
      </c>
      <c r="S149" s="21">
        <v>59</v>
      </c>
      <c r="T149" s="21">
        <v>63</v>
      </c>
      <c r="U149" s="21">
        <v>43</v>
      </c>
      <c r="V149" s="21">
        <v>31</v>
      </c>
      <c r="W149" s="21">
        <v>58</v>
      </c>
      <c r="X149" s="21">
        <v>49</v>
      </c>
      <c r="Y149" s="21">
        <v>76</v>
      </c>
      <c r="Z149" s="21">
        <v>90</v>
      </c>
      <c r="AA149" s="21">
        <v>46</v>
      </c>
      <c r="AB149" s="21">
        <v>38</v>
      </c>
      <c r="AC149" s="21">
        <v>42</v>
      </c>
      <c r="AD149" s="21">
        <v>49</v>
      </c>
      <c r="AE149" s="21">
        <f>'2026'!X149</f>
        <v>42</v>
      </c>
      <c r="AF149" s="97">
        <f>Median!AD149</f>
        <v>51</v>
      </c>
      <c r="AG149" s="142"/>
      <c r="AH149" s="61" t="s">
        <v>438</v>
      </c>
    </row>
    <row r="150" spans="1:34" ht="14">
      <c r="A150" s="61" t="s">
        <v>160</v>
      </c>
      <c r="B150" s="21"/>
      <c r="C150" s="21"/>
      <c r="D150" s="21"/>
      <c r="E150" s="21"/>
      <c r="F150" s="21"/>
      <c r="G150" s="21">
        <v>1</v>
      </c>
      <c r="H150" s="21" t="s">
        <v>1348</v>
      </c>
      <c r="I150" s="21" t="s">
        <v>1348</v>
      </c>
      <c r="J150" s="21"/>
      <c r="K150" s="21"/>
      <c r="L150" s="21" t="s">
        <v>1348</v>
      </c>
      <c r="M150" s="21" t="s">
        <v>1348</v>
      </c>
      <c r="N150" s="21"/>
      <c r="O150" s="21"/>
      <c r="P150" s="21" t="s">
        <v>1348</v>
      </c>
      <c r="Q150" s="21" t="s">
        <v>1348</v>
      </c>
      <c r="R150" s="21" t="s">
        <v>1348</v>
      </c>
      <c r="S150" s="21" t="s">
        <v>1348</v>
      </c>
      <c r="T150" s="21" t="s">
        <v>1348</v>
      </c>
      <c r="U150" s="21" t="s">
        <v>1348</v>
      </c>
      <c r="V150" s="21" t="s">
        <v>1348</v>
      </c>
      <c r="W150" s="21" t="s">
        <v>1348</v>
      </c>
      <c r="X150" s="21" t="s">
        <v>1348</v>
      </c>
      <c r="Y150" s="21" t="s">
        <v>1348</v>
      </c>
      <c r="Z150" s="21" t="s">
        <v>1348</v>
      </c>
      <c r="AA150" s="21" t="s">
        <v>1348</v>
      </c>
      <c r="AB150" s="21" t="s">
        <v>1348</v>
      </c>
      <c r="AC150" s="21" t="s">
        <v>1348</v>
      </c>
      <c r="AD150" s="21" t="s">
        <v>1348</v>
      </c>
      <c r="AE150" s="21" t="str">
        <f>'2026'!X150</f>
        <v/>
      </c>
      <c r="AF150" s="97" t="str">
        <f>Median!AD150</f>
        <v/>
      </c>
      <c r="AG150" s="142"/>
      <c r="AH150" s="61" t="s">
        <v>1615</v>
      </c>
    </row>
    <row r="151" spans="1:34" ht="14">
      <c r="A151" s="61" t="s">
        <v>393</v>
      </c>
      <c r="B151" s="21" t="s">
        <v>1348</v>
      </c>
      <c r="C151" s="21" t="s">
        <v>1348</v>
      </c>
      <c r="D151" s="21" t="s">
        <v>1348</v>
      </c>
      <c r="E151" s="21" t="s">
        <v>1348</v>
      </c>
      <c r="F151" s="21" t="s">
        <v>1348</v>
      </c>
      <c r="G151" s="21" t="s">
        <v>1348</v>
      </c>
      <c r="H151" s="21" t="s">
        <v>1348</v>
      </c>
      <c r="I151" s="21" t="s">
        <v>1348</v>
      </c>
      <c r="J151" s="21"/>
      <c r="K151" s="21"/>
      <c r="L151" s="21" t="s">
        <v>1348</v>
      </c>
      <c r="M151" s="21">
        <v>1</v>
      </c>
      <c r="N151" s="21" t="s">
        <v>1348</v>
      </c>
      <c r="O151" s="21">
        <v>1</v>
      </c>
      <c r="P151" s="21" t="s">
        <v>1348</v>
      </c>
      <c r="Q151" s="21" t="s">
        <v>1348</v>
      </c>
      <c r="R151" s="21" t="s">
        <v>1348</v>
      </c>
      <c r="S151" s="21" t="s">
        <v>1348</v>
      </c>
      <c r="T151" s="21" t="s">
        <v>1348</v>
      </c>
      <c r="U151" s="21" t="s">
        <v>1348</v>
      </c>
      <c r="V151" s="21" t="s">
        <v>1348</v>
      </c>
      <c r="W151" s="21" t="s">
        <v>1348</v>
      </c>
      <c r="X151" s="21" t="s">
        <v>1348</v>
      </c>
      <c r="Y151" s="21">
        <v>1</v>
      </c>
      <c r="Z151" s="21">
        <v>1</v>
      </c>
      <c r="AA151" s="21" t="s">
        <v>1348</v>
      </c>
      <c r="AB151" s="21" t="s">
        <v>1348</v>
      </c>
      <c r="AC151" s="21" t="s">
        <v>1348</v>
      </c>
      <c r="AD151" s="21" t="s">
        <v>1348</v>
      </c>
      <c r="AE151" s="21" t="str">
        <f>'2026'!X151</f>
        <v/>
      </c>
      <c r="AF151" s="97" t="str">
        <f>Median!AD151</f>
        <v/>
      </c>
      <c r="AG151" s="142"/>
      <c r="AH151" s="61" t="s">
        <v>393</v>
      </c>
    </row>
    <row r="152" spans="1:34" ht="14">
      <c r="A152" s="39" t="s">
        <v>19</v>
      </c>
      <c r="B152" s="21" t="s">
        <v>1348</v>
      </c>
      <c r="C152" s="21" t="s">
        <v>1348</v>
      </c>
      <c r="D152" s="21">
        <v>1</v>
      </c>
      <c r="E152" s="21" t="s">
        <v>1348</v>
      </c>
      <c r="F152" s="21" t="s">
        <v>1348</v>
      </c>
      <c r="G152" s="21">
        <v>3</v>
      </c>
      <c r="H152" s="21">
        <v>2</v>
      </c>
      <c r="I152" s="21" t="s">
        <v>1348</v>
      </c>
      <c r="J152" s="78"/>
      <c r="K152" s="78"/>
      <c r="L152" s="21" t="s">
        <v>1348</v>
      </c>
      <c r="M152" s="21" t="s">
        <v>1348</v>
      </c>
      <c r="N152" s="21">
        <v>1</v>
      </c>
      <c r="O152" s="21" t="s">
        <v>1348</v>
      </c>
      <c r="P152" s="21">
        <v>2</v>
      </c>
      <c r="Q152" s="21">
        <v>1</v>
      </c>
      <c r="R152" s="21" t="s">
        <v>1348</v>
      </c>
      <c r="S152" s="21">
        <v>1</v>
      </c>
      <c r="T152" s="21">
        <v>4</v>
      </c>
      <c r="U152" s="21" t="s">
        <v>1348</v>
      </c>
      <c r="V152" s="21">
        <v>1</v>
      </c>
      <c r="W152" s="21" t="s">
        <v>1348</v>
      </c>
      <c r="X152" s="21">
        <v>3</v>
      </c>
      <c r="Y152" s="21">
        <v>2</v>
      </c>
      <c r="Z152" s="21">
        <v>4</v>
      </c>
      <c r="AA152" s="21">
        <v>8</v>
      </c>
      <c r="AB152" s="21" t="s">
        <v>1348</v>
      </c>
      <c r="AC152" s="21">
        <v>1</v>
      </c>
      <c r="AD152" s="21">
        <v>3</v>
      </c>
      <c r="AE152" s="21">
        <f>'2026'!X152</f>
        <v>1</v>
      </c>
      <c r="AF152" s="97">
        <f>Median!AD152</f>
        <v>1</v>
      </c>
      <c r="AG152" s="142"/>
      <c r="AH152" s="39" t="s">
        <v>19</v>
      </c>
    </row>
    <row r="153" spans="1:34" ht="14">
      <c r="A153" s="39" t="s">
        <v>1426</v>
      </c>
      <c r="B153" s="21"/>
      <c r="C153" s="21"/>
      <c r="D153" s="21"/>
      <c r="E153" s="21"/>
      <c r="F153" s="21"/>
      <c r="G153" s="21"/>
      <c r="H153" s="21"/>
      <c r="I153" s="21"/>
      <c r="J153" s="78"/>
      <c r="K153" s="78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>
        <v>1</v>
      </c>
      <c r="AB153" s="21" t="s">
        <v>1348</v>
      </c>
      <c r="AC153" s="21" t="s">
        <v>1348</v>
      </c>
      <c r="AD153" s="21">
        <v>1</v>
      </c>
      <c r="AE153" s="21" t="str">
        <f>'2026'!X153</f>
        <v/>
      </c>
      <c r="AF153" s="121"/>
      <c r="AG153" s="143"/>
      <c r="AH153" s="39" t="s">
        <v>1426</v>
      </c>
    </row>
    <row r="154" spans="1:34">
      <c r="A154" s="48"/>
      <c r="B154" s="20"/>
      <c r="C154" s="20"/>
      <c r="D154" s="20"/>
      <c r="E154" s="20"/>
      <c r="F154" s="20"/>
      <c r="G154" s="20"/>
      <c r="H154" s="20"/>
      <c r="I154" s="20"/>
      <c r="J154" s="79"/>
      <c r="K154" s="79"/>
      <c r="L154" s="20"/>
      <c r="M154" s="20"/>
      <c r="N154" s="45"/>
      <c r="O154" s="45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F154" s="121"/>
      <c r="AG154" s="104"/>
      <c r="AH154" s="48"/>
    </row>
    <row r="155" spans="1:34" ht="14">
      <c r="A155" s="2" t="s">
        <v>980</v>
      </c>
      <c r="B155" s="45" t="s">
        <v>1348</v>
      </c>
      <c r="C155" s="45" t="s">
        <v>1348</v>
      </c>
      <c r="D155" s="45" t="s">
        <v>1348</v>
      </c>
      <c r="E155" s="20"/>
      <c r="F155" s="20"/>
      <c r="G155" s="20"/>
      <c r="H155" s="20"/>
      <c r="I155" s="20"/>
      <c r="J155" s="20"/>
      <c r="K155" s="20"/>
      <c r="L155" s="20"/>
      <c r="M155" s="20"/>
      <c r="N155" s="45" t="s">
        <v>1348</v>
      </c>
      <c r="O155" s="45" t="s">
        <v>1348</v>
      </c>
      <c r="P155" s="20"/>
      <c r="Q155" s="20"/>
      <c r="R155" s="20"/>
      <c r="S155" s="20"/>
      <c r="T155" s="20"/>
      <c r="U155" s="20"/>
      <c r="V155" s="45"/>
      <c r="W155" s="20"/>
      <c r="X155" s="20"/>
      <c r="Y155" s="20"/>
      <c r="Z155" s="20"/>
      <c r="AF155" s="113"/>
      <c r="AG155" s="104"/>
      <c r="AH155" s="2" t="s">
        <v>980</v>
      </c>
    </row>
    <row r="156" spans="1:34" ht="14">
      <c r="A156" s="39" t="s">
        <v>1565</v>
      </c>
      <c r="B156" s="21" t="s">
        <v>1348</v>
      </c>
      <c r="C156" s="21" t="s">
        <v>1348</v>
      </c>
      <c r="D156" s="21" t="s">
        <v>1348</v>
      </c>
      <c r="E156" s="21">
        <v>1</v>
      </c>
      <c r="F156" s="21" t="s">
        <v>1348</v>
      </c>
      <c r="G156" s="21" t="s">
        <v>1348</v>
      </c>
      <c r="H156" s="21" t="s">
        <v>1348</v>
      </c>
      <c r="I156" s="21" t="s">
        <v>1348</v>
      </c>
      <c r="J156" s="21"/>
      <c r="K156" s="21"/>
      <c r="L156" s="21">
        <v>2</v>
      </c>
      <c r="M156" s="21" t="s">
        <v>1348</v>
      </c>
      <c r="N156" s="21" t="s">
        <v>1348</v>
      </c>
      <c r="O156" s="21">
        <v>1</v>
      </c>
      <c r="P156" s="21" t="s">
        <v>1348</v>
      </c>
      <c r="Q156" s="21">
        <v>2</v>
      </c>
      <c r="R156" s="21">
        <v>1</v>
      </c>
      <c r="S156" s="21">
        <v>2</v>
      </c>
      <c r="T156" s="21">
        <v>2</v>
      </c>
      <c r="U156" s="21" t="s">
        <v>1348</v>
      </c>
      <c r="V156" s="21" t="s">
        <v>1348</v>
      </c>
      <c r="W156" s="21">
        <v>1</v>
      </c>
      <c r="X156" s="21" t="s">
        <v>1348</v>
      </c>
      <c r="Y156" s="21" t="s">
        <v>1348</v>
      </c>
      <c r="Z156" s="21" t="s">
        <v>1348</v>
      </c>
      <c r="AA156" s="21">
        <v>2</v>
      </c>
      <c r="AB156" s="21" t="s">
        <v>1348</v>
      </c>
      <c r="AC156" s="21">
        <v>1</v>
      </c>
      <c r="AD156" s="21">
        <v>1</v>
      </c>
      <c r="AE156" s="21">
        <f>'2026'!X156</f>
        <v>2</v>
      </c>
      <c r="AF156" s="97" t="str">
        <f>Median!AD156</f>
        <v/>
      </c>
      <c r="AG156" s="142"/>
      <c r="AH156" s="39" t="s">
        <v>1565</v>
      </c>
    </row>
    <row r="157" spans="1:34" ht="14">
      <c r="A157" s="61" t="s">
        <v>1407</v>
      </c>
      <c r="B157" s="21"/>
      <c r="C157" s="21">
        <v>1</v>
      </c>
      <c r="D157" s="21">
        <v>1</v>
      </c>
      <c r="E157" s="21" t="s">
        <v>1348</v>
      </c>
      <c r="F157" s="21">
        <v>1</v>
      </c>
      <c r="G157" s="21">
        <v>2</v>
      </c>
      <c r="H157" s="21" t="s">
        <v>1348</v>
      </c>
      <c r="I157" s="21" t="s">
        <v>1348</v>
      </c>
      <c r="J157" s="21"/>
      <c r="K157" s="21"/>
      <c r="L157" s="21" t="s">
        <v>1348</v>
      </c>
      <c r="M157" s="21" t="s">
        <v>1348</v>
      </c>
      <c r="N157" s="21"/>
      <c r="O157" s="21"/>
      <c r="P157" s="21" t="s">
        <v>1348</v>
      </c>
      <c r="Q157" s="21" t="s">
        <v>1348</v>
      </c>
      <c r="R157" s="21">
        <v>2</v>
      </c>
      <c r="S157" s="21" t="s">
        <v>1348</v>
      </c>
      <c r="T157" s="21" t="s">
        <v>1348</v>
      </c>
      <c r="U157" s="21" t="s">
        <v>1348</v>
      </c>
      <c r="V157" s="21">
        <v>1</v>
      </c>
      <c r="W157" s="21" t="s">
        <v>1348</v>
      </c>
      <c r="X157" s="21" t="s">
        <v>1348</v>
      </c>
      <c r="Y157" s="21" t="s">
        <v>1348</v>
      </c>
      <c r="Z157" s="21" t="s">
        <v>1348</v>
      </c>
      <c r="AA157" s="21" t="s">
        <v>1348</v>
      </c>
      <c r="AB157" s="21" t="s">
        <v>1348</v>
      </c>
      <c r="AC157" s="21" t="s">
        <v>1348</v>
      </c>
      <c r="AD157" s="21" t="s">
        <v>1348</v>
      </c>
      <c r="AE157" s="21">
        <f>'2026'!X157</f>
        <v>1</v>
      </c>
      <c r="AF157" s="97" t="str">
        <f>Median!AD157</f>
        <v/>
      </c>
      <c r="AG157" s="142"/>
      <c r="AH157" s="61" t="s">
        <v>1407</v>
      </c>
    </row>
    <row r="158" spans="1:34" ht="14">
      <c r="A158" s="61" t="s">
        <v>866</v>
      </c>
      <c r="B158" s="21" t="s">
        <v>1348</v>
      </c>
      <c r="C158" s="21">
        <v>1</v>
      </c>
      <c r="D158" s="21">
        <v>5</v>
      </c>
      <c r="E158" s="21">
        <v>6</v>
      </c>
      <c r="F158" s="21">
        <v>1</v>
      </c>
      <c r="G158" s="21">
        <v>5</v>
      </c>
      <c r="H158" s="21">
        <v>1</v>
      </c>
      <c r="I158" s="21" t="s">
        <v>1348</v>
      </c>
      <c r="J158" s="78" t="s">
        <v>930</v>
      </c>
      <c r="K158" s="78" t="s">
        <v>889</v>
      </c>
      <c r="L158" s="21">
        <v>2</v>
      </c>
      <c r="M158" s="21" t="s">
        <v>1348</v>
      </c>
      <c r="N158" s="21">
        <v>11</v>
      </c>
      <c r="O158" s="21">
        <v>6</v>
      </c>
      <c r="P158" s="21">
        <v>7</v>
      </c>
      <c r="Q158" s="21">
        <v>5</v>
      </c>
      <c r="R158" s="21">
        <v>4</v>
      </c>
      <c r="S158" s="21">
        <v>7</v>
      </c>
      <c r="T158" s="21">
        <v>11</v>
      </c>
      <c r="U158" s="21">
        <v>11</v>
      </c>
      <c r="V158" s="21">
        <v>9</v>
      </c>
      <c r="W158" s="21">
        <v>4</v>
      </c>
      <c r="X158" s="21">
        <v>7</v>
      </c>
      <c r="Y158" s="21">
        <v>15</v>
      </c>
      <c r="Z158" s="21">
        <v>10</v>
      </c>
      <c r="AA158" s="21">
        <v>5</v>
      </c>
      <c r="AB158" s="21">
        <v>8</v>
      </c>
      <c r="AC158" s="21">
        <v>5</v>
      </c>
      <c r="AD158" s="21">
        <v>7</v>
      </c>
      <c r="AE158" s="21">
        <f>'2026'!X158</f>
        <v>15</v>
      </c>
      <c r="AF158" s="97">
        <f>Median!AD158</f>
        <v>5.5</v>
      </c>
      <c r="AG158" s="142"/>
      <c r="AH158" s="61" t="s">
        <v>866</v>
      </c>
    </row>
    <row r="159" spans="1:34" ht="14">
      <c r="A159" s="61" t="s">
        <v>479</v>
      </c>
      <c r="B159" s="21" t="s">
        <v>1348</v>
      </c>
      <c r="C159" s="21" t="s">
        <v>1348</v>
      </c>
      <c r="D159" s="21" t="s">
        <v>1348</v>
      </c>
      <c r="E159" s="21" t="s">
        <v>1348</v>
      </c>
      <c r="F159" s="21">
        <v>2</v>
      </c>
      <c r="G159" s="21" t="s">
        <v>1348</v>
      </c>
      <c r="H159" s="21" t="s">
        <v>1348</v>
      </c>
      <c r="I159" s="21" t="s">
        <v>1348</v>
      </c>
      <c r="J159" s="78" t="s">
        <v>931</v>
      </c>
      <c r="K159" s="78" t="s">
        <v>931</v>
      </c>
      <c r="L159" s="21" t="s">
        <v>1348</v>
      </c>
      <c r="M159" s="21" t="s">
        <v>1348</v>
      </c>
      <c r="N159" s="21" t="s">
        <v>1348</v>
      </c>
      <c r="O159" s="21">
        <v>1</v>
      </c>
      <c r="P159" s="21">
        <v>4</v>
      </c>
      <c r="Q159" s="21" t="s">
        <v>1348</v>
      </c>
      <c r="R159" s="21">
        <v>1</v>
      </c>
      <c r="S159" s="21" t="s">
        <v>1348</v>
      </c>
      <c r="T159" s="21">
        <v>1</v>
      </c>
      <c r="U159" s="21" t="s">
        <v>1348</v>
      </c>
      <c r="V159" s="21" t="s">
        <v>1348</v>
      </c>
      <c r="W159" s="21" t="s">
        <v>1348</v>
      </c>
      <c r="X159" s="21" t="s">
        <v>1348</v>
      </c>
      <c r="Y159" s="21" t="s">
        <v>1348</v>
      </c>
      <c r="Z159" s="21">
        <v>3</v>
      </c>
      <c r="AA159" s="21" t="s">
        <v>1348</v>
      </c>
      <c r="AB159" s="21" t="s">
        <v>1348</v>
      </c>
      <c r="AC159" s="21" t="s">
        <v>1348</v>
      </c>
      <c r="AD159" s="21" t="s">
        <v>1348</v>
      </c>
      <c r="AE159" s="21" t="str">
        <f>'2026'!X159</f>
        <v/>
      </c>
      <c r="AF159" s="97" t="str">
        <f>Median!AD159</f>
        <v/>
      </c>
      <c r="AG159" s="142"/>
      <c r="AH159" s="61" t="s">
        <v>479</v>
      </c>
    </row>
    <row r="160" spans="1:34" ht="14">
      <c r="A160" s="61" t="s">
        <v>480</v>
      </c>
      <c r="B160" s="21">
        <v>1</v>
      </c>
      <c r="C160" s="21" t="s">
        <v>1348</v>
      </c>
      <c r="D160" s="21" t="s">
        <v>1348</v>
      </c>
      <c r="E160" s="21" t="s">
        <v>1348</v>
      </c>
      <c r="F160" s="21" t="s">
        <v>1348</v>
      </c>
      <c r="G160" s="21" t="s">
        <v>1348</v>
      </c>
      <c r="H160" s="21" t="s">
        <v>1348</v>
      </c>
      <c r="I160" s="21" t="s">
        <v>1348</v>
      </c>
      <c r="J160" s="78"/>
      <c r="K160" s="78"/>
      <c r="L160" s="21" t="s">
        <v>1348</v>
      </c>
      <c r="M160" s="21" t="s">
        <v>1348</v>
      </c>
      <c r="N160" s="21" t="s">
        <v>1348</v>
      </c>
      <c r="O160" s="21">
        <v>2</v>
      </c>
      <c r="P160" s="21" t="s">
        <v>1348</v>
      </c>
      <c r="Q160" s="21" t="s">
        <v>1348</v>
      </c>
      <c r="R160" s="21" t="s">
        <v>1348</v>
      </c>
      <c r="S160" s="21" t="s">
        <v>1348</v>
      </c>
      <c r="T160" s="21" t="s">
        <v>1348</v>
      </c>
      <c r="U160" s="21" t="s">
        <v>1348</v>
      </c>
      <c r="V160" s="21" t="s">
        <v>1348</v>
      </c>
      <c r="W160" s="21" t="s">
        <v>1348</v>
      </c>
      <c r="X160" s="21" t="s">
        <v>1348</v>
      </c>
      <c r="Y160" s="21" t="s">
        <v>1348</v>
      </c>
      <c r="Z160" s="21" t="s">
        <v>1348</v>
      </c>
      <c r="AA160" s="21" t="s">
        <v>1348</v>
      </c>
      <c r="AB160" s="21" t="s">
        <v>1348</v>
      </c>
      <c r="AC160" s="21" t="s">
        <v>1348</v>
      </c>
      <c r="AD160" s="21" t="s">
        <v>1348</v>
      </c>
      <c r="AE160" s="21" t="str">
        <f>'2026'!X160</f>
        <v/>
      </c>
      <c r="AF160" s="97" t="str">
        <f>Median!AD160</f>
        <v/>
      </c>
      <c r="AG160" s="142"/>
      <c r="AH160" s="61" t="s">
        <v>480</v>
      </c>
    </row>
    <row r="161" spans="1:34" ht="14">
      <c r="A161" s="61" t="s">
        <v>214</v>
      </c>
      <c r="B161" s="21"/>
      <c r="C161" s="21"/>
      <c r="D161" s="21"/>
      <c r="E161" s="21"/>
      <c r="F161" s="21"/>
      <c r="G161" s="21"/>
      <c r="H161" s="21"/>
      <c r="I161" s="21"/>
      <c r="J161" s="78"/>
      <c r="K161" s="78"/>
      <c r="L161" s="21"/>
      <c r="M161" s="21" t="s">
        <v>1348</v>
      </c>
      <c r="N161" s="21"/>
      <c r="O161" s="21"/>
      <c r="P161" s="21" t="s">
        <v>1348</v>
      </c>
      <c r="Q161" s="21">
        <v>1</v>
      </c>
      <c r="R161" s="21" t="s">
        <v>1348</v>
      </c>
      <c r="S161" s="21" t="s">
        <v>1348</v>
      </c>
      <c r="T161" s="21" t="s">
        <v>1348</v>
      </c>
      <c r="U161" s="21" t="s">
        <v>1348</v>
      </c>
      <c r="V161" s="21" t="s">
        <v>1348</v>
      </c>
      <c r="W161" s="21" t="s">
        <v>1348</v>
      </c>
      <c r="X161" s="21" t="s">
        <v>1348</v>
      </c>
      <c r="Y161" s="21" t="s">
        <v>1348</v>
      </c>
      <c r="Z161" s="21">
        <v>1</v>
      </c>
      <c r="AA161" s="21" t="s">
        <v>1348</v>
      </c>
      <c r="AB161" s="21" t="s">
        <v>1348</v>
      </c>
      <c r="AC161" s="21" t="s">
        <v>1348</v>
      </c>
      <c r="AD161" s="21" t="s">
        <v>1348</v>
      </c>
      <c r="AE161" s="21" t="str">
        <f>'2026'!X161</f>
        <v/>
      </c>
      <c r="AF161" s="97" t="str">
        <f>Median!AD161</f>
        <v/>
      </c>
      <c r="AG161" s="142"/>
      <c r="AH161" s="61" t="s">
        <v>1616</v>
      </c>
    </row>
    <row r="162" spans="1:34" ht="14">
      <c r="A162" s="61" t="s">
        <v>867</v>
      </c>
      <c r="B162" s="21" t="s">
        <v>1348</v>
      </c>
      <c r="C162" s="21" t="s">
        <v>1348</v>
      </c>
      <c r="D162" s="21" t="s">
        <v>1348</v>
      </c>
      <c r="E162" s="21" t="s">
        <v>1348</v>
      </c>
      <c r="F162" s="21" t="s">
        <v>1348</v>
      </c>
      <c r="G162" s="21" t="s">
        <v>1348</v>
      </c>
      <c r="H162" s="21" t="s">
        <v>1348</v>
      </c>
      <c r="I162" s="21" t="s">
        <v>1348</v>
      </c>
      <c r="J162" s="78" t="s">
        <v>932</v>
      </c>
      <c r="K162" s="78" t="s">
        <v>932</v>
      </c>
      <c r="L162" s="21" t="s">
        <v>1348</v>
      </c>
      <c r="M162" s="21" t="s">
        <v>1348</v>
      </c>
      <c r="N162" s="21">
        <v>1</v>
      </c>
      <c r="O162" s="21" t="s">
        <v>1348</v>
      </c>
      <c r="P162" s="21">
        <v>1</v>
      </c>
      <c r="Q162" s="21" t="s">
        <v>1348</v>
      </c>
      <c r="R162" s="21" t="s">
        <v>1348</v>
      </c>
      <c r="S162" s="21" t="s">
        <v>1348</v>
      </c>
      <c r="T162" s="21" t="s">
        <v>1348</v>
      </c>
      <c r="U162" s="21" t="s">
        <v>1348</v>
      </c>
      <c r="V162" s="21" t="s">
        <v>1348</v>
      </c>
      <c r="W162" s="21" t="s">
        <v>1348</v>
      </c>
      <c r="X162" s="21" t="s">
        <v>1348</v>
      </c>
      <c r="Y162" s="21" t="s">
        <v>1348</v>
      </c>
      <c r="Z162" s="21" t="s">
        <v>1348</v>
      </c>
      <c r="AA162" s="21" t="s">
        <v>1348</v>
      </c>
      <c r="AB162" s="21" t="s">
        <v>1348</v>
      </c>
      <c r="AC162" s="21" t="s">
        <v>1348</v>
      </c>
      <c r="AD162" s="21" t="s">
        <v>1348</v>
      </c>
      <c r="AE162" s="21">
        <f>'2026'!X162</f>
        <v>1</v>
      </c>
      <c r="AF162" s="97" t="str">
        <f>Median!AD162</f>
        <v/>
      </c>
      <c r="AG162" s="142"/>
      <c r="AH162" s="61" t="s">
        <v>867</v>
      </c>
    </row>
    <row r="163" spans="1:34" ht="14">
      <c r="A163" s="61" t="s">
        <v>576</v>
      </c>
      <c r="B163" s="21" t="s">
        <v>1348</v>
      </c>
      <c r="C163" s="21">
        <v>1</v>
      </c>
      <c r="D163" s="21" t="s">
        <v>1348</v>
      </c>
      <c r="E163" s="21">
        <v>1</v>
      </c>
      <c r="F163" s="21" t="s">
        <v>1348</v>
      </c>
      <c r="G163" s="21" t="s">
        <v>1348</v>
      </c>
      <c r="H163" s="21" t="s">
        <v>1348</v>
      </c>
      <c r="I163" s="21" t="s">
        <v>1348</v>
      </c>
      <c r="J163" s="78" t="s">
        <v>933</v>
      </c>
      <c r="K163" s="78" t="s">
        <v>887</v>
      </c>
      <c r="L163" s="21" t="s">
        <v>1348</v>
      </c>
      <c r="M163" s="21" t="s">
        <v>1348</v>
      </c>
      <c r="N163" s="21">
        <v>1</v>
      </c>
      <c r="O163" s="21">
        <v>2</v>
      </c>
      <c r="P163" s="21" t="s">
        <v>1348</v>
      </c>
      <c r="Q163" s="21" t="s">
        <v>1348</v>
      </c>
      <c r="R163" s="21" t="s">
        <v>1348</v>
      </c>
      <c r="S163" s="21" t="s">
        <v>1348</v>
      </c>
      <c r="T163" s="21" t="s">
        <v>1348</v>
      </c>
      <c r="U163" s="21" t="s">
        <v>1348</v>
      </c>
      <c r="V163" s="21" t="s">
        <v>1348</v>
      </c>
      <c r="W163" s="21" t="s">
        <v>1348</v>
      </c>
      <c r="X163" s="21" t="s">
        <v>1348</v>
      </c>
      <c r="Y163" s="21" t="s">
        <v>1348</v>
      </c>
      <c r="Z163" s="21" t="s">
        <v>1348</v>
      </c>
      <c r="AA163" s="21" t="s">
        <v>1348</v>
      </c>
      <c r="AB163" s="21" t="s">
        <v>1348</v>
      </c>
      <c r="AC163" s="21" t="s">
        <v>1348</v>
      </c>
      <c r="AD163" s="21" t="s">
        <v>1348</v>
      </c>
      <c r="AE163" s="21" t="str">
        <f>'2026'!X163</f>
        <v/>
      </c>
      <c r="AF163" s="97" t="str">
        <f>Median!AD163</f>
        <v/>
      </c>
      <c r="AG163" s="142"/>
      <c r="AH163" s="61" t="s">
        <v>576</v>
      </c>
    </row>
    <row r="164" spans="1:34" ht="14">
      <c r="A164" s="61" t="s">
        <v>697</v>
      </c>
      <c r="B164" s="21"/>
      <c r="C164" s="21">
        <v>1</v>
      </c>
      <c r="D164" s="21" t="s">
        <v>1348</v>
      </c>
      <c r="E164" s="21" t="s">
        <v>1348</v>
      </c>
      <c r="F164" s="21" t="s">
        <v>1348</v>
      </c>
      <c r="G164" s="21" t="s">
        <v>1348</v>
      </c>
      <c r="H164" s="21" t="s">
        <v>1348</v>
      </c>
      <c r="I164" s="21" t="s">
        <v>1348</v>
      </c>
      <c r="J164" s="78" t="s">
        <v>934</v>
      </c>
      <c r="K164" s="78" t="s">
        <v>886</v>
      </c>
      <c r="L164" s="21" t="s">
        <v>1348</v>
      </c>
      <c r="M164" s="21" t="s">
        <v>1348</v>
      </c>
      <c r="N164" s="21"/>
      <c r="O164" s="21"/>
      <c r="P164" s="21" t="s">
        <v>1348</v>
      </c>
      <c r="Q164" s="21" t="s">
        <v>1348</v>
      </c>
      <c r="R164" s="21" t="s">
        <v>1348</v>
      </c>
      <c r="S164" s="21" t="s">
        <v>1348</v>
      </c>
      <c r="T164" s="21" t="s">
        <v>1348</v>
      </c>
      <c r="U164" s="21" t="s">
        <v>1348</v>
      </c>
      <c r="V164" s="21" t="s">
        <v>1348</v>
      </c>
      <c r="W164" s="21" t="s">
        <v>1348</v>
      </c>
      <c r="X164" s="21">
        <v>1</v>
      </c>
      <c r="Y164" s="21" t="s">
        <v>1348</v>
      </c>
      <c r="Z164" s="21" t="s">
        <v>1348</v>
      </c>
      <c r="AA164" s="21" t="s">
        <v>1348</v>
      </c>
      <c r="AB164" s="21" t="s">
        <v>1348</v>
      </c>
      <c r="AC164" s="21" t="s">
        <v>1348</v>
      </c>
      <c r="AD164" s="21" t="s">
        <v>1348</v>
      </c>
      <c r="AE164" s="21" t="str">
        <f>'2026'!X164</f>
        <v/>
      </c>
      <c r="AF164" s="97" t="str">
        <f>Median!AD164</f>
        <v/>
      </c>
      <c r="AG164" s="142"/>
      <c r="AH164" s="61" t="s">
        <v>1617</v>
      </c>
    </row>
    <row r="165" spans="1:34" ht="14">
      <c r="A165" s="39" t="s">
        <v>1567</v>
      </c>
      <c r="B165" s="21"/>
      <c r="C165" s="21"/>
      <c r="D165" s="21"/>
      <c r="E165" s="21"/>
      <c r="F165" s="21">
        <v>1</v>
      </c>
      <c r="G165" s="21" t="s">
        <v>1348</v>
      </c>
      <c r="H165" s="21" t="s">
        <v>1348</v>
      </c>
      <c r="I165" s="21" t="s">
        <v>1348</v>
      </c>
      <c r="J165" s="78" t="s">
        <v>933</v>
      </c>
      <c r="K165" s="78" t="s">
        <v>887</v>
      </c>
      <c r="L165" s="21" t="s">
        <v>1348</v>
      </c>
      <c r="M165" s="21"/>
      <c r="N165" s="21"/>
      <c r="O165" s="21"/>
      <c r="P165" s="21" t="s">
        <v>1348</v>
      </c>
      <c r="Q165" s="21">
        <v>1</v>
      </c>
      <c r="R165" s="21" t="s">
        <v>1348</v>
      </c>
      <c r="S165" s="21" t="s">
        <v>1348</v>
      </c>
      <c r="T165" s="21" t="s">
        <v>1348</v>
      </c>
      <c r="U165" s="21" t="s">
        <v>1348</v>
      </c>
      <c r="V165" s="21" t="s">
        <v>1348</v>
      </c>
      <c r="W165" s="21" t="s">
        <v>1348</v>
      </c>
      <c r="X165" s="21" t="s">
        <v>1348</v>
      </c>
      <c r="Y165" s="21">
        <v>2</v>
      </c>
      <c r="Z165" s="21" t="s">
        <v>1348</v>
      </c>
      <c r="AA165" s="21">
        <v>1</v>
      </c>
      <c r="AB165" s="21" t="s">
        <v>1348</v>
      </c>
      <c r="AC165" s="21">
        <v>1</v>
      </c>
      <c r="AD165" s="21" t="s">
        <v>1348</v>
      </c>
      <c r="AE165" s="21" t="str">
        <f>'2026'!X165</f>
        <v/>
      </c>
      <c r="AF165" s="97" t="str">
        <f>Median!AD165</f>
        <v/>
      </c>
      <c r="AG165" s="142"/>
      <c r="AH165" s="39" t="s">
        <v>1567</v>
      </c>
    </row>
    <row r="166" spans="1:34"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44"/>
      <c r="W166" s="20"/>
      <c r="X166" s="20"/>
      <c r="Y166" s="20"/>
      <c r="Z166" s="20"/>
      <c r="AA166" s="20"/>
      <c r="AF166" s="121"/>
      <c r="AG166" s="104"/>
    </row>
    <row r="167" spans="1:34" ht="14">
      <c r="A167" s="2" t="s">
        <v>383</v>
      </c>
      <c r="B167" s="45" t="s">
        <v>1348</v>
      </c>
      <c r="C167" s="45" t="s">
        <v>1348</v>
      </c>
      <c r="D167" s="45" t="s">
        <v>1348</v>
      </c>
      <c r="E167" s="20"/>
      <c r="F167" s="20"/>
      <c r="G167" s="20"/>
      <c r="H167" s="20"/>
      <c r="I167" s="20"/>
      <c r="J167" s="20"/>
      <c r="K167" s="20"/>
      <c r="L167" s="20"/>
      <c r="M167" s="20"/>
      <c r="N167" s="45" t="s">
        <v>1348</v>
      </c>
      <c r="O167" s="45" t="s">
        <v>1348</v>
      </c>
      <c r="P167" s="20"/>
      <c r="Q167" s="20"/>
      <c r="R167" s="20"/>
      <c r="S167" s="20"/>
      <c r="T167" s="20"/>
      <c r="U167" s="20"/>
      <c r="V167" s="45"/>
      <c r="W167" s="20"/>
      <c r="X167" s="20"/>
      <c r="Y167" s="20"/>
      <c r="Z167" s="20"/>
      <c r="AA167" s="20"/>
      <c r="AF167" s="113"/>
      <c r="AG167" s="104"/>
      <c r="AH167" s="2" t="s">
        <v>383</v>
      </c>
    </row>
    <row r="168" spans="1:34" ht="14">
      <c r="A168" s="61" t="s">
        <v>332</v>
      </c>
      <c r="B168" s="21">
        <v>1</v>
      </c>
      <c r="C168" s="21">
        <v>9</v>
      </c>
      <c r="D168" s="21">
        <v>6</v>
      </c>
      <c r="E168" s="21">
        <v>15</v>
      </c>
      <c r="F168" s="21">
        <v>15</v>
      </c>
      <c r="G168" s="21">
        <v>8</v>
      </c>
      <c r="H168" s="21">
        <v>12</v>
      </c>
      <c r="I168" s="21">
        <v>4</v>
      </c>
      <c r="J168" s="21"/>
      <c r="K168" s="21"/>
      <c r="L168" s="21">
        <v>6</v>
      </c>
      <c r="M168" s="21" t="s">
        <v>1348</v>
      </c>
      <c r="N168" s="21">
        <v>1</v>
      </c>
      <c r="O168" s="21">
        <v>7</v>
      </c>
      <c r="P168" s="21">
        <v>6</v>
      </c>
      <c r="Q168" s="21">
        <v>3</v>
      </c>
      <c r="R168" s="21">
        <v>3</v>
      </c>
      <c r="S168" s="21">
        <v>4</v>
      </c>
      <c r="T168" s="21">
        <v>2</v>
      </c>
      <c r="U168" s="21">
        <v>3</v>
      </c>
      <c r="V168" s="21">
        <v>3</v>
      </c>
      <c r="W168" s="21">
        <v>2</v>
      </c>
      <c r="X168" s="21" t="s">
        <v>1348</v>
      </c>
      <c r="Y168" s="21">
        <v>5</v>
      </c>
      <c r="Z168" s="21">
        <v>6</v>
      </c>
      <c r="AA168" s="21">
        <v>4</v>
      </c>
      <c r="AB168" s="21">
        <v>5</v>
      </c>
      <c r="AC168" s="21">
        <v>7</v>
      </c>
      <c r="AD168" s="21">
        <v>2</v>
      </c>
      <c r="AE168" s="21">
        <f>'2026'!X168</f>
        <v>5</v>
      </c>
      <c r="AF168" s="97">
        <f>Median!AD168</f>
        <v>4.5</v>
      </c>
      <c r="AG168" s="142"/>
      <c r="AH168" s="61" t="s">
        <v>332</v>
      </c>
    </row>
    <row r="169" spans="1:34"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F169" s="121"/>
      <c r="AG169" s="104"/>
    </row>
    <row r="170" spans="1:34">
      <c r="A170" s="3" t="s">
        <v>554</v>
      </c>
      <c r="B170" s="45" t="s">
        <v>1348</v>
      </c>
      <c r="C170" s="45" t="s">
        <v>1348</v>
      </c>
      <c r="D170" s="45" t="s">
        <v>1348</v>
      </c>
      <c r="E170" s="20"/>
      <c r="F170" s="20"/>
      <c r="G170" s="20"/>
      <c r="H170" s="20"/>
      <c r="I170" s="20"/>
      <c r="J170" s="20"/>
      <c r="K170" s="20"/>
      <c r="L170" s="20"/>
      <c r="M170" s="20"/>
      <c r="N170" s="45" t="s">
        <v>1348</v>
      </c>
      <c r="O170" s="45" t="s">
        <v>1348</v>
      </c>
      <c r="P170" s="20"/>
      <c r="Q170" s="20"/>
      <c r="R170" s="20"/>
      <c r="S170" s="20"/>
      <c r="T170" s="20"/>
      <c r="U170" s="20"/>
      <c r="V170" s="45"/>
      <c r="W170" s="20"/>
      <c r="X170" s="20"/>
      <c r="Y170" s="20"/>
      <c r="Z170" s="20"/>
      <c r="AA170" s="20"/>
      <c r="AF170" s="113"/>
      <c r="AG170" s="104"/>
      <c r="AH170" s="3" t="s">
        <v>554</v>
      </c>
    </row>
    <row r="171" spans="1:34" ht="14">
      <c r="A171" s="61" t="s">
        <v>198</v>
      </c>
      <c r="B171" s="21" t="s">
        <v>1348</v>
      </c>
      <c r="C171" s="21">
        <v>4</v>
      </c>
      <c r="D171" s="21">
        <v>2</v>
      </c>
      <c r="E171" s="21">
        <v>2</v>
      </c>
      <c r="F171" s="21" t="s">
        <v>1348</v>
      </c>
      <c r="G171" s="21">
        <v>2</v>
      </c>
      <c r="H171" s="21">
        <v>2</v>
      </c>
      <c r="I171" s="21">
        <v>1</v>
      </c>
      <c r="J171" s="21"/>
      <c r="K171" s="21"/>
      <c r="L171" s="21" t="s">
        <v>1348</v>
      </c>
      <c r="M171" s="21">
        <v>1</v>
      </c>
      <c r="N171" s="21">
        <v>2</v>
      </c>
      <c r="O171" s="21" t="s">
        <v>1348</v>
      </c>
      <c r="P171" s="21" t="s">
        <v>1348</v>
      </c>
      <c r="Q171" s="21">
        <v>1</v>
      </c>
      <c r="R171" s="21" t="s">
        <v>1348</v>
      </c>
      <c r="S171" s="21" t="s">
        <v>1348</v>
      </c>
      <c r="T171" s="21">
        <v>2</v>
      </c>
      <c r="U171" s="21" t="s">
        <v>1348</v>
      </c>
      <c r="V171" s="21" t="s">
        <v>1348</v>
      </c>
      <c r="W171" s="21" t="s">
        <v>1348</v>
      </c>
      <c r="X171" s="21" t="s">
        <v>1348</v>
      </c>
      <c r="Y171" s="21">
        <v>3</v>
      </c>
      <c r="Z171" s="21">
        <v>1</v>
      </c>
      <c r="AA171" s="21" t="s">
        <v>1348</v>
      </c>
      <c r="AB171" s="21" t="s">
        <v>1348</v>
      </c>
      <c r="AC171" s="21" t="s">
        <v>1348</v>
      </c>
      <c r="AD171" s="21">
        <v>2</v>
      </c>
      <c r="AE171" s="21">
        <f>'2026'!X171</f>
        <v>1</v>
      </c>
      <c r="AF171" s="97">
        <f>Median!AD171</f>
        <v>0.5</v>
      </c>
      <c r="AG171" s="142"/>
      <c r="AH171" s="61" t="s">
        <v>198</v>
      </c>
    </row>
    <row r="172" spans="1:34" ht="14">
      <c r="A172" s="61" t="s">
        <v>199</v>
      </c>
      <c r="B172" s="21" t="s">
        <v>1348</v>
      </c>
      <c r="C172" s="21">
        <v>1</v>
      </c>
      <c r="D172" s="21">
        <v>6</v>
      </c>
      <c r="E172" s="21">
        <v>1</v>
      </c>
      <c r="F172" s="21">
        <v>7</v>
      </c>
      <c r="G172" s="21">
        <v>1</v>
      </c>
      <c r="H172" s="21">
        <v>6</v>
      </c>
      <c r="I172" s="21">
        <v>2</v>
      </c>
      <c r="J172" s="21"/>
      <c r="K172" s="21"/>
      <c r="L172" s="21">
        <v>1</v>
      </c>
      <c r="M172" s="21">
        <v>1</v>
      </c>
      <c r="N172" s="21">
        <v>3</v>
      </c>
      <c r="O172" s="21">
        <v>3</v>
      </c>
      <c r="P172" s="21">
        <v>2</v>
      </c>
      <c r="Q172" s="21" t="s">
        <v>1348</v>
      </c>
      <c r="R172" s="21">
        <v>3</v>
      </c>
      <c r="S172" s="21">
        <v>3</v>
      </c>
      <c r="T172" s="21">
        <v>3</v>
      </c>
      <c r="U172" s="21">
        <v>3</v>
      </c>
      <c r="V172" s="21">
        <v>6</v>
      </c>
      <c r="W172" s="21" t="s">
        <v>1348</v>
      </c>
      <c r="X172" s="21">
        <v>11</v>
      </c>
      <c r="Y172" s="21">
        <v>5</v>
      </c>
      <c r="Z172" s="21">
        <v>11</v>
      </c>
      <c r="AA172" s="21">
        <v>11</v>
      </c>
      <c r="AB172" s="21">
        <v>5</v>
      </c>
      <c r="AC172" s="21">
        <v>4</v>
      </c>
      <c r="AD172" s="21">
        <v>6</v>
      </c>
      <c r="AE172" s="21">
        <f>'2026'!X172</f>
        <v>4</v>
      </c>
      <c r="AF172" s="97">
        <f>Median!AD172</f>
        <v>3</v>
      </c>
      <c r="AG172" s="142"/>
      <c r="AH172" s="61" t="s">
        <v>199</v>
      </c>
    </row>
    <row r="173" spans="1:34" ht="14">
      <c r="A173" s="39" t="s">
        <v>1502</v>
      </c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>
        <v>1</v>
      </c>
      <c r="AC173" s="21" t="s">
        <v>1348</v>
      </c>
      <c r="AD173" s="21" t="s">
        <v>1348</v>
      </c>
      <c r="AE173" s="21" t="str">
        <f>'2026'!X173</f>
        <v/>
      </c>
      <c r="AF173" s="97"/>
      <c r="AG173" s="142"/>
      <c r="AH173" s="39" t="s">
        <v>1502</v>
      </c>
    </row>
    <row r="174" spans="1:34" ht="14">
      <c r="A174" s="39" t="s">
        <v>1568</v>
      </c>
      <c r="B174" s="21"/>
      <c r="C174" s="21"/>
      <c r="D174" s="21"/>
      <c r="E174" s="21"/>
      <c r="F174" s="21"/>
      <c r="G174" s="21"/>
      <c r="H174" s="21">
        <v>2</v>
      </c>
      <c r="I174" s="21">
        <v>1</v>
      </c>
      <c r="J174" s="21"/>
      <c r="K174" s="21"/>
      <c r="L174" s="21" t="s">
        <v>1348</v>
      </c>
      <c r="M174" s="21" t="s">
        <v>1348</v>
      </c>
      <c r="N174" s="21"/>
      <c r="O174" s="21"/>
      <c r="P174" s="21" t="s">
        <v>1348</v>
      </c>
      <c r="Q174" s="21" t="s">
        <v>1348</v>
      </c>
      <c r="R174" s="21" t="s">
        <v>1348</v>
      </c>
      <c r="S174" s="21" t="s">
        <v>1348</v>
      </c>
      <c r="T174" s="21" t="s">
        <v>1348</v>
      </c>
      <c r="U174" s="21" t="s">
        <v>1348</v>
      </c>
      <c r="V174" s="21" t="s">
        <v>1348</v>
      </c>
      <c r="W174" s="21" t="s">
        <v>1348</v>
      </c>
      <c r="X174" s="21">
        <v>1</v>
      </c>
      <c r="Y174" s="21" t="s">
        <v>1348</v>
      </c>
      <c r="Z174" s="21" t="s">
        <v>1348</v>
      </c>
      <c r="AA174" s="21" t="s">
        <v>1348</v>
      </c>
      <c r="AB174" s="21" t="s">
        <v>1348</v>
      </c>
      <c r="AC174" s="21" t="s">
        <v>1348</v>
      </c>
      <c r="AD174" s="21" t="s">
        <v>1348</v>
      </c>
      <c r="AE174" s="21" t="str">
        <f>'2026'!X174</f>
        <v/>
      </c>
      <c r="AF174" s="97" t="str">
        <f>Median!AD174</f>
        <v/>
      </c>
      <c r="AG174" s="142"/>
      <c r="AH174" s="39" t="s">
        <v>1568</v>
      </c>
    </row>
    <row r="175" spans="1:34" ht="14">
      <c r="A175" s="61" t="s">
        <v>333</v>
      </c>
      <c r="B175" s="21">
        <v>11</v>
      </c>
      <c r="C175" s="21">
        <v>12</v>
      </c>
      <c r="D175" s="21">
        <v>26</v>
      </c>
      <c r="E175" s="21">
        <v>29</v>
      </c>
      <c r="F175" s="21">
        <v>40</v>
      </c>
      <c r="G175" s="21">
        <v>30</v>
      </c>
      <c r="H175" s="21">
        <v>18</v>
      </c>
      <c r="I175" s="21">
        <v>6</v>
      </c>
      <c r="J175" s="21"/>
      <c r="K175" s="21"/>
      <c r="L175" s="21">
        <v>6</v>
      </c>
      <c r="M175" s="21">
        <v>18</v>
      </c>
      <c r="N175" s="21">
        <v>40</v>
      </c>
      <c r="O175" s="21">
        <v>50</v>
      </c>
      <c r="P175" s="21">
        <v>20</v>
      </c>
      <c r="Q175" s="21">
        <v>10</v>
      </c>
      <c r="R175" s="21">
        <v>7</v>
      </c>
      <c r="S175" s="21">
        <v>34</v>
      </c>
      <c r="T175" s="21">
        <v>24</v>
      </c>
      <c r="U175" s="21">
        <v>12</v>
      </c>
      <c r="V175" s="21">
        <v>5</v>
      </c>
      <c r="W175" s="21">
        <v>12</v>
      </c>
      <c r="X175" s="21">
        <v>23</v>
      </c>
      <c r="Y175" s="21">
        <v>55</v>
      </c>
      <c r="Z175" s="21">
        <v>34</v>
      </c>
      <c r="AA175" s="21">
        <v>57</v>
      </c>
      <c r="AB175" s="21">
        <v>27</v>
      </c>
      <c r="AC175" s="21">
        <v>39</v>
      </c>
      <c r="AD175" s="21">
        <v>17</v>
      </c>
      <c r="AE175" s="21">
        <f>'2026'!X175</f>
        <v>22</v>
      </c>
      <c r="AF175" s="97">
        <f>Median!AD175</f>
        <v>22.5</v>
      </c>
      <c r="AG175" s="142"/>
      <c r="AH175" s="61" t="s">
        <v>333</v>
      </c>
    </row>
    <row r="176" spans="1:34" ht="14">
      <c r="A176" s="61" t="s">
        <v>334</v>
      </c>
      <c r="B176" s="21">
        <v>2</v>
      </c>
      <c r="C176" s="21">
        <v>1</v>
      </c>
      <c r="D176" s="21">
        <v>1</v>
      </c>
      <c r="E176" s="21">
        <v>3</v>
      </c>
      <c r="F176" s="21">
        <v>3</v>
      </c>
      <c r="G176" s="21">
        <v>2</v>
      </c>
      <c r="H176" s="21">
        <v>1</v>
      </c>
      <c r="I176" s="21">
        <v>1</v>
      </c>
      <c r="J176" s="29"/>
      <c r="K176" s="29"/>
      <c r="L176" s="21" t="s">
        <v>1348</v>
      </c>
      <c r="M176" s="21">
        <v>1</v>
      </c>
      <c r="N176" s="21">
        <v>3</v>
      </c>
      <c r="O176" s="21">
        <v>3</v>
      </c>
      <c r="P176" s="21">
        <v>3</v>
      </c>
      <c r="Q176" s="21">
        <v>3</v>
      </c>
      <c r="R176" s="21">
        <v>2</v>
      </c>
      <c r="S176" s="21">
        <v>1</v>
      </c>
      <c r="T176" s="21">
        <v>4</v>
      </c>
      <c r="U176" s="21">
        <v>1</v>
      </c>
      <c r="V176" s="21">
        <v>3</v>
      </c>
      <c r="W176" s="21">
        <v>6</v>
      </c>
      <c r="X176" s="21">
        <v>3</v>
      </c>
      <c r="Y176" s="21">
        <v>13</v>
      </c>
      <c r="Z176" s="21">
        <v>6</v>
      </c>
      <c r="AA176" s="21">
        <v>10</v>
      </c>
      <c r="AB176" s="21">
        <v>5</v>
      </c>
      <c r="AC176" s="21">
        <v>9</v>
      </c>
      <c r="AD176" s="21">
        <v>2</v>
      </c>
      <c r="AE176" s="21">
        <f>'2026'!X176</f>
        <v>5</v>
      </c>
      <c r="AF176" s="97">
        <f>Median!AD176</f>
        <v>3</v>
      </c>
      <c r="AG176" s="142"/>
      <c r="AH176" s="61" t="s">
        <v>334</v>
      </c>
    </row>
    <row r="177" spans="1:34" ht="14">
      <c r="A177" s="61" t="s">
        <v>1256</v>
      </c>
      <c r="B177" s="21"/>
      <c r="C177" s="21"/>
      <c r="D177" s="21"/>
      <c r="E177" s="21"/>
      <c r="F177" s="21"/>
      <c r="G177" s="21"/>
      <c r="H177" s="21"/>
      <c r="I177" s="21"/>
      <c r="J177" s="78"/>
      <c r="K177" s="78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>
        <v>1</v>
      </c>
      <c r="X177" s="21">
        <v>1</v>
      </c>
      <c r="Y177" s="21">
        <v>1</v>
      </c>
      <c r="Z177" s="21" t="s">
        <v>1348</v>
      </c>
      <c r="AA177" s="21" t="s">
        <v>1348</v>
      </c>
      <c r="AB177" s="21" t="s">
        <v>1348</v>
      </c>
      <c r="AC177" s="21" t="s">
        <v>1348</v>
      </c>
      <c r="AD177" s="21" t="s">
        <v>1348</v>
      </c>
      <c r="AE177" s="21" t="str">
        <f>'2026'!X177</f>
        <v/>
      </c>
      <c r="AF177" s="97" t="str">
        <f>Median!AD177</f>
        <v/>
      </c>
      <c r="AG177" s="142"/>
      <c r="AH177" s="61" t="s">
        <v>1256</v>
      </c>
    </row>
    <row r="178" spans="1:34" ht="14">
      <c r="A178" s="61" t="s">
        <v>200</v>
      </c>
      <c r="B178" s="21">
        <v>1</v>
      </c>
      <c r="C178" s="21">
        <v>4</v>
      </c>
      <c r="D178" s="21">
        <v>15</v>
      </c>
      <c r="E178" s="21">
        <v>4</v>
      </c>
      <c r="F178" s="21">
        <v>13</v>
      </c>
      <c r="G178" s="21">
        <v>9</v>
      </c>
      <c r="H178" s="21">
        <v>4</v>
      </c>
      <c r="I178" s="21">
        <v>5</v>
      </c>
      <c r="J178" s="21"/>
      <c r="K178" s="21"/>
      <c r="L178" s="21">
        <v>4</v>
      </c>
      <c r="M178" s="21">
        <v>4</v>
      </c>
      <c r="N178" s="21">
        <v>17</v>
      </c>
      <c r="O178" s="21">
        <v>9</v>
      </c>
      <c r="P178" s="21">
        <v>7</v>
      </c>
      <c r="Q178" s="21">
        <v>7</v>
      </c>
      <c r="R178" s="21">
        <v>7</v>
      </c>
      <c r="S178" s="21">
        <v>10</v>
      </c>
      <c r="T178" s="21">
        <v>11</v>
      </c>
      <c r="U178" s="21">
        <v>3</v>
      </c>
      <c r="V178" s="21">
        <v>6</v>
      </c>
      <c r="W178" s="21">
        <v>9</v>
      </c>
      <c r="X178" s="21">
        <v>20</v>
      </c>
      <c r="Y178" s="21">
        <v>18</v>
      </c>
      <c r="Z178" s="21">
        <v>12</v>
      </c>
      <c r="AA178" s="21">
        <v>20</v>
      </c>
      <c r="AB178" s="21">
        <v>22</v>
      </c>
      <c r="AC178" s="21">
        <v>24</v>
      </c>
      <c r="AD178" s="21">
        <v>17</v>
      </c>
      <c r="AE178" s="21">
        <f>'2026'!X178</f>
        <v>28</v>
      </c>
      <c r="AF178" s="97">
        <f>Median!AD178</f>
        <v>9</v>
      </c>
      <c r="AG178" s="142"/>
      <c r="AH178" s="61" t="s">
        <v>200</v>
      </c>
    </row>
    <row r="179" spans="1:34" ht="14">
      <c r="A179" s="61" t="s">
        <v>336</v>
      </c>
      <c r="B179" s="21" t="s">
        <v>1348</v>
      </c>
      <c r="C179" s="21">
        <v>1</v>
      </c>
      <c r="D179" s="21">
        <v>3</v>
      </c>
      <c r="E179" s="21">
        <v>7</v>
      </c>
      <c r="F179" s="21">
        <v>6</v>
      </c>
      <c r="G179" s="21">
        <v>7</v>
      </c>
      <c r="H179" s="21">
        <v>4</v>
      </c>
      <c r="I179" s="21">
        <v>1</v>
      </c>
      <c r="J179" s="21"/>
      <c r="K179" s="21"/>
      <c r="L179" s="21">
        <v>3</v>
      </c>
      <c r="M179" s="21" t="s">
        <v>1348</v>
      </c>
      <c r="N179" s="21">
        <v>7</v>
      </c>
      <c r="O179" s="21">
        <v>5</v>
      </c>
      <c r="P179" s="21">
        <v>2</v>
      </c>
      <c r="Q179" s="21">
        <v>2</v>
      </c>
      <c r="R179" s="21">
        <v>4</v>
      </c>
      <c r="S179" s="21">
        <v>4</v>
      </c>
      <c r="T179" s="21">
        <v>4</v>
      </c>
      <c r="U179" s="21">
        <v>4</v>
      </c>
      <c r="V179" s="21">
        <v>7</v>
      </c>
      <c r="W179" s="21">
        <v>6</v>
      </c>
      <c r="X179" s="21">
        <v>8</v>
      </c>
      <c r="Y179" s="21">
        <v>4</v>
      </c>
      <c r="Z179" s="21">
        <v>6</v>
      </c>
      <c r="AA179" s="21">
        <v>9</v>
      </c>
      <c r="AB179" s="21">
        <v>4</v>
      </c>
      <c r="AC179" s="21">
        <v>11</v>
      </c>
      <c r="AD179" s="21">
        <v>8</v>
      </c>
      <c r="AE179" s="21">
        <f>'2026'!X179</f>
        <v>7</v>
      </c>
      <c r="AF179" s="97">
        <f>Median!AD179</f>
        <v>4</v>
      </c>
      <c r="AG179" s="142"/>
      <c r="AH179" s="61" t="s">
        <v>336</v>
      </c>
    </row>
    <row r="180" spans="1:34" ht="14">
      <c r="A180" s="61" t="s">
        <v>787</v>
      </c>
      <c r="B180" s="21" t="s">
        <v>1348</v>
      </c>
      <c r="C180" s="21">
        <v>1</v>
      </c>
      <c r="D180" s="21">
        <v>1</v>
      </c>
      <c r="E180" s="21" t="s">
        <v>1348</v>
      </c>
      <c r="F180" s="21" t="s">
        <v>1348</v>
      </c>
      <c r="G180" s="21" t="s">
        <v>1348</v>
      </c>
      <c r="H180" s="21" t="s">
        <v>1348</v>
      </c>
      <c r="I180" s="21" t="s">
        <v>1348</v>
      </c>
      <c r="J180" s="78"/>
      <c r="K180" s="78"/>
      <c r="L180" s="21" t="s">
        <v>1348</v>
      </c>
      <c r="M180" s="21" t="s">
        <v>1348</v>
      </c>
      <c r="N180" s="21">
        <v>1</v>
      </c>
      <c r="O180" s="21">
        <v>2</v>
      </c>
      <c r="P180" s="21">
        <v>2</v>
      </c>
      <c r="Q180" s="21" t="s">
        <v>1348</v>
      </c>
      <c r="R180" s="21">
        <v>1</v>
      </c>
      <c r="S180" s="21" t="s">
        <v>1348</v>
      </c>
      <c r="T180" s="21" t="s">
        <v>1348</v>
      </c>
      <c r="U180" s="21" t="s">
        <v>1348</v>
      </c>
      <c r="V180" s="21" t="s">
        <v>1348</v>
      </c>
      <c r="W180" s="21">
        <v>2</v>
      </c>
      <c r="X180" s="21">
        <v>2</v>
      </c>
      <c r="Y180" s="21">
        <v>1</v>
      </c>
      <c r="Z180" s="21">
        <v>5</v>
      </c>
      <c r="AA180" s="21" t="s">
        <v>1348</v>
      </c>
      <c r="AB180" s="21" t="s">
        <v>1348</v>
      </c>
      <c r="AC180" s="21">
        <v>2</v>
      </c>
      <c r="AD180" s="21" t="s">
        <v>1348</v>
      </c>
      <c r="AE180" s="21">
        <f>'2026'!X180</f>
        <v>2</v>
      </c>
      <c r="AF180" s="97" t="str">
        <f>Median!AD180</f>
        <v/>
      </c>
      <c r="AG180" s="142"/>
      <c r="AH180" s="61" t="s">
        <v>787</v>
      </c>
    </row>
    <row r="181" spans="1:34" ht="14">
      <c r="A181" s="61" t="s">
        <v>263</v>
      </c>
      <c r="B181" s="21" t="s">
        <v>1348</v>
      </c>
      <c r="C181" s="21">
        <v>1</v>
      </c>
      <c r="D181" s="21">
        <v>3</v>
      </c>
      <c r="E181" s="21">
        <v>2</v>
      </c>
      <c r="F181" s="21">
        <v>3</v>
      </c>
      <c r="G181" s="21">
        <v>4</v>
      </c>
      <c r="H181" s="21">
        <v>2</v>
      </c>
      <c r="I181" s="21">
        <v>4</v>
      </c>
      <c r="J181" s="78"/>
      <c r="K181" s="78"/>
      <c r="L181" s="21" t="s">
        <v>1348</v>
      </c>
      <c r="M181" s="21">
        <v>1</v>
      </c>
      <c r="N181" s="21">
        <v>1</v>
      </c>
      <c r="O181" s="21">
        <v>3</v>
      </c>
      <c r="P181" s="21">
        <v>2</v>
      </c>
      <c r="Q181" s="21">
        <v>4</v>
      </c>
      <c r="R181" s="21">
        <v>9</v>
      </c>
      <c r="S181" s="21">
        <v>6</v>
      </c>
      <c r="T181" s="21">
        <v>5</v>
      </c>
      <c r="U181" s="21">
        <v>3</v>
      </c>
      <c r="V181" s="21">
        <v>8</v>
      </c>
      <c r="W181" s="21">
        <v>3</v>
      </c>
      <c r="X181" s="21">
        <v>6</v>
      </c>
      <c r="Y181" s="21">
        <v>10</v>
      </c>
      <c r="Z181" s="21">
        <v>5</v>
      </c>
      <c r="AA181" s="21">
        <v>5</v>
      </c>
      <c r="AB181" s="21">
        <v>7</v>
      </c>
      <c r="AC181" s="21">
        <v>8</v>
      </c>
      <c r="AD181" s="21">
        <v>9</v>
      </c>
      <c r="AE181" s="21">
        <f>'2026'!X181</f>
        <v>11</v>
      </c>
      <c r="AF181" s="97">
        <f>Median!AD181</f>
        <v>4</v>
      </c>
      <c r="AG181" s="142"/>
      <c r="AH181" s="61" t="s">
        <v>263</v>
      </c>
    </row>
    <row r="182" spans="1:34" ht="14">
      <c r="A182" s="61" t="s">
        <v>271</v>
      </c>
      <c r="B182" s="21">
        <v>42</v>
      </c>
      <c r="C182" s="21">
        <v>28</v>
      </c>
      <c r="D182" s="21">
        <v>63</v>
      </c>
      <c r="E182" s="21">
        <v>42</v>
      </c>
      <c r="F182" s="21">
        <v>37</v>
      </c>
      <c r="G182" s="21">
        <v>59</v>
      </c>
      <c r="H182" s="21">
        <v>63</v>
      </c>
      <c r="I182" s="21">
        <v>21</v>
      </c>
      <c r="J182" s="78"/>
      <c r="K182" s="78"/>
      <c r="L182" s="21">
        <v>35</v>
      </c>
      <c r="M182" s="21">
        <v>23</v>
      </c>
      <c r="N182" s="21">
        <v>54</v>
      </c>
      <c r="O182" s="21">
        <v>30</v>
      </c>
      <c r="P182" s="21">
        <v>19</v>
      </c>
      <c r="Q182" s="21">
        <v>22</v>
      </c>
      <c r="R182" s="21">
        <v>44</v>
      </c>
      <c r="S182" s="21">
        <v>52</v>
      </c>
      <c r="T182" s="21">
        <v>33</v>
      </c>
      <c r="U182" s="21">
        <v>12</v>
      </c>
      <c r="V182" s="21">
        <v>26</v>
      </c>
      <c r="W182" s="21">
        <v>19</v>
      </c>
      <c r="X182" s="21">
        <v>39</v>
      </c>
      <c r="Y182" s="21">
        <v>49</v>
      </c>
      <c r="Z182" s="21">
        <v>63</v>
      </c>
      <c r="AA182" s="21">
        <v>48</v>
      </c>
      <c r="AB182" s="21">
        <v>39</v>
      </c>
      <c r="AC182" s="21">
        <v>36</v>
      </c>
      <c r="AD182" s="21">
        <v>28</v>
      </c>
      <c r="AE182" s="21">
        <f>'2026'!X182</f>
        <v>56</v>
      </c>
      <c r="AF182" s="97">
        <f>Median!AD182</f>
        <v>38</v>
      </c>
      <c r="AG182" s="142"/>
      <c r="AH182" s="61" t="s">
        <v>271</v>
      </c>
    </row>
    <row r="183" spans="1:34" ht="14">
      <c r="A183" s="39" t="s">
        <v>1569</v>
      </c>
      <c r="B183" s="21"/>
      <c r="C183" s="21"/>
      <c r="D183" s="21">
        <v>1</v>
      </c>
      <c r="E183" s="21">
        <v>3</v>
      </c>
      <c r="F183" s="21" t="s">
        <v>1348</v>
      </c>
      <c r="G183" s="21">
        <v>2</v>
      </c>
      <c r="H183" s="21">
        <v>1</v>
      </c>
      <c r="I183" s="21">
        <v>2</v>
      </c>
      <c r="J183" s="78"/>
      <c r="K183" s="78"/>
      <c r="L183" s="21" t="s">
        <v>1348</v>
      </c>
      <c r="M183" s="21" t="s">
        <v>1348</v>
      </c>
      <c r="N183" s="21"/>
      <c r="O183" s="21"/>
      <c r="P183" s="21" t="s">
        <v>1348</v>
      </c>
      <c r="Q183" s="21" t="s">
        <v>1348</v>
      </c>
      <c r="R183" s="21" t="s">
        <v>1348</v>
      </c>
      <c r="S183" s="21">
        <v>1</v>
      </c>
      <c r="T183" s="21" t="s">
        <v>1348</v>
      </c>
      <c r="U183" s="21" t="s">
        <v>1348</v>
      </c>
      <c r="V183" s="21">
        <v>5</v>
      </c>
      <c r="W183" s="21" t="s">
        <v>1348</v>
      </c>
      <c r="X183" s="21" t="s">
        <v>1348</v>
      </c>
      <c r="Y183" s="21" t="s">
        <v>1348</v>
      </c>
      <c r="Z183" s="21" t="s">
        <v>1348</v>
      </c>
      <c r="AA183" s="21" t="s">
        <v>1348</v>
      </c>
      <c r="AB183" s="21" t="s">
        <v>1348</v>
      </c>
      <c r="AC183" s="21" t="s">
        <v>1348</v>
      </c>
      <c r="AD183" s="21" t="s">
        <v>1348</v>
      </c>
      <c r="AE183" s="21">
        <f>'2026'!X183</f>
        <v>1</v>
      </c>
      <c r="AF183" s="97" t="str">
        <f>Median!AD183</f>
        <v/>
      </c>
      <c r="AG183" s="142"/>
      <c r="AH183" s="39" t="s">
        <v>1569</v>
      </c>
    </row>
    <row r="184" spans="1:34">
      <c r="B184" s="44"/>
      <c r="C184" s="44"/>
      <c r="D184" s="44"/>
      <c r="E184" s="44"/>
      <c r="F184" s="44"/>
      <c r="G184" s="44"/>
      <c r="H184" s="44"/>
      <c r="I184" s="44"/>
      <c r="J184" s="41"/>
      <c r="K184" s="41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F184" s="121"/>
      <c r="AG184" s="104"/>
    </row>
    <row r="185" spans="1:34" ht="14">
      <c r="A185" s="2" t="s">
        <v>253</v>
      </c>
      <c r="B185" s="20"/>
      <c r="C185" s="20"/>
      <c r="D185" s="20"/>
      <c r="E185" s="20"/>
      <c r="F185" s="20"/>
      <c r="G185" s="20"/>
      <c r="H185" s="20"/>
      <c r="I185" s="20"/>
      <c r="J185" s="79"/>
      <c r="K185" s="79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45"/>
      <c r="W185" s="20"/>
      <c r="X185" s="20"/>
      <c r="Y185" s="20"/>
      <c r="Z185" s="20"/>
      <c r="AA185" s="20"/>
      <c r="AF185" s="113"/>
      <c r="AG185" s="104"/>
      <c r="AH185" s="2" t="s">
        <v>1618</v>
      </c>
    </row>
    <row r="186" spans="1:34" ht="14">
      <c r="A186" s="61" t="s">
        <v>440</v>
      </c>
      <c r="B186" s="21">
        <v>25</v>
      </c>
      <c r="C186" s="21">
        <v>27</v>
      </c>
      <c r="D186" s="21">
        <v>42</v>
      </c>
      <c r="E186" s="21">
        <v>45</v>
      </c>
      <c r="F186" s="21">
        <v>50</v>
      </c>
      <c r="G186" s="21">
        <v>33</v>
      </c>
      <c r="H186" s="21">
        <v>44</v>
      </c>
      <c r="I186" s="21">
        <v>26</v>
      </c>
      <c r="J186" s="78"/>
      <c r="K186" s="78"/>
      <c r="L186" s="21">
        <v>37</v>
      </c>
      <c r="M186" s="21">
        <v>29</v>
      </c>
      <c r="N186" s="21">
        <v>59</v>
      </c>
      <c r="O186" s="21">
        <v>38</v>
      </c>
      <c r="P186" s="21">
        <v>27</v>
      </c>
      <c r="Q186" s="21">
        <v>33</v>
      </c>
      <c r="R186" s="21">
        <v>25</v>
      </c>
      <c r="S186" s="21">
        <v>28</v>
      </c>
      <c r="T186" s="21">
        <v>41</v>
      </c>
      <c r="U186" s="21">
        <v>19</v>
      </c>
      <c r="V186" s="21">
        <v>13</v>
      </c>
      <c r="W186" s="21">
        <v>16</v>
      </c>
      <c r="X186" s="21">
        <v>12</v>
      </c>
      <c r="Y186" s="21">
        <v>44</v>
      </c>
      <c r="Z186" s="21">
        <v>42</v>
      </c>
      <c r="AA186" s="21">
        <v>35</v>
      </c>
      <c r="AB186" s="21">
        <v>23</v>
      </c>
      <c r="AC186" s="21">
        <v>29</v>
      </c>
      <c r="AD186" s="21">
        <v>44</v>
      </c>
      <c r="AE186" s="21">
        <f>'2026'!X186</f>
        <v>17</v>
      </c>
      <c r="AF186" s="97">
        <f>Median!AD186</f>
        <v>31</v>
      </c>
      <c r="AG186" s="142"/>
      <c r="AH186" s="61" t="s">
        <v>440</v>
      </c>
    </row>
    <row r="187" spans="1:34" ht="14">
      <c r="A187" s="61" t="s">
        <v>441</v>
      </c>
      <c r="B187" s="21" t="s">
        <v>1348</v>
      </c>
      <c r="C187" s="21" t="s">
        <v>1348</v>
      </c>
      <c r="D187" s="21" t="s">
        <v>1348</v>
      </c>
      <c r="E187" s="21">
        <v>7</v>
      </c>
      <c r="F187" s="21" t="s">
        <v>1348</v>
      </c>
      <c r="G187" s="21">
        <v>2</v>
      </c>
      <c r="H187" s="21" t="s">
        <v>1348</v>
      </c>
      <c r="I187" s="21">
        <v>1</v>
      </c>
      <c r="J187" s="21"/>
      <c r="K187" s="21"/>
      <c r="L187" s="21" t="s">
        <v>1348</v>
      </c>
      <c r="M187" s="21" t="s">
        <v>1348</v>
      </c>
      <c r="N187" s="21">
        <v>1</v>
      </c>
      <c r="O187" s="21" t="s">
        <v>1348</v>
      </c>
      <c r="P187" s="21">
        <v>1</v>
      </c>
      <c r="Q187" s="21" t="s">
        <v>1348</v>
      </c>
      <c r="R187" s="21" t="s">
        <v>1348</v>
      </c>
      <c r="S187" s="21" t="s">
        <v>1348</v>
      </c>
      <c r="T187" s="21" t="s">
        <v>1348</v>
      </c>
      <c r="U187" s="21">
        <v>1</v>
      </c>
      <c r="V187" s="21">
        <v>1</v>
      </c>
      <c r="W187" s="21">
        <v>1</v>
      </c>
      <c r="X187" s="21" t="s">
        <v>1348</v>
      </c>
      <c r="Y187" s="21" t="s">
        <v>1348</v>
      </c>
      <c r="Z187" s="21" t="s">
        <v>1348</v>
      </c>
      <c r="AA187" s="21" t="s">
        <v>1348</v>
      </c>
      <c r="AB187" s="21" t="s">
        <v>1348</v>
      </c>
      <c r="AC187" s="21" t="s">
        <v>1348</v>
      </c>
      <c r="AD187" s="21" t="s">
        <v>1348</v>
      </c>
      <c r="AE187" s="21" t="str">
        <f>'2026'!X187</f>
        <v/>
      </c>
      <c r="AF187" s="97" t="str">
        <f>Median!AD187</f>
        <v/>
      </c>
      <c r="AG187" s="142"/>
      <c r="AH187" s="61" t="s">
        <v>441</v>
      </c>
    </row>
    <row r="188" spans="1:34" ht="14">
      <c r="A188" s="61" t="s">
        <v>442</v>
      </c>
      <c r="B188" s="21" t="s">
        <v>1348</v>
      </c>
      <c r="C188" s="21">
        <v>1</v>
      </c>
      <c r="D188" s="21" t="s">
        <v>1348</v>
      </c>
      <c r="E188" s="21">
        <v>2</v>
      </c>
      <c r="F188" s="21">
        <v>2</v>
      </c>
      <c r="G188" s="21">
        <v>1</v>
      </c>
      <c r="H188" s="21" t="s">
        <v>1348</v>
      </c>
      <c r="I188" s="21" t="s">
        <v>1348</v>
      </c>
      <c r="J188" s="21"/>
      <c r="K188" s="21"/>
      <c r="L188" s="21" t="s">
        <v>1348</v>
      </c>
      <c r="M188" s="21" t="s">
        <v>1348</v>
      </c>
      <c r="N188" s="21">
        <v>1</v>
      </c>
      <c r="O188" s="21">
        <v>1</v>
      </c>
      <c r="P188" s="21">
        <v>1</v>
      </c>
      <c r="Q188" s="21">
        <v>2</v>
      </c>
      <c r="R188" s="21">
        <v>1</v>
      </c>
      <c r="S188" s="21">
        <v>2</v>
      </c>
      <c r="T188" s="21">
        <v>2</v>
      </c>
      <c r="U188" s="21">
        <v>4</v>
      </c>
      <c r="V188" s="21" t="s">
        <v>1348</v>
      </c>
      <c r="W188" s="21" t="s">
        <v>1348</v>
      </c>
      <c r="X188" s="21" t="s">
        <v>1348</v>
      </c>
      <c r="Y188" s="21">
        <v>1</v>
      </c>
      <c r="Z188" s="21" t="s">
        <v>1348</v>
      </c>
      <c r="AA188" s="21">
        <v>4</v>
      </c>
      <c r="AB188" s="21">
        <v>1</v>
      </c>
      <c r="AC188" s="21" t="s">
        <v>1348</v>
      </c>
      <c r="AD188" s="21" t="s">
        <v>1348</v>
      </c>
      <c r="AE188" s="21" t="str">
        <f>'2026'!X188</f>
        <v/>
      </c>
      <c r="AF188" s="97">
        <f>Median!AD188</f>
        <v>1</v>
      </c>
      <c r="AG188" s="142"/>
      <c r="AH188" s="61" t="s">
        <v>442</v>
      </c>
    </row>
    <row r="189" spans="1:34" ht="14">
      <c r="A189" s="61" t="s">
        <v>443</v>
      </c>
      <c r="B189" s="21" t="s">
        <v>1348</v>
      </c>
      <c r="C189" s="21" t="s">
        <v>1348</v>
      </c>
      <c r="D189" s="21">
        <v>1</v>
      </c>
      <c r="E189" s="21">
        <v>2</v>
      </c>
      <c r="F189" s="21">
        <v>3</v>
      </c>
      <c r="G189" s="21" t="s">
        <v>1348</v>
      </c>
      <c r="H189" s="21" t="s">
        <v>1348</v>
      </c>
      <c r="I189" s="21" t="s">
        <v>1348</v>
      </c>
      <c r="J189" s="78"/>
      <c r="K189" s="78"/>
      <c r="L189" s="21">
        <v>1</v>
      </c>
      <c r="M189" s="21">
        <v>2</v>
      </c>
      <c r="N189" s="21">
        <v>1</v>
      </c>
      <c r="O189" s="21">
        <v>2</v>
      </c>
      <c r="P189" s="21">
        <v>1</v>
      </c>
      <c r="Q189" s="21">
        <v>2</v>
      </c>
      <c r="R189" s="21">
        <v>1</v>
      </c>
      <c r="S189" s="21" t="s">
        <v>1348</v>
      </c>
      <c r="T189" s="21">
        <v>1</v>
      </c>
      <c r="U189" s="21" t="s">
        <v>1348</v>
      </c>
      <c r="V189" s="21" t="s">
        <v>1348</v>
      </c>
      <c r="W189" s="21" t="s">
        <v>1348</v>
      </c>
      <c r="X189" s="21">
        <v>2</v>
      </c>
      <c r="Y189" s="21" t="s">
        <v>1348</v>
      </c>
      <c r="Z189" s="21" t="s">
        <v>1348</v>
      </c>
      <c r="AA189" s="21">
        <v>5</v>
      </c>
      <c r="AB189" s="21" t="s">
        <v>1348</v>
      </c>
      <c r="AC189" s="21">
        <v>2</v>
      </c>
      <c r="AD189" s="21" t="s">
        <v>1348</v>
      </c>
      <c r="AE189" s="21" t="str">
        <f>'2026'!X189</f>
        <v/>
      </c>
      <c r="AF189" s="97">
        <f>Median!AD189</f>
        <v>0.5</v>
      </c>
      <c r="AG189" s="142"/>
      <c r="AH189" s="61" t="s">
        <v>443</v>
      </c>
    </row>
    <row r="190" spans="1:34" ht="14">
      <c r="A190" s="39" t="s">
        <v>1570</v>
      </c>
      <c r="B190" s="21" t="s">
        <v>1348</v>
      </c>
      <c r="C190" s="21" t="s">
        <v>1348</v>
      </c>
      <c r="D190" s="21" t="s">
        <v>1348</v>
      </c>
      <c r="E190" s="21">
        <v>1</v>
      </c>
      <c r="F190" s="21">
        <v>1</v>
      </c>
      <c r="G190" s="21" t="s">
        <v>1348</v>
      </c>
      <c r="H190" s="21" t="s">
        <v>1348</v>
      </c>
      <c r="I190" s="21">
        <v>1</v>
      </c>
      <c r="J190" s="78"/>
      <c r="K190" s="78"/>
      <c r="L190" s="21" t="s">
        <v>1348</v>
      </c>
      <c r="M190" s="21" t="s">
        <v>1348</v>
      </c>
      <c r="N190" s="21" t="s">
        <v>1348</v>
      </c>
      <c r="O190" s="21">
        <v>1</v>
      </c>
      <c r="P190" s="21" t="s">
        <v>1348</v>
      </c>
      <c r="Q190" s="21" t="s">
        <v>1348</v>
      </c>
      <c r="R190" s="21" t="s">
        <v>1348</v>
      </c>
      <c r="S190" s="21" t="s">
        <v>1348</v>
      </c>
      <c r="T190" s="21" t="s">
        <v>1348</v>
      </c>
      <c r="U190" s="21" t="s">
        <v>1348</v>
      </c>
      <c r="V190" s="21">
        <v>1</v>
      </c>
      <c r="W190" s="21">
        <v>1</v>
      </c>
      <c r="X190" s="21" t="s">
        <v>1348</v>
      </c>
      <c r="Y190" s="21">
        <v>2</v>
      </c>
      <c r="Z190" s="21" t="s">
        <v>1348</v>
      </c>
      <c r="AA190" s="21" t="s">
        <v>1348</v>
      </c>
      <c r="AB190" s="21" t="s">
        <v>1348</v>
      </c>
      <c r="AC190" s="21">
        <v>1</v>
      </c>
      <c r="AD190" s="21" t="s">
        <v>1348</v>
      </c>
      <c r="AE190" s="21" t="str">
        <f>'2026'!X190</f>
        <v/>
      </c>
      <c r="AF190" s="97" t="str">
        <f>Median!AD190</f>
        <v/>
      </c>
      <c r="AG190" s="142"/>
      <c r="AH190" s="39" t="s">
        <v>1570</v>
      </c>
    </row>
    <row r="191" spans="1:34"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F191" s="121"/>
      <c r="AG191" s="104"/>
    </row>
    <row r="192" spans="1:34" ht="14">
      <c r="A192" s="2" t="s">
        <v>555</v>
      </c>
      <c r="B192" s="45" t="s">
        <v>1348</v>
      </c>
      <c r="C192" s="45" t="s">
        <v>1348</v>
      </c>
      <c r="D192" s="45"/>
      <c r="E192" s="20"/>
      <c r="F192" s="20"/>
      <c r="G192" s="20"/>
      <c r="H192" s="20"/>
      <c r="I192" s="20"/>
      <c r="J192" s="80"/>
      <c r="K192" s="80"/>
      <c r="L192" s="20"/>
      <c r="M192" s="20"/>
      <c r="N192" s="45" t="s">
        <v>1348</v>
      </c>
      <c r="O192" s="45" t="s">
        <v>1348</v>
      </c>
      <c r="P192" s="20"/>
      <c r="Q192" s="20"/>
      <c r="R192" s="20"/>
      <c r="S192" s="20"/>
      <c r="T192" s="20"/>
      <c r="U192" s="20"/>
      <c r="V192" s="45"/>
      <c r="W192" s="20"/>
      <c r="X192" s="20"/>
      <c r="Y192" s="20"/>
      <c r="Z192" s="20"/>
      <c r="AA192" s="20"/>
      <c r="AF192" s="113"/>
      <c r="AG192" s="104"/>
      <c r="AH192" s="2" t="s">
        <v>555</v>
      </c>
    </row>
    <row r="193" spans="1:34" ht="14">
      <c r="A193" s="61" t="s">
        <v>264</v>
      </c>
      <c r="B193" s="21" t="s">
        <v>1348</v>
      </c>
      <c r="C193" s="21" t="s">
        <v>1348</v>
      </c>
      <c r="D193" s="21" t="s">
        <v>1348</v>
      </c>
      <c r="E193" s="21">
        <v>5</v>
      </c>
      <c r="F193" s="21">
        <v>20</v>
      </c>
      <c r="G193" s="21">
        <v>4</v>
      </c>
      <c r="H193" s="21">
        <v>1</v>
      </c>
      <c r="I193" s="21">
        <v>5</v>
      </c>
      <c r="J193" s="79"/>
      <c r="K193" s="79"/>
      <c r="L193" s="21">
        <v>5</v>
      </c>
      <c r="M193" s="21" t="s">
        <v>1348</v>
      </c>
      <c r="N193" s="21">
        <v>3</v>
      </c>
      <c r="O193" s="21" t="s">
        <v>1348</v>
      </c>
      <c r="P193" s="21" t="s">
        <v>1348</v>
      </c>
      <c r="Q193" s="21">
        <v>1</v>
      </c>
      <c r="R193" s="21">
        <v>4</v>
      </c>
      <c r="S193" s="21" t="s">
        <v>1348</v>
      </c>
      <c r="T193" s="21">
        <v>2</v>
      </c>
      <c r="U193" s="21" t="s">
        <v>1348</v>
      </c>
      <c r="V193" s="21">
        <v>2</v>
      </c>
      <c r="W193" s="21">
        <v>3</v>
      </c>
      <c r="X193" s="21" t="s">
        <v>1348</v>
      </c>
      <c r="Y193" s="21">
        <v>1</v>
      </c>
      <c r="Z193" s="21" t="s">
        <v>1348</v>
      </c>
      <c r="AA193" s="21">
        <v>1</v>
      </c>
      <c r="AB193" s="21">
        <v>5</v>
      </c>
      <c r="AC193" s="21">
        <v>3</v>
      </c>
      <c r="AD193" s="21">
        <v>1</v>
      </c>
      <c r="AE193" s="21">
        <f>'2026'!X193</f>
        <v>1</v>
      </c>
      <c r="AF193" s="97">
        <f>Median!AD193</f>
        <v>1</v>
      </c>
      <c r="AG193" s="142"/>
      <c r="AH193" s="61" t="s">
        <v>264</v>
      </c>
    </row>
    <row r="194" spans="1:34" ht="14">
      <c r="A194" s="61" t="s">
        <v>265</v>
      </c>
      <c r="B194" s="21">
        <v>12</v>
      </c>
      <c r="C194" s="21">
        <v>5</v>
      </c>
      <c r="D194" s="21">
        <v>2</v>
      </c>
      <c r="E194" s="21">
        <v>6</v>
      </c>
      <c r="F194" s="21">
        <v>19</v>
      </c>
      <c r="G194" s="21">
        <v>2</v>
      </c>
      <c r="H194" s="21">
        <v>2</v>
      </c>
      <c r="I194" s="21">
        <v>14</v>
      </c>
      <c r="J194" s="21"/>
      <c r="K194" s="21"/>
      <c r="L194" s="21">
        <v>36</v>
      </c>
      <c r="M194" s="21">
        <v>6</v>
      </c>
      <c r="N194" s="21">
        <v>5</v>
      </c>
      <c r="O194" s="21">
        <v>1</v>
      </c>
      <c r="P194" s="21">
        <v>6</v>
      </c>
      <c r="Q194" s="21">
        <v>4</v>
      </c>
      <c r="R194" s="21">
        <v>6</v>
      </c>
      <c r="S194" s="21">
        <v>1</v>
      </c>
      <c r="T194" s="21">
        <v>12</v>
      </c>
      <c r="U194" s="21">
        <v>16</v>
      </c>
      <c r="V194" s="21">
        <v>16</v>
      </c>
      <c r="W194" s="21">
        <v>25</v>
      </c>
      <c r="X194" s="21">
        <v>4</v>
      </c>
      <c r="Y194" s="21">
        <v>55</v>
      </c>
      <c r="Z194" s="21">
        <v>2</v>
      </c>
      <c r="AA194" s="21">
        <v>3</v>
      </c>
      <c r="AB194" s="21">
        <v>20</v>
      </c>
      <c r="AC194" s="21">
        <v>33</v>
      </c>
      <c r="AD194" s="21">
        <v>5</v>
      </c>
      <c r="AE194" s="21">
        <f>'2026'!X194</f>
        <v>12</v>
      </c>
      <c r="AF194" s="97">
        <f>Median!AD194</f>
        <v>6</v>
      </c>
      <c r="AG194" s="142"/>
      <c r="AH194" s="61" t="s">
        <v>265</v>
      </c>
    </row>
    <row r="195" spans="1:34" ht="14">
      <c r="A195" s="61" t="s">
        <v>51</v>
      </c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>
        <v>1</v>
      </c>
      <c r="M195" s="21">
        <v>2</v>
      </c>
      <c r="N195" s="21"/>
      <c r="O195" s="21"/>
      <c r="P195" s="21" t="s">
        <v>1348</v>
      </c>
      <c r="Q195" s="21" t="s">
        <v>1348</v>
      </c>
      <c r="R195" s="21" t="s">
        <v>1348</v>
      </c>
      <c r="S195" s="21" t="s">
        <v>1348</v>
      </c>
      <c r="T195" s="21" t="s">
        <v>1348</v>
      </c>
      <c r="U195" s="21" t="s">
        <v>1348</v>
      </c>
      <c r="V195" s="21" t="s">
        <v>1348</v>
      </c>
      <c r="W195" s="21" t="s">
        <v>1348</v>
      </c>
      <c r="X195" s="21" t="s">
        <v>1348</v>
      </c>
      <c r="Y195" s="21" t="s">
        <v>1348</v>
      </c>
      <c r="Z195" s="21" t="s">
        <v>1348</v>
      </c>
      <c r="AA195" s="21">
        <v>1</v>
      </c>
      <c r="AB195" s="21" t="s">
        <v>1348</v>
      </c>
      <c r="AC195" s="21" t="s">
        <v>1348</v>
      </c>
      <c r="AD195" s="21" t="s">
        <v>1348</v>
      </c>
      <c r="AE195" s="21" t="str">
        <f>'2026'!X195</f>
        <v/>
      </c>
      <c r="AF195" s="97" t="str">
        <f>Median!AD195</f>
        <v/>
      </c>
      <c r="AG195" s="142"/>
      <c r="AH195" s="61" t="s">
        <v>1619</v>
      </c>
    </row>
    <row r="196" spans="1:34" ht="14">
      <c r="A196" s="61" t="s">
        <v>126</v>
      </c>
      <c r="B196" s="21">
        <v>1</v>
      </c>
      <c r="C196" s="21" t="s">
        <v>1348</v>
      </c>
      <c r="D196" s="21">
        <v>5</v>
      </c>
      <c r="E196" s="21">
        <v>14</v>
      </c>
      <c r="F196" s="21">
        <v>14</v>
      </c>
      <c r="G196" s="21">
        <v>3</v>
      </c>
      <c r="H196" s="21">
        <v>2</v>
      </c>
      <c r="I196" s="21">
        <v>4</v>
      </c>
      <c r="J196" s="21"/>
      <c r="K196" s="21"/>
      <c r="L196" s="21">
        <v>3</v>
      </c>
      <c r="M196" s="21">
        <v>5</v>
      </c>
      <c r="N196" s="21">
        <v>2</v>
      </c>
      <c r="O196" s="21">
        <v>11</v>
      </c>
      <c r="P196" s="21">
        <v>4</v>
      </c>
      <c r="Q196" s="21">
        <v>5</v>
      </c>
      <c r="R196" s="21">
        <v>5</v>
      </c>
      <c r="S196" s="21">
        <v>10</v>
      </c>
      <c r="T196" s="21">
        <v>1</v>
      </c>
      <c r="U196" s="21">
        <v>1</v>
      </c>
      <c r="V196" s="21">
        <v>8</v>
      </c>
      <c r="W196" s="21">
        <v>9</v>
      </c>
      <c r="X196" s="21">
        <v>6</v>
      </c>
      <c r="Y196" s="21">
        <v>15</v>
      </c>
      <c r="Z196" s="21">
        <v>5</v>
      </c>
      <c r="AA196" s="21">
        <v>18</v>
      </c>
      <c r="AB196" s="21">
        <v>7</v>
      </c>
      <c r="AC196" s="21">
        <v>7</v>
      </c>
      <c r="AD196" s="21">
        <v>3</v>
      </c>
      <c r="AE196" s="21">
        <f>'2026'!X196</f>
        <v>11</v>
      </c>
      <c r="AF196" s="97">
        <f>Median!AD196</f>
        <v>5</v>
      </c>
      <c r="AG196" s="142"/>
      <c r="AH196" s="61" t="s">
        <v>126</v>
      </c>
    </row>
    <row r="197" spans="1:34" ht="14">
      <c r="A197" s="61" t="s">
        <v>127</v>
      </c>
      <c r="B197" s="21" t="s">
        <v>1348</v>
      </c>
      <c r="C197" s="21">
        <v>7</v>
      </c>
      <c r="D197" s="21" t="s">
        <v>1348</v>
      </c>
      <c r="E197" s="21">
        <v>18</v>
      </c>
      <c r="F197" s="21">
        <v>2</v>
      </c>
      <c r="G197" s="21">
        <v>3</v>
      </c>
      <c r="H197" s="21">
        <v>9</v>
      </c>
      <c r="I197" s="21">
        <v>1</v>
      </c>
      <c r="J197" s="21"/>
      <c r="K197" s="21"/>
      <c r="L197" s="21">
        <v>14</v>
      </c>
      <c r="M197" s="21">
        <v>10</v>
      </c>
      <c r="N197" s="21">
        <v>20</v>
      </c>
      <c r="O197" s="21">
        <v>18</v>
      </c>
      <c r="P197" s="21" t="s">
        <v>1348</v>
      </c>
      <c r="Q197" s="21">
        <v>2</v>
      </c>
      <c r="R197" s="21">
        <v>13</v>
      </c>
      <c r="S197" s="21">
        <v>20</v>
      </c>
      <c r="T197" s="21">
        <v>4</v>
      </c>
      <c r="U197" s="21">
        <v>4</v>
      </c>
      <c r="V197" s="21">
        <v>19</v>
      </c>
      <c r="W197" s="21">
        <v>15</v>
      </c>
      <c r="X197" s="21">
        <v>8</v>
      </c>
      <c r="Y197" s="21">
        <v>24</v>
      </c>
      <c r="Z197" s="21">
        <v>7</v>
      </c>
      <c r="AA197" s="21">
        <v>9</v>
      </c>
      <c r="AB197" s="21">
        <v>20</v>
      </c>
      <c r="AC197" s="21">
        <v>19</v>
      </c>
      <c r="AD197" s="21">
        <v>10</v>
      </c>
      <c r="AE197" s="21">
        <f>'2026'!X197</f>
        <v>6</v>
      </c>
      <c r="AF197" s="97">
        <f>Median!AD197</f>
        <v>9</v>
      </c>
      <c r="AG197" s="142"/>
      <c r="AH197" s="61" t="s">
        <v>127</v>
      </c>
    </row>
    <row r="198" spans="1:34" ht="14">
      <c r="A198" s="61" t="s">
        <v>128</v>
      </c>
      <c r="B198" s="21" t="s">
        <v>1348</v>
      </c>
      <c r="C198" s="21">
        <v>1</v>
      </c>
      <c r="D198" s="21" t="s">
        <v>1348</v>
      </c>
      <c r="E198" s="21">
        <v>13</v>
      </c>
      <c r="F198" s="21">
        <v>4</v>
      </c>
      <c r="G198" s="21">
        <v>6</v>
      </c>
      <c r="H198" s="21" t="s">
        <v>1348</v>
      </c>
      <c r="I198" s="21">
        <v>16</v>
      </c>
      <c r="J198" s="21"/>
      <c r="K198" s="21"/>
      <c r="L198" s="21">
        <v>8</v>
      </c>
      <c r="M198" s="21">
        <v>11</v>
      </c>
      <c r="N198" s="21">
        <v>10</v>
      </c>
      <c r="O198" s="21">
        <v>7</v>
      </c>
      <c r="P198" s="21">
        <v>1</v>
      </c>
      <c r="Q198" s="21">
        <v>2</v>
      </c>
      <c r="R198" s="21">
        <v>7</v>
      </c>
      <c r="S198" s="21">
        <v>3</v>
      </c>
      <c r="T198" s="21">
        <v>4</v>
      </c>
      <c r="U198" s="21">
        <v>1</v>
      </c>
      <c r="V198" s="21">
        <v>5</v>
      </c>
      <c r="W198" s="21">
        <v>12</v>
      </c>
      <c r="X198" s="21">
        <v>4</v>
      </c>
      <c r="Y198" s="21">
        <v>21</v>
      </c>
      <c r="Z198" s="21">
        <v>4</v>
      </c>
      <c r="AA198" s="21">
        <v>6</v>
      </c>
      <c r="AB198" s="21">
        <v>4</v>
      </c>
      <c r="AC198" s="21">
        <v>5</v>
      </c>
      <c r="AD198" s="21">
        <v>2</v>
      </c>
      <c r="AE198" s="21">
        <f>'2026'!X198</f>
        <v>3</v>
      </c>
      <c r="AF198" s="97">
        <f>Median!AD198</f>
        <v>4</v>
      </c>
      <c r="AG198" s="142"/>
      <c r="AH198" s="61" t="s">
        <v>128</v>
      </c>
    </row>
    <row r="199" spans="1:34" ht="14">
      <c r="A199" s="39" t="s">
        <v>1509</v>
      </c>
      <c r="B199" s="21">
        <v>1</v>
      </c>
      <c r="C199" s="21" t="s">
        <v>1348</v>
      </c>
      <c r="D199" s="21">
        <v>1</v>
      </c>
      <c r="E199" s="21" t="s">
        <v>1348</v>
      </c>
      <c r="F199" s="21">
        <v>1</v>
      </c>
      <c r="G199" s="21" t="s">
        <v>1348</v>
      </c>
      <c r="H199" s="21" t="s">
        <v>1348</v>
      </c>
      <c r="I199" s="21">
        <v>1</v>
      </c>
      <c r="J199" s="21"/>
      <c r="K199" s="21"/>
      <c r="L199" s="21" t="s">
        <v>1348</v>
      </c>
      <c r="M199" s="21" t="s">
        <v>1348</v>
      </c>
      <c r="N199" s="21" t="s">
        <v>1348</v>
      </c>
      <c r="O199" s="21" t="s">
        <v>1348</v>
      </c>
      <c r="P199" s="21">
        <v>1</v>
      </c>
      <c r="Q199" s="21" t="s">
        <v>1348</v>
      </c>
      <c r="R199" s="21">
        <v>3</v>
      </c>
      <c r="S199" s="21">
        <v>1</v>
      </c>
      <c r="T199" s="21" t="s">
        <v>1348</v>
      </c>
      <c r="U199" s="21" t="s">
        <v>1348</v>
      </c>
      <c r="V199" s="21">
        <v>3</v>
      </c>
      <c r="W199" s="21">
        <v>2</v>
      </c>
      <c r="X199" s="21">
        <v>3</v>
      </c>
      <c r="Y199" s="21">
        <v>2</v>
      </c>
      <c r="Z199" s="21">
        <v>8</v>
      </c>
      <c r="AA199" s="21">
        <v>3</v>
      </c>
      <c r="AB199" s="21">
        <v>2</v>
      </c>
      <c r="AC199" s="21">
        <v>6</v>
      </c>
      <c r="AD199" s="21">
        <v>1</v>
      </c>
      <c r="AE199" s="21">
        <f>'2026'!X199</f>
        <v>6</v>
      </c>
      <c r="AF199" s="97">
        <f>Median!AD199</f>
        <v>1</v>
      </c>
      <c r="AG199" s="142"/>
      <c r="AH199" s="39" t="s">
        <v>1509</v>
      </c>
    </row>
    <row r="200" spans="1:34" ht="14">
      <c r="A200" s="61" t="s">
        <v>21</v>
      </c>
      <c r="B200" s="21" t="s">
        <v>1348</v>
      </c>
      <c r="C200" s="21" t="s">
        <v>1348</v>
      </c>
      <c r="D200" s="21">
        <v>2</v>
      </c>
      <c r="E200" s="21">
        <v>2</v>
      </c>
      <c r="F200" s="21">
        <v>1</v>
      </c>
      <c r="G200" s="21" t="s">
        <v>1348</v>
      </c>
      <c r="H200" s="21">
        <v>3</v>
      </c>
      <c r="I200" s="21" t="s">
        <v>1348</v>
      </c>
      <c r="J200" s="21"/>
      <c r="K200" s="21"/>
      <c r="L200" s="21" t="s">
        <v>1348</v>
      </c>
      <c r="M200" s="21" t="s">
        <v>1348</v>
      </c>
      <c r="N200" s="21">
        <v>5</v>
      </c>
      <c r="O200" s="21">
        <v>4</v>
      </c>
      <c r="P200" s="21">
        <v>2</v>
      </c>
      <c r="Q200" s="21">
        <v>3</v>
      </c>
      <c r="R200" s="21">
        <v>13</v>
      </c>
      <c r="S200" s="21">
        <v>5</v>
      </c>
      <c r="T200" s="21" t="s">
        <v>1348</v>
      </c>
      <c r="U200" s="21">
        <v>12</v>
      </c>
      <c r="V200" s="21">
        <v>1</v>
      </c>
      <c r="W200" s="21">
        <v>3</v>
      </c>
      <c r="X200" s="21">
        <v>15</v>
      </c>
      <c r="Y200" s="21">
        <v>3</v>
      </c>
      <c r="Z200" s="21" t="s">
        <v>1348</v>
      </c>
      <c r="AA200" s="21">
        <v>14</v>
      </c>
      <c r="AB200" s="21">
        <v>2</v>
      </c>
      <c r="AC200" s="21" t="s">
        <v>1348</v>
      </c>
      <c r="AD200" s="21" t="s">
        <v>1348</v>
      </c>
      <c r="AE200" s="21">
        <f>'2026'!X200</f>
        <v>2</v>
      </c>
      <c r="AF200" s="97">
        <f>Median!AD200</f>
        <v>2</v>
      </c>
      <c r="AG200" s="142"/>
      <c r="AH200" s="61" t="s">
        <v>21</v>
      </c>
    </row>
    <row r="201" spans="1:34" ht="14">
      <c r="A201" s="61" t="s">
        <v>4</v>
      </c>
      <c r="B201" s="21">
        <v>7</v>
      </c>
      <c r="C201" s="21">
        <v>8</v>
      </c>
      <c r="D201" s="21">
        <v>10</v>
      </c>
      <c r="E201" s="21">
        <v>9</v>
      </c>
      <c r="F201" s="21">
        <v>20</v>
      </c>
      <c r="G201" s="21">
        <v>16</v>
      </c>
      <c r="H201" s="21">
        <v>10</v>
      </c>
      <c r="I201" s="21">
        <v>13</v>
      </c>
      <c r="J201" s="21"/>
      <c r="K201" s="21"/>
      <c r="L201" s="21">
        <v>10</v>
      </c>
      <c r="M201" s="21">
        <v>12</v>
      </c>
      <c r="N201" s="21">
        <v>19</v>
      </c>
      <c r="O201" s="21">
        <v>18</v>
      </c>
      <c r="P201" s="21">
        <v>2</v>
      </c>
      <c r="Q201" s="21">
        <v>9</v>
      </c>
      <c r="R201" s="21">
        <v>15</v>
      </c>
      <c r="S201" s="21">
        <v>10</v>
      </c>
      <c r="T201" s="21">
        <v>36</v>
      </c>
      <c r="U201" s="21">
        <v>18</v>
      </c>
      <c r="V201" s="21">
        <v>11</v>
      </c>
      <c r="W201" s="21">
        <v>15</v>
      </c>
      <c r="X201" s="21">
        <v>19</v>
      </c>
      <c r="Y201" s="21">
        <v>19</v>
      </c>
      <c r="Z201" s="21">
        <v>25</v>
      </c>
      <c r="AA201" s="21">
        <v>10</v>
      </c>
      <c r="AB201" s="21">
        <v>16</v>
      </c>
      <c r="AC201" s="21">
        <v>21</v>
      </c>
      <c r="AD201" s="21">
        <v>34</v>
      </c>
      <c r="AE201" s="21">
        <f>'2026'!X201</f>
        <v>25</v>
      </c>
      <c r="AF201" s="97">
        <f>Median!AD201</f>
        <v>15</v>
      </c>
      <c r="AG201" s="142"/>
      <c r="AH201" s="61" t="s">
        <v>4</v>
      </c>
    </row>
    <row r="202" spans="1:34" ht="14">
      <c r="A202" s="61" t="s">
        <v>142</v>
      </c>
      <c r="B202" s="21">
        <v>3</v>
      </c>
      <c r="C202" s="21">
        <v>3</v>
      </c>
      <c r="D202" s="21" t="s">
        <v>1348</v>
      </c>
      <c r="E202" s="21">
        <v>14</v>
      </c>
      <c r="F202" s="21">
        <v>30</v>
      </c>
      <c r="G202" s="21">
        <v>6</v>
      </c>
      <c r="H202" s="21" t="s">
        <v>1348</v>
      </c>
      <c r="I202" s="21">
        <v>31</v>
      </c>
      <c r="J202" s="21"/>
      <c r="K202" s="21"/>
      <c r="L202" s="21">
        <v>1</v>
      </c>
      <c r="M202" s="21">
        <v>4</v>
      </c>
      <c r="N202" s="21">
        <v>7</v>
      </c>
      <c r="O202" s="21" t="s">
        <v>1348</v>
      </c>
      <c r="P202" s="21">
        <v>7</v>
      </c>
      <c r="Q202" s="21">
        <v>4</v>
      </c>
      <c r="R202" s="21">
        <v>24</v>
      </c>
      <c r="S202" s="21">
        <v>11</v>
      </c>
      <c r="T202" s="21">
        <v>14</v>
      </c>
      <c r="U202" s="21">
        <v>10</v>
      </c>
      <c r="V202" s="21">
        <v>14</v>
      </c>
      <c r="W202" s="21">
        <v>31</v>
      </c>
      <c r="X202" s="21">
        <v>10</v>
      </c>
      <c r="Y202" s="21">
        <v>31</v>
      </c>
      <c r="Z202" s="21">
        <v>4</v>
      </c>
      <c r="AA202" s="21">
        <v>5</v>
      </c>
      <c r="AB202" s="21">
        <v>29</v>
      </c>
      <c r="AC202" s="21">
        <v>20</v>
      </c>
      <c r="AD202" s="21">
        <v>17</v>
      </c>
      <c r="AE202" s="21">
        <f>'2026'!X202</f>
        <v>36</v>
      </c>
      <c r="AF202" s="97">
        <f>Median!AD202</f>
        <v>10</v>
      </c>
      <c r="AG202" s="142"/>
      <c r="AH202" s="61" t="s">
        <v>142</v>
      </c>
    </row>
    <row r="203" spans="1:34" ht="14">
      <c r="A203" s="61" t="s">
        <v>143</v>
      </c>
      <c r="B203" s="21">
        <v>25</v>
      </c>
      <c r="C203" s="21">
        <v>47</v>
      </c>
      <c r="D203" s="21">
        <v>55</v>
      </c>
      <c r="E203" s="21">
        <v>73</v>
      </c>
      <c r="F203" s="21">
        <v>166</v>
      </c>
      <c r="G203" s="21">
        <v>110</v>
      </c>
      <c r="H203" s="21">
        <v>57</v>
      </c>
      <c r="I203" s="21">
        <v>62</v>
      </c>
      <c r="J203" s="21"/>
      <c r="K203" s="21"/>
      <c r="L203" s="21">
        <v>61</v>
      </c>
      <c r="M203" s="21">
        <v>44</v>
      </c>
      <c r="N203" s="21">
        <v>185</v>
      </c>
      <c r="O203" s="21">
        <v>82</v>
      </c>
      <c r="P203" s="21">
        <v>98</v>
      </c>
      <c r="Q203" s="21">
        <v>82</v>
      </c>
      <c r="R203" s="21">
        <v>98</v>
      </c>
      <c r="S203" s="21">
        <v>59</v>
      </c>
      <c r="T203" s="21">
        <v>101</v>
      </c>
      <c r="U203" s="21">
        <v>68</v>
      </c>
      <c r="V203" s="21">
        <v>40</v>
      </c>
      <c r="W203" s="21">
        <v>81</v>
      </c>
      <c r="X203" s="21">
        <v>61</v>
      </c>
      <c r="Y203" s="21">
        <v>113</v>
      </c>
      <c r="Z203" s="21">
        <v>65</v>
      </c>
      <c r="AA203" s="21">
        <v>57</v>
      </c>
      <c r="AB203" s="21">
        <v>65</v>
      </c>
      <c r="AC203" s="21">
        <v>77</v>
      </c>
      <c r="AD203" s="21">
        <v>62</v>
      </c>
      <c r="AE203" s="21">
        <f>'2026'!X203</f>
        <v>51</v>
      </c>
      <c r="AF203" s="97">
        <f>Median!AD203</f>
        <v>65</v>
      </c>
      <c r="AG203" s="142"/>
      <c r="AH203" s="61" t="s">
        <v>143</v>
      </c>
    </row>
    <row r="204" spans="1:34" ht="14">
      <c r="A204" s="61" t="s">
        <v>52</v>
      </c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>
        <v>1</v>
      </c>
      <c r="M204" s="21" t="s">
        <v>1348</v>
      </c>
      <c r="N204" s="21"/>
      <c r="O204" s="21"/>
      <c r="P204" s="21" t="s">
        <v>1348</v>
      </c>
      <c r="Q204" s="21" t="s">
        <v>1348</v>
      </c>
      <c r="R204" s="21">
        <v>3</v>
      </c>
      <c r="S204" s="21" t="s">
        <v>1348</v>
      </c>
      <c r="T204" s="21" t="s">
        <v>1348</v>
      </c>
      <c r="U204" s="21" t="s">
        <v>1348</v>
      </c>
      <c r="V204" s="21" t="s">
        <v>1348</v>
      </c>
      <c r="W204" s="21">
        <v>3</v>
      </c>
      <c r="X204" s="21" t="s">
        <v>1348</v>
      </c>
      <c r="Y204" s="21" t="s">
        <v>1348</v>
      </c>
      <c r="Z204" s="21" t="s">
        <v>1348</v>
      </c>
      <c r="AA204" s="21" t="s">
        <v>1348</v>
      </c>
      <c r="AB204" s="21" t="s">
        <v>1348</v>
      </c>
      <c r="AC204" s="21" t="s">
        <v>1348</v>
      </c>
      <c r="AD204" s="21" t="s">
        <v>1348</v>
      </c>
      <c r="AE204" s="21" t="str">
        <f>'2026'!X204</f>
        <v/>
      </c>
      <c r="AF204" s="97" t="str">
        <f>Median!AD204</f>
        <v/>
      </c>
      <c r="AG204" s="142"/>
      <c r="AH204" s="61" t="s">
        <v>1620</v>
      </c>
    </row>
    <row r="205" spans="1:34" ht="14">
      <c r="A205" s="39" t="s">
        <v>1571</v>
      </c>
      <c r="B205" s="21" t="s">
        <v>1348</v>
      </c>
      <c r="C205" s="21" t="s">
        <v>1348</v>
      </c>
      <c r="D205" s="21" t="s">
        <v>1348</v>
      </c>
      <c r="E205" s="21" t="s">
        <v>1348</v>
      </c>
      <c r="F205" s="21" t="s">
        <v>1348</v>
      </c>
      <c r="G205" s="21" t="s">
        <v>1348</v>
      </c>
      <c r="H205" s="21" t="s">
        <v>1348</v>
      </c>
      <c r="I205" s="21">
        <v>2</v>
      </c>
      <c r="J205" s="21"/>
      <c r="K205" s="21"/>
      <c r="L205" s="21" t="s">
        <v>1348</v>
      </c>
      <c r="M205" s="21" t="s">
        <v>1348</v>
      </c>
      <c r="N205" s="21" t="s">
        <v>1348</v>
      </c>
      <c r="O205" s="21">
        <v>1</v>
      </c>
      <c r="P205" s="21">
        <v>1</v>
      </c>
      <c r="Q205" s="21" t="s">
        <v>1348</v>
      </c>
      <c r="R205" s="21" t="s">
        <v>1348</v>
      </c>
      <c r="S205" s="21" t="s">
        <v>1348</v>
      </c>
      <c r="T205" s="21" t="s">
        <v>1348</v>
      </c>
      <c r="U205" s="21">
        <v>4</v>
      </c>
      <c r="V205" s="21">
        <v>2</v>
      </c>
      <c r="W205" s="21" t="s">
        <v>1348</v>
      </c>
      <c r="X205" s="21" t="s">
        <v>1348</v>
      </c>
      <c r="Y205" s="21" t="s">
        <v>1348</v>
      </c>
      <c r="Z205" s="21" t="s">
        <v>1348</v>
      </c>
      <c r="AA205" s="21" t="s">
        <v>1348</v>
      </c>
      <c r="AB205" s="21" t="s">
        <v>1348</v>
      </c>
      <c r="AC205" s="21" t="s">
        <v>1348</v>
      </c>
      <c r="AD205" s="21" t="s">
        <v>1348</v>
      </c>
      <c r="AE205" s="21" t="str">
        <f>'2026'!X205</f>
        <v/>
      </c>
      <c r="AF205" s="97" t="str">
        <f>Median!AD205</f>
        <v/>
      </c>
      <c r="AG205" s="142"/>
      <c r="AH205" s="39" t="s">
        <v>1571</v>
      </c>
    </row>
    <row r="206" spans="1:34"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</row>
    <row r="207" spans="1:34" ht="14">
      <c r="A207" s="2" t="s">
        <v>556</v>
      </c>
      <c r="B207" s="45" t="s">
        <v>1348</v>
      </c>
      <c r="C207" s="45" t="s">
        <v>1348</v>
      </c>
      <c r="D207" s="45" t="s">
        <v>1348</v>
      </c>
      <c r="E207" s="20"/>
      <c r="F207" s="20"/>
      <c r="G207" s="20"/>
      <c r="H207" s="20"/>
      <c r="I207" s="20"/>
      <c r="J207" s="20"/>
      <c r="K207" s="20"/>
      <c r="L207" s="20"/>
      <c r="M207" s="20"/>
      <c r="N207" s="45" t="s">
        <v>1348</v>
      </c>
      <c r="O207" s="45" t="s">
        <v>1348</v>
      </c>
      <c r="P207" s="20"/>
      <c r="Q207" s="20"/>
      <c r="R207" s="20"/>
      <c r="S207" s="21"/>
      <c r="T207" s="21"/>
      <c r="U207" s="21"/>
      <c r="V207" s="21"/>
      <c r="AH207" s="2" t="s">
        <v>556</v>
      </c>
    </row>
    <row r="208" spans="1:34" ht="14">
      <c r="A208" s="61" t="s">
        <v>482</v>
      </c>
      <c r="B208" s="21" t="s">
        <v>1348</v>
      </c>
      <c r="C208" s="21" t="s">
        <v>1348</v>
      </c>
      <c r="D208" s="21" t="s">
        <v>1348</v>
      </c>
      <c r="E208" s="21" t="s">
        <v>1348</v>
      </c>
      <c r="F208" s="21" t="s">
        <v>1348</v>
      </c>
      <c r="G208" s="21" t="s">
        <v>1348</v>
      </c>
      <c r="H208" s="21" t="s">
        <v>1348</v>
      </c>
      <c r="I208" s="21" t="s">
        <v>1348</v>
      </c>
      <c r="J208" s="21"/>
      <c r="K208" s="21"/>
      <c r="L208" s="21">
        <v>1</v>
      </c>
      <c r="M208" s="21" t="s">
        <v>1348</v>
      </c>
      <c r="N208" s="21" t="s">
        <v>1348</v>
      </c>
      <c r="O208" s="21">
        <v>5</v>
      </c>
      <c r="P208" s="21" t="s">
        <v>1348</v>
      </c>
      <c r="Q208" s="21" t="s">
        <v>1348</v>
      </c>
      <c r="R208" s="21" t="s">
        <v>1348</v>
      </c>
      <c r="S208" s="21" t="s">
        <v>1348</v>
      </c>
      <c r="T208" s="21" t="s">
        <v>1348</v>
      </c>
      <c r="U208" s="21" t="s">
        <v>1348</v>
      </c>
      <c r="V208" s="21" t="s">
        <v>1348</v>
      </c>
      <c r="W208" s="21" t="s">
        <v>1348</v>
      </c>
      <c r="X208" s="21" t="s">
        <v>1348</v>
      </c>
      <c r="Y208" s="21" t="s">
        <v>1348</v>
      </c>
      <c r="Z208" s="21" t="s">
        <v>1348</v>
      </c>
      <c r="AA208" s="21">
        <v>4</v>
      </c>
      <c r="AB208" s="21" t="s">
        <v>1348</v>
      </c>
      <c r="AC208" s="21">
        <v>1</v>
      </c>
      <c r="AD208" s="21" t="s">
        <v>1348</v>
      </c>
      <c r="AE208" s="21">
        <f>'2026'!X208</f>
        <v>1</v>
      </c>
      <c r="AF208" s="97" t="str">
        <f>Median!AD208</f>
        <v/>
      </c>
      <c r="AG208" s="142"/>
      <c r="AH208" s="61" t="s">
        <v>482</v>
      </c>
    </row>
    <row r="209" spans="1:34" ht="14">
      <c r="A209" s="61" t="s">
        <v>341</v>
      </c>
      <c r="B209" s="21">
        <v>51</v>
      </c>
      <c r="C209" s="21">
        <v>7</v>
      </c>
      <c r="D209" s="21">
        <v>10</v>
      </c>
      <c r="E209" s="21">
        <v>12</v>
      </c>
      <c r="F209" s="21">
        <v>28</v>
      </c>
      <c r="G209" s="21">
        <v>28</v>
      </c>
      <c r="H209" s="21">
        <v>11</v>
      </c>
      <c r="I209" s="21">
        <v>25</v>
      </c>
      <c r="J209" s="21"/>
      <c r="K209" s="21"/>
      <c r="L209" s="21">
        <v>22</v>
      </c>
      <c r="M209" s="21">
        <v>14</v>
      </c>
      <c r="N209" s="21">
        <v>20</v>
      </c>
      <c r="O209" s="21">
        <v>18</v>
      </c>
      <c r="P209" s="21">
        <v>19</v>
      </c>
      <c r="Q209" s="21">
        <v>12</v>
      </c>
      <c r="R209" s="21">
        <v>18</v>
      </c>
      <c r="S209" s="21">
        <v>24</v>
      </c>
      <c r="T209" s="21">
        <v>15</v>
      </c>
      <c r="U209" s="21">
        <v>7</v>
      </c>
      <c r="V209" s="21">
        <v>21</v>
      </c>
      <c r="W209" s="21">
        <v>31</v>
      </c>
      <c r="X209" s="21">
        <v>25</v>
      </c>
      <c r="Y209" s="21">
        <v>31</v>
      </c>
      <c r="Z209" s="21">
        <v>17</v>
      </c>
      <c r="AA209" s="21">
        <v>22</v>
      </c>
      <c r="AB209" s="21">
        <v>32</v>
      </c>
      <c r="AC209" s="21">
        <v>36</v>
      </c>
      <c r="AD209" s="21">
        <v>26</v>
      </c>
      <c r="AE209" s="21">
        <f>'2026'!X209</f>
        <v>27</v>
      </c>
      <c r="AF209" s="97">
        <f>Median!AD209</f>
        <v>21.5</v>
      </c>
      <c r="AG209" s="142"/>
      <c r="AH209" s="61" t="s">
        <v>341</v>
      </c>
    </row>
    <row r="210" spans="1:34" ht="14">
      <c r="A210" s="39" t="s">
        <v>1572</v>
      </c>
      <c r="B210" s="21" t="s">
        <v>1348</v>
      </c>
      <c r="C210" s="21">
        <v>11</v>
      </c>
      <c r="D210" s="21">
        <v>5</v>
      </c>
      <c r="E210" s="21">
        <v>19</v>
      </c>
      <c r="F210" s="21">
        <v>18</v>
      </c>
      <c r="G210" s="21">
        <v>31</v>
      </c>
      <c r="H210" s="21">
        <v>2</v>
      </c>
      <c r="I210" s="21">
        <v>28</v>
      </c>
      <c r="J210" s="21"/>
      <c r="K210" s="21"/>
      <c r="L210" s="21">
        <v>8</v>
      </c>
      <c r="M210" s="21">
        <v>18</v>
      </c>
      <c r="N210" s="21">
        <v>32</v>
      </c>
      <c r="O210" s="21">
        <v>15</v>
      </c>
      <c r="P210" s="21">
        <v>108</v>
      </c>
      <c r="Q210" s="21">
        <v>14</v>
      </c>
      <c r="R210" s="21">
        <v>13</v>
      </c>
      <c r="S210" s="21">
        <v>18</v>
      </c>
      <c r="T210" s="21">
        <v>18</v>
      </c>
      <c r="U210" s="21">
        <v>3</v>
      </c>
      <c r="V210" s="21">
        <v>18</v>
      </c>
      <c r="W210" s="21">
        <v>22</v>
      </c>
      <c r="X210" s="21">
        <v>48</v>
      </c>
      <c r="Y210" s="21">
        <v>59</v>
      </c>
      <c r="Z210" s="21">
        <v>28</v>
      </c>
      <c r="AA210" s="21">
        <v>30</v>
      </c>
      <c r="AB210" s="21">
        <v>50</v>
      </c>
      <c r="AC210" s="21">
        <v>32</v>
      </c>
      <c r="AD210" s="21">
        <v>30</v>
      </c>
      <c r="AE210" s="21">
        <f>'2026'!X210</f>
        <v>93</v>
      </c>
      <c r="AF210" s="97">
        <f>Median!AD210</f>
        <v>18.5</v>
      </c>
      <c r="AG210" s="142"/>
      <c r="AH210" s="39" t="s">
        <v>1572</v>
      </c>
    </row>
    <row r="211" spans="1:34" ht="14">
      <c r="A211" s="61" t="s">
        <v>741</v>
      </c>
      <c r="B211" s="21"/>
      <c r="C211" s="21"/>
      <c r="D211" s="21"/>
      <c r="E211" s="21" t="s">
        <v>1348</v>
      </c>
      <c r="F211" s="21">
        <v>10</v>
      </c>
      <c r="G211" s="21" t="s">
        <v>1348</v>
      </c>
      <c r="H211" s="21" t="s">
        <v>1348</v>
      </c>
      <c r="I211" s="21">
        <v>7</v>
      </c>
      <c r="J211" s="21"/>
      <c r="K211" s="21"/>
      <c r="L211" s="21" t="s">
        <v>1348</v>
      </c>
      <c r="M211" s="21" t="s">
        <v>1348</v>
      </c>
      <c r="N211" s="21"/>
      <c r="O211" s="21"/>
      <c r="P211" s="21">
        <v>26</v>
      </c>
      <c r="Q211" s="21">
        <v>2</v>
      </c>
      <c r="R211" s="21">
        <v>3</v>
      </c>
      <c r="S211" s="21">
        <v>3</v>
      </c>
      <c r="T211" s="21" t="s">
        <v>1348</v>
      </c>
      <c r="U211" s="21" t="s">
        <v>1348</v>
      </c>
      <c r="V211" s="21" t="s">
        <v>1348</v>
      </c>
      <c r="W211" s="21">
        <v>2</v>
      </c>
      <c r="X211" s="21" t="s">
        <v>1348</v>
      </c>
      <c r="Y211" s="21" t="s">
        <v>1348</v>
      </c>
      <c r="Z211" s="21" t="s">
        <v>1348</v>
      </c>
      <c r="AA211" s="21" t="s">
        <v>1348</v>
      </c>
      <c r="AB211" s="21" t="s">
        <v>1348</v>
      </c>
      <c r="AC211" s="21" t="s">
        <v>1348</v>
      </c>
      <c r="AD211" s="21" t="s">
        <v>1348</v>
      </c>
      <c r="AE211" s="21">
        <f>'2026'!X211</f>
        <v>1</v>
      </c>
      <c r="AF211" s="97" t="str">
        <f>Median!AD211</f>
        <v/>
      </c>
      <c r="AG211" s="142"/>
      <c r="AH211" s="61" t="s">
        <v>1621</v>
      </c>
    </row>
    <row r="212" spans="1:34" ht="14">
      <c r="A212" s="39" t="s">
        <v>1573</v>
      </c>
      <c r="B212" s="21" t="s">
        <v>1348</v>
      </c>
      <c r="C212" s="21" t="s">
        <v>1348</v>
      </c>
      <c r="D212" s="21" t="s">
        <v>1348</v>
      </c>
      <c r="E212" s="21"/>
      <c r="F212" s="21"/>
      <c r="G212" s="21" t="s">
        <v>1348</v>
      </c>
      <c r="H212" s="21" t="s">
        <v>1348</v>
      </c>
      <c r="I212" s="21" t="s">
        <v>1348</v>
      </c>
      <c r="J212" s="21"/>
      <c r="K212" s="21"/>
      <c r="L212" s="21" t="s">
        <v>1348</v>
      </c>
      <c r="M212" s="21" t="s">
        <v>1348</v>
      </c>
      <c r="N212" s="21">
        <v>3</v>
      </c>
      <c r="O212" s="21" t="s">
        <v>1348</v>
      </c>
      <c r="P212" s="21" t="s">
        <v>1348</v>
      </c>
      <c r="Q212" s="21" t="s">
        <v>1348</v>
      </c>
      <c r="R212" s="21">
        <v>1</v>
      </c>
      <c r="S212" s="21" t="s">
        <v>1348</v>
      </c>
      <c r="T212" s="21" t="s">
        <v>1348</v>
      </c>
      <c r="U212" s="21" t="s">
        <v>1348</v>
      </c>
      <c r="V212" s="21" t="s">
        <v>1348</v>
      </c>
      <c r="W212" s="21" t="s">
        <v>1348</v>
      </c>
      <c r="X212" s="21" t="s">
        <v>1348</v>
      </c>
      <c r="Y212" s="21" t="s">
        <v>1348</v>
      </c>
      <c r="Z212" s="21">
        <v>6</v>
      </c>
      <c r="AA212" s="21" t="s">
        <v>1348</v>
      </c>
      <c r="AB212" s="21" t="s">
        <v>1348</v>
      </c>
      <c r="AC212" s="21" t="s">
        <v>1348</v>
      </c>
      <c r="AD212" s="21" t="s">
        <v>1348</v>
      </c>
      <c r="AE212" s="21" t="str">
        <f>'2026'!X212</f>
        <v/>
      </c>
      <c r="AF212" s="97" t="str">
        <f>Median!AD212</f>
        <v/>
      </c>
      <c r="AG212" s="142"/>
      <c r="AH212" s="39" t="s">
        <v>1573</v>
      </c>
    </row>
    <row r="213" spans="1:34">
      <c r="A213" s="48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F213" s="121"/>
      <c r="AG213" s="104"/>
      <c r="AH213" s="48"/>
    </row>
    <row r="214" spans="1:34" ht="14">
      <c r="A214" s="2" t="s">
        <v>1456</v>
      </c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F214" s="113"/>
      <c r="AG214" s="104"/>
      <c r="AH214" s="2" t="s">
        <v>1456</v>
      </c>
    </row>
    <row r="215" spans="1:34" ht="14">
      <c r="A215" s="61" t="s">
        <v>497</v>
      </c>
      <c r="B215" s="21">
        <v>1</v>
      </c>
      <c r="C215" s="21">
        <v>2</v>
      </c>
      <c r="D215" s="21">
        <v>1</v>
      </c>
      <c r="E215" s="21">
        <v>6</v>
      </c>
      <c r="F215" s="21" t="s">
        <v>1348</v>
      </c>
      <c r="G215" s="21">
        <v>4</v>
      </c>
      <c r="H215" s="21">
        <v>2</v>
      </c>
      <c r="I215" s="21">
        <v>1</v>
      </c>
      <c r="J215" s="21"/>
      <c r="K215" s="21"/>
      <c r="L215" s="21">
        <v>1</v>
      </c>
      <c r="M215" s="21">
        <v>3</v>
      </c>
      <c r="N215" s="21">
        <v>1</v>
      </c>
      <c r="O215" s="21">
        <v>8</v>
      </c>
      <c r="P215" s="21">
        <v>2</v>
      </c>
      <c r="Q215" s="21">
        <v>2</v>
      </c>
      <c r="R215" s="21">
        <v>3</v>
      </c>
      <c r="S215" s="21" t="s">
        <v>1348</v>
      </c>
      <c r="T215" s="21">
        <v>1</v>
      </c>
      <c r="U215" s="21">
        <v>4</v>
      </c>
      <c r="V215" s="21">
        <v>2</v>
      </c>
      <c r="W215" s="21">
        <v>3</v>
      </c>
      <c r="X215" s="21" t="s">
        <v>1348</v>
      </c>
      <c r="Y215" s="21">
        <v>3</v>
      </c>
      <c r="Z215" s="21" t="s">
        <v>1348</v>
      </c>
      <c r="AA215" s="21">
        <v>1</v>
      </c>
      <c r="AB215" s="21" t="s">
        <v>1348</v>
      </c>
      <c r="AC215" s="21">
        <v>1</v>
      </c>
      <c r="AD215" s="21">
        <v>1</v>
      </c>
      <c r="AE215" s="21">
        <f>'2026'!X215</f>
        <v>1</v>
      </c>
      <c r="AF215" s="97">
        <f>Median!AD215</f>
        <v>1</v>
      </c>
      <c r="AG215" s="142"/>
      <c r="AH215" s="61" t="s">
        <v>497</v>
      </c>
    </row>
    <row r="216" spans="1:34"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F216" s="121"/>
      <c r="AG216" s="104"/>
    </row>
    <row r="217" spans="1:34" ht="14">
      <c r="A217" s="2" t="s">
        <v>557</v>
      </c>
      <c r="B217" s="45" t="s">
        <v>1348</v>
      </c>
      <c r="C217" s="45" t="s">
        <v>1348</v>
      </c>
      <c r="D217" s="45" t="s">
        <v>1348</v>
      </c>
      <c r="E217" s="45"/>
      <c r="F217" s="45"/>
      <c r="G217" s="45"/>
      <c r="H217" s="45"/>
      <c r="I217" s="45"/>
      <c r="J217" s="45"/>
      <c r="K217" s="45"/>
      <c r="L217" s="45"/>
      <c r="M217" s="45"/>
      <c r="N217" s="45" t="s">
        <v>1348</v>
      </c>
      <c r="O217" s="45" t="s">
        <v>1348</v>
      </c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F217" s="113"/>
      <c r="AG217" s="104"/>
      <c r="AH217" s="2" t="s">
        <v>557</v>
      </c>
    </row>
    <row r="218" spans="1:34" ht="14">
      <c r="A218" s="39" t="s">
        <v>1288</v>
      </c>
      <c r="B218" s="21"/>
      <c r="C218" s="21"/>
      <c r="D218" s="21"/>
      <c r="E218" s="21"/>
      <c r="F218" s="21"/>
      <c r="G218" s="21">
        <v>4</v>
      </c>
      <c r="H218" s="21" t="s">
        <v>1348</v>
      </c>
      <c r="I218" s="21" t="s">
        <v>1348</v>
      </c>
      <c r="J218" s="21"/>
      <c r="K218" s="21"/>
      <c r="L218" s="21" t="s">
        <v>1348</v>
      </c>
      <c r="M218" s="21" t="s">
        <v>1348</v>
      </c>
      <c r="N218" s="21"/>
      <c r="O218" s="21"/>
      <c r="P218" s="21" t="s">
        <v>1348</v>
      </c>
      <c r="Q218" s="21" t="s">
        <v>1348</v>
      </c>
      <c r="R218" s="21" t="s">
        <v>1348</v>
      </c>
      <c r="S218" s="21" t="s">
        <v>1348</v>
      </c>
      <c r="T218" s="21" t="s">
        <v>1348</v>
      </c>
      <c r="U218" s="21" t="s">
        <v>1348</v>
      </c>
      <c r="V218" s="21" t="s">
        <v>1348</v>
      </c>
      <c r="W218" s="21" t="s">
        <v>1348</v>
      </c>
      <c r="X218" s="21" t="s">
        <v>1348</v>
      </c>
      <c r="Y218" s="21" t="s">
        <v>1348</v>
      </c>
      <c r="Z218" s="21" t="s">
        <v>1348</v>
      </c>
      <c r="AA218" s="21" t="s">
        <v>1348</v>
      </c>
      <c r="AB218" s="21">
        <v>1</v>
      </c>
      <c r="AC218" s="21" t="s">
        <v>1348</v>
      </c>
      <c r="AD218" s="21">
        <v>1</v>
      </c>
      <c r="AE218" s="21" t="str">
        <f>'2026'!X218</f>
        <v/>
      </c>
      <c r="AF218" s="97" t="str">
        <f>Median!AD218</f>
        <v/>
      </c>
      <c r="AG218" s="142"/>
      <c r="AH218" s="39" t="s">
        <v>1288</v>
      </c>
    </row>
    <row r="219" spans="1:34" ht="14">
      <c r="A219" s="61" t="s">
        <v>343</v>
      </c>
      <c r="B219" s="21">
        <v>14</v>
      </c>
      <c r="C219" s="21">
        <v>18</v>
      </c>
      <c r="D219" s="21">
        <v>86</v>
      </c>
      <c r="E219" s="21">
        <v>33</v>
      </c>
      <c r="F219" s="21">
        <v>49</v>
      </c>
      <c r="G219" s="21">
        <v>55</v>
      </c>
      <c r="H219" s="21">
        <v>74</v>
      </c>
      <c r="I219" s="21">
        <v>22</v>
      </c>
      <c r="J219" s="21"/>
      <c r="K219" s="21"/>
      <c r="L219" s="21">
        <v>24</v>
      </c>
      <c r="M219" s="21">
        <v>20</v>
      </c>
      <c r="N219" s="21">
        <v>55</v>
      </c>
      <c r="O219" s="21">
        <v>55</v>
      </c>
      <c r="P219" s="21">
        <v>22</v>
      </c>
      <c r="Q219" s="21">
        <v>9</v>
      </c>
      <c r="R219" s="21">
        <v>21</v>
      </c>
      <c r="S219" s="21">
        <v>39</v>
      </c>
      <c r="T219" s="21">
        <v>22</v>
      </c>
      <c r="U219" s="21">
        <v>9</v>
      </c>
      <c r="V219" s="21">
        <v>13</v>
      </c>
      <c r="W219" s="21">
        <v>8</v>
      </c>
      <c r="X219" s="21">
        <v>40</v>
      </c>
      <c r="Y219" s="21">
        <v>62</v>
      </c>
      <c r="Z219" s="21">
        <v>72</v>
      </c>
      <c r="AA219" s="21">
        <v>33</v>
      </c>
      <c r="AB219" s="21">
        <v>43</v>
      </c>
      <c r="AC219" s="21">
        <v>34</v>
      </c>
      <c r="AD219" s="21">
        <v>52</v>
      </c>
      <c r="AE219" s="21">
        <f>'2026'!X219</f>
        <v>36</v>
      </c>
      <c r="AF219" s="97">
        <f>Median!AD219</f>
        <v>33.5</v>
      </c>
      <c r="AG219" s="142"/>
      <c r="AH219" s="61" t="s">
        <v>343</v>
      </c>
    </row>
    <row r="220" spans="1:34" ht="14">
      <c r="A220" s="61" t="s">
        <v>1230</v>
      </c>
      <c r="B220" s="21">
        <v>13</v>
      </c>
      <c r="C220" s="21">
        <v>12</v>
      </c>
      <c r="D220" s="21">
        <v>54</v>
      </c>
      <c r="E220" s="21">
        <v>31</v>
      </c>
      <c r="F220" s="21">
        <v>33</v>
      </c>
      <c r="G220" s="21">
        <v>108</v>
      </c>
      <c r="H220" s="21">
        <v>33</v>
      </c>
      <c r="I220" s="21">
        <v>54</v>
      </c>
      <c r="J220" s="21"/>
      <c r="K220" s="21"/>
      <c r="L220" s="21">
        <v>42</v>
      </c>
      <c r="M220" s="21">
        <v>17</v>
      </c>
      <c r="N220" s="21">
        <v>58</v>
      </c>
      <c r="O220" s="21">
        <v>82</v>
      </c>
      <c r="P220" s="21">
        <v>60</v>
      </c>
      <c r="Q220" s="21">
        <v>54</v>
      </c>
      <c r="R220" s="21">
        <v>58</v>
      </c>
      <c r="S220" s="21">
        <v>83</v>
      </c>
      <c r="T220" s="21">
        <v>86</v>
      </c>
      <c r="U220" s="21">
        <v>44</v>
      </c>
      <c r="V220" s="21">
        <v>52</v>
      </c>
      <c r="W220" s="21">
        <v>70</v>
      </c>
      <c r="X220" s="21">
        <v>58</v>
      </c>
      <c r="Y220" s="21">
        <v>107</v>
      </c>
      <c r="Z220" s="21">
        <v>115</v>
      </c>
      <c r="AA220" s="21">
        <v>98</v>
      </c>
      <c r="AB220" s="21">
        <v>94</v>
      </c>
      <c r="AC220" s="21">
        <v>100</v>
      </c>
      <c r="AD220" s="21">
        <v>83</v>
      </c>
      <c r="AE220" s="21">
        <f>'2026'!X220</f>
        <v>109</v>
      </c>
      <c r="AF220" s="97">
        <f>Median!AD220</f>
        <v>58</v>
      </c>
      <c r="AG220" s="142"/>
      <c r="AH220" s="61" t="s">
        <v>1230</v>
      </c>
    </row>
    <row r="221" spans="1:34" ht="14">
      <c r="A221" s="61" t="s">
        <v>496</v>
      </c>
      <c r="B221" s="21">
        <v>10</v>
      </c>
      <c r="C221" s="21">
        <v>5</v>
      </c>
      <c r="D221" s="21">
        <v>16</v>
      </c>
      <c r="E221" s="21">
        <v>26</v>
      </c>
      <c r="F221" s="21">
        <v>52</v>
      </c>
      <c r="G221" s="21">
        <v>20</v>
      </c>
      <c r="H221" s="21">
        <v>18</v>
      </c>
      <c r="I221" s="21">
        <v>25</v>
      </c>
      <c r="J221" s="21"/>
      <c r="K221" s="21"/>
      <c r="L221" s="21">
        <v>31</v>
      </c>
      <c r="M221" s="21">
        <v>14</v>
      </c>
      <c r="N221" s="21">
        <v>40</v>
      </c>
      <c r="O221" s="21">
        <v>46</v>
      </c>
      <c r="P221" s="21">
        <v>17</v>
      </c>
      <c r="Q221" s="21">
        <v>46</v>
      </c>
      <c r="R221" s="21">
        <v>31</v>
      </c>
      <c r="S221" s="21">
        <v>42</v>
      </c>
      <c r="T221" s="21">
        <v>35</v>
      </c>
      <c r="U221" s="21">
        <v>26</v>
      </c>
      <c r="V221" s="21">
        <v>31</v>
      </c>
      <c r="W221" s="21">
        <v>21</v>
      </c>
      <c r="X221" s="21">
        <v>51</v>
      </c>
      <c r="Y221" s="21">
        <v>48</v>
      </c>
      <c r="Z221" s="21">
        <v>44</v>
      </c>
      <c r="AA221" s="21">
        <v>30</v>
      </c>
      <c r="AB221" s="21">
        <v>18</v>
      </c>
      <c r="AC221" s="21">
        <v>23</v>
      </c>
      <c r="AD221" s="21">
        <v>23</v>
      </c>
      <c r="AE221" s="21">
        <f>'2026'!X221</f>
        <v>30</v>
      </c>
      <c r="AF221" s="97">
        <f>Median!AD221</f>
        <v>28</v>
      </c>
      <c r="AG221" s="142"/>
      <c r="AH221" s="61" t="s">
        <v>496</v>
      </c>
    </row>
    <row r="222" spans="1:34" ht="14">
      <c r="A222" s="61" t="s">
        <v>793</v>
      </c>
      <c r="B222" s="21">
        <v>64</v>
      </c>
      <c r="C222" s="21">
        <v>76</v>
      </c>
      <c r="D222" s="21">
        <v>243</v>
      </c>
      <c r="E222" s="21">
        <v>183</v>
      </c>
      <c r="F222" s="21">
        <v>119</v>
      </c>
      <c r="G222" s="21">
        <v>181</v>
      </c>
      <c r="H222" s="21">
        <v>168</v>
      </c>
      <c r="I222" s="21">
        <v>94</v>
      </c>
      <c r="J222" s="21"/>
      <c r="K222" s="21"/>
      <c r="L222" s="21">
        <v>118</v>
      </c>
      <c r="M222" s="21">
        <v>54</v>
      </c>
      <c r="N222" s="21">
        <v>116</v>
      </c>
      <c r="O222" s="21">
        <v>111</v>
      </c>
      <c r="P222" s="21">
        <v>109</v>
      </c>
      <c r="Q222" s="21">
        <v>84</v>
      </c>
      <c r="R222" s="21">
        <v>82</v>
      </c>
      <c r="S222" s="21">
        <v>112</v>
      </c>
      <c r="T222" s="21">
        <v>99</v>
      </c>
      <c r="U222" s="21">
        <v>110</v>
      </c>
      <c r="V222" s="21">
        <v>85</v>
      </c>
      <c r="W222" s="21">
        <v>83</v>
      </c>
      <c r="X222" s="21">
        <v>58</v>
      </c>
      <c r="Y222" s="21">
        <v>146</v>
      </c>
      <c r="Z222" s="21">
        <v>156</v>
      </c>
      <c r="AA222" s="21">
        <v>99</v>
      </c>
      <c r="AB222" s="21">
        <v>111</v>
      </c>
      <c r="AC222" s="21">
        <v>71</v>
      </c>
      <c r="AD222" s="21">
        <v>130</v>
      </c>
      <c r="AE222" s="21">
        <f>'2026'!X222</f>
        <v>100</v>
      </c>
      <c r="AF222" s="97">
        <f>Median!AD222</f>
        <v>109.5</v>
      </c>
      <c r="AG222" s="142"/>
      <c r="AH222" s="61" t="s">
        <v>793</v>
      </c>
    </row>
    <row r="223" spans="1:34" ht="14">
      <c r="A223" s="61" t="s">
        <v>794</v>
      </c>
      <c r="B223" s="21">
        <v>30</v>
      </c>
      <c r="C223" s="21">
        <v>56</v>
      </c>
      <c r="D223" s="21">
        <v>82</v>
      </c>
      <c r="E223" s="21">
        <v>56</v>
      </c>
      <c r="F223" s="21">
        <v>111</v>
      </c>
      <c r="G223" s="21">
        <v>74</v>
      </c>
      <c r="H223" s="21">
        <v>56</v>
      </c>
      <c r="I223" s="21">
        <v>131</v>
      </c>
      <c r="J223" s="21"/>
      <c r="K223" s="21"/>
      <c r="L223" s="21">
        <v>90</v>
      </c>
      <c r="M223" s="21">
        <v>70</v>
      </c>
      <c r="N223" s="21">
        <v>102</v>
      </c>
      <c r="O223" s="21">
        <v>143</v>
      </c>
      <c r="P223" s="21">
        <v>84</v>
      </c>
      <c r="Q223" s="21">
        <v>62</v>
      </c>
      <c r="R223" s="21">
        <v>101</v>
      </c>
      <c r="S223" s="21">
        <v>137</v>
      </c>
      <c r="T223" s="21">
        <v>110</v>
      </c>
      <c r="U223" s="21">
        <v>86</v>
      </c>
      <c r="V223" s="21">
        <v>124</v>
      </c>
      <c r="W223" s="21">
        <v>157</v>
      </c>
      <c r="X223" s="21">
        <v>127</v>
      </c>
      <c r="Y223" s="21">
        <v>257</v>
      </c>
      <c r="Z223" s="21">
        <v>249</v>
      </c>
      <c r="AA223" s="21">
        <v>218</v>
      </c>
      <c r="AB223" s="21">
        <v>160</v>
      </c>
      <c r="AC223" s="21">
        <v>163</v>
      </c>
      <c r="AD223" s="21">
        <v>151</v>
      </c>
      <c r="AE223" s="21">
        <f>'2026'!X223</f>
        <v>126</v>
      </c>
      <c r="AF223" s="97">
        <f>Median!AD223</f>
        <v>110.5</v>
      </c>
      <c r="AG223" s="142"/>
      <c r="AH223" s="61" t="s">
        <v>794</v>
      </c>
    </row>
    <row r="224" spans="1:34" ht="14">
      <c r="A224" s="62" t="s">
        <v>1391</v>
      </c>
      <c r="B224" s="44"/>
      <c r="C224" s="44"/>
      <c r="D224" s="44"/>
      <c r="E224" s="44"/>
      <c r="F224" s="44"/>
      <c r="G224" s="44"/>
      <c r="H224" s="44"/>
      <c r="I224" s="44"/>
      <c r="J224" s="78"/>
      <c r="K224" s="78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>
        <v>2</v>
      </c>
      <c r="AA224" s="21">
        <v>1</v>
      </c>
      <c r="AB224" s="21" t="s">
        <v>1348</v>
      </c>
      <c r="AC224" s="21" t="s">
        <v>1348</v>
      </c>
      <c r="AD224" s="21" t="s">
        <v>1348</v>
      </c>
      <c r="AE224" s="21" t="str">
        <f>'2026'!X224</f>
        <v/>
      </c>
      <c r="AF224" s="121"/>
      <c r="AG224" s="143"/>
      <c r="AH224" s="62" t="s">
        <v>1391</v>
      </c>
    </row>
    <row r="225" spans="1:34">
      <c r="A225" s="48"/>
      <c r="B225" s="44"/>
      <c r="C225" s="44"/>
      <c r="D225" s="44"/>
      <c r="E225" s="44"/>
      <c r="F225" s="44"/>
      <c r="G225" s="44"/>
      <c r="H225" s="44"/>
      <c r="I225" s="44"/>
      <c r="J225" s="41"/>
      <c r="K225" s="41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F225" s="121"/>
      <c r="AG225" s="104"/>
      <c r="AH225" s="48"/>
    </row>
    <row r="226" spans="1:34" ht="14">
      <c r="A226" s="2" t="s">
        <v>1457</v>
      </c>
      <c r="B226" s="45" t="s">
        <v>1348</v>
      </c>
      <c r="C226" s="45" t="s">
        <v>1348</v>
      </c>
      <c r="D226" s="45"/>
      <c r="E226" s="20"/>
      <c r="F226" s="20"/>
      <c r="G226" s="20"/>
      <c r="H226" s="20"/>
      <c r="I226" s="20"/>
      <c r="J226" s="20"/>
      <c r="K226" s="20"/>
      <c r="L226" s="20"/>
      <c r="M226" s="20"/>
      <c r="N226" s="45" t="s">
        <v>1348</v>
      </c>
      <c r="O226" s="45" t="s">
        <v>1348</v>
      </c>
      <c r="P226" s="20"/>
      <c r="Q226" s="20"/>
      <c r="R226" s="20"/>
      <c r="S226" s="20"/>
      <c r="T226" s="20"/>
      <c r="U226" s="20"/>
      <c r="V226" s="45"/>
      <c r="W226" s="20"/>
      <c r="X226" s="20"/>
      <c r="Y226" s="20"/>
      <c r="Z226" s="20"/>
      <c r="AA226" s="20"/>
      <c r="AF226" s="113"/>
      <c r="AG226" s="104"/>
      <c r="AH226" s="2" t="s">
        <v>1457</v>
      </c>
    </row>
    <row r="227" spans="1:34" ht="14">
      <c r="A227" s="61" t="s">
        <v>165</v>
      </c>
      <c r="B227" s="21">
        <v>15</v>
      </c>
      <c r="C227" s="21">
        <v>10</v>
      </c>
      <c r="D227" s="21">
        <v>31</v>
      </c>
      <c r="E227" s="21">
        <v>19</v>
      </c>
      <c r="F227" s="21">
        <v>45</v>
      </c>
      <c r="G227" s="21">
        <v>72</v>
      </c>
      <c r="H227" s="21">
        <v>37</v>
      </c>
      <c r="I227" s="21">
        <v>31</v>
      </c>
      <c r="J227" s="21"/>
      <c r="K227" s="21"/>
      <c r="L227" s="21">
        <v>5</v>
      </c>
      <c r="M227" s="21">
        <v>29</v>
      </c>
      <c r="N227" s="21">
        <v>23</v>
      </c>
      <c r="O227" s="21">
        <v>23</v>
      </c>
      <c r="P227" s="21">
        <v>22</v>
      </c>
      <c r="Q227" s="21">
        <v>25</v>
      </c>
      <c r="R227" s="21">
        <v>30</v>
      </c>
      <c r="S227" s="21">
        <v>27</v>
      </c>
      <c r="T227" s="21">
        <v>22</v>
      </c>
      <c r="U227" s="21">
        <v>10</v>
      </c>
      <c r="V227" s="21">
        <v>23</v>
      </c>
      <c r="W227" s="21">
        <v>17</v>
      </c>
      <c r="X227" s="21">
        <v>61</v>
      </c>
      <c r="Y227" s="21">
        <v>51</v>
      </c>
      <c r="Z227" s="21">
        <v>52</v>
      </c>
      <c r="AA227" s="21">
        <v>67</v>
      </c>
      <c r="AB227" s="21">
        <v>52</v>
      </c>
      <c r="AC227" s="21">
        <v>42</v>
      </c>
      <c r="AD227" s="21">
        <v>42</v>
      </c>
      <c r="AE227" s="21">
        <f>'2026'!X227</f>
        <v>70</v>
      </c>
      <c r="AF227" s="97">
        <f>Median!AD227</f>
        <v>29.5</v>
      </c>
      <c r="AG227" s="142"/>
      <c r="AH227" s="61" t="s">
        <v>165</v>
      </c>
    </row>
    <row r="228" spans="1:34" ht="14">
      <c r="A228" s="61" t="s">
        <v>320</v>
      </c>
      <c r="B228" s="21" t="s">
        <v>1348</v>
      </c>
      <c r="C228" s="21">
        <v>2</v>
      </c>
      <c r="D228" s="21">
        <v>5</v>
      </c>
      <c r="E228" s="21">
        <v>11</v>
      </c>
      <c r="F228" s="21">
        <v>12</v>
      </c>
      <c r="G228" s="21">
        <v>5</v>
      </c>
      <c r="H228" s="21">
        <v>3</v>
      </c>
      <c r="I228" s="21">
        <v>11</v>
      </c>
      <c r="J228" s="21"/>
      <c r="K228" s="21"/>
      <c r="L228" s="21">
        <v>10</v>
      </c>
      <c r="M228" s="21">
        <v>17</v>
      </c>
      <c r="N228" s="21">
        <v>7</v>
      </c>
      <c r="O228" s="21">
        <v>22</v>
      </c>
      <c r="P228" s="21">
        <v>7</v>
      </c>
      <c r="Q228" s="21">
        <v>4</v>
      </c>
      <c r="R228" s="21">
        <v>7</v>
      </c>
      <c r="S228" s="21">
        <v>19</v>
      </c>
      <c r="T228" s="21">
        <v>3</v>
      </c>
      <c r="U228" s="21">
        <v>1</v>
      </c>
      <c r="V228" s="21">
        <v>10</v>
      </c>
      <c r="W228" s="21">
        <v>6</v>
      </c>
      <c r="X228" s="21">
        <v>4</v>
      </c>
      <c r="Y228" s="21">
        <v>18</v>
      </c>
      <c r="Z228" s="21">
        <v>26</v>
      </c>
      <c r="AA228" s="21">
        <v>6</v>
      </c>
      <c r="AB228" s="21">
        <v>3</v>
      </c>
      <c r="AC228" s="21">
        <v>4</v>
      </c>
      <c r="AD228" s="21">
        <v>4</v>
      </c>
      <c r="AE228" s="21">
        <f>'2026'!X228</f>
        <v>13</v>
      </c>
      <c r="AF228" s="97">
        <f>Median!AD228</f>
        <v>6.5</v>
      </c>
      <c r="AG228" s="142"/>
      <c r="AH228" s="61" t="s">
        <v>320</v>
      </c>
    </row>
    <row r="229" spans="1:34" ht="12" customHeight="1">
      <c r="A229" s="61" t="s">
        <v>172</v>
      </c>
      <c r="B229" s="21">
        <v>2</v>
      </c>
      <c r="C229" s="21">
        <v>13</v>
      </c>
      <c r="D229" s="21">
        <v>9</v>
      </c>
      <c r="E229" s="21">
        <v>5</v>
      </c>
      <c r="F229" s="21">
        <v>18</v>
      </c>
      <c r="G229" s="21">
        <v>21</v>
      </c>
      <c r="H229" s="21">
        <v>6</v>
      </c>
      <c r="I229" s="21">
        <v>8</v>
      </c>
      <c r="J229" s="78" t="s">
        <v>889</v>
      </c>
      <c r="K229" s="78" t="s">
        <v>889</v>
      </c>
      <c r="L229" s="21">
        <v>9</v>
      </c>
      <c r="M229" s="21">
        <v>2</v>
      </c>
      <c r="N229" s="21">
        <v>13</v>
      </c>
      <c r="O229" s="21">
        <v>2</v>
      </c>
      <c r="P229" s="21">
        <v>3</v>
      </c>
      <c r="Q229" s="21">
        <v>6</v>
      </c>
      <c r="R229" s="21">
        <v>6</v>
      </c>
      <c r="S229" s="21">
        <v>7</v>
      </c>
      <c r="T229" s="21">
        <v>1</v>
      </c>
      <c r="U229" s="21">
        <v>2</v>
      </c>
      <c r="V229" s="21">
        <v>11</v>
      </c>
      <c r="W229" s="21">
        <v>7</v>
      </c>
      <c r="X229" s="21">
        <v>49</v>
      </c>
      <c r="Y229" s="21">
        <v>14</v>
      </c>
      <c r="Z229" s="21">
        <v>38</v>
      </c>
      <c r="AA229" s="21">
        <v>17</v>
      </c>
      <c r="AB229" s="21">
        <v>27</v>
      </c>
      <c r="AC229" s="21">
        <v>22</v>
      </c>
      <c r="AD229" s="21">
        <v>12</v>
      </c>
      <c r="AE229" s="21">
        <f>'2026'!X229</f>
        <v>16</v>
      </c>
      <c r="AF229" s="97">
        <f>Median!AD229</f>
        <v>9</v>
      </c>
      <c r="AG229" s="142"/>
      <c r="AH229" s="61" t="s">
        <v>172</v>
      </c>
    </row>
    <row r="230" spans="1:34" ht="14">
      <c r="A230" s="59" t="s">
        <v>1574</v>
      </c>
      <c r="B230" s="21" t="s">
        <v>1348</v>
      </c>
      <c r="C230" s="21" t="s">
        <v>1348</v>
      </c>
      <c r="D230" s="21" t="s">
        <v>1348</v>
      </c>
      <c r="E230" s="21" t="s">
        <v>1348</v>
      </c>
      <c r="F230" s="21" t="s">
        <v>1348</v>
      </c>
      <c r="G230" s="21" t="s">
        <v>1348</v>
      </c>
      <c r="H230" s="21" t="s">
        <v>1348</v>
      </c>
      <c r="I230" s="21" t="s">
        <v>1348</v>
      </c>
      <c r="J230" s="78" t="s">
        <v>931</v>
      </c>
      <c r="K230" s="78" t="s">
        <v>931</v>
      </c>
      <c r="L230" s="21">
        <v>1</v>
      </c>
      <c r="M230" s="21" t="s">
        <v>1348</v>
      </c>
      <c r="N230" s="21" t="s">
        <v>1348</v>
      </c>
      <c r="O230" s="21" t="s">
        <v>1348</v>
      </c>
      <c r="P230" s="21" t="s">
        <v>1348</v>
      </c>
      <c r="Q230" s="21">
        <v>1</v>
      </c>
      <c r="R230" s="21" t="s">
        <v>1348</v>
      </c>
      <c r="S230" s="21" t="s">
        <v>1348</v>
      </c>
      <c r="T230" s="21" t="s">
        <v>1348</v>
      </c>
      <c r="U230" s="21" t="s">
        <v>1348</v>
      </c>
      <c r="V230" s="21" t="s">
        <v>1348</v>
      </c>
      <c r="W230" s="21" t="s">
        <v>1348</v>
      </c>
      <c r="X230" s="21" t="s">
        <v>1348</v>
      </c>
      <c r="Y230" s="21" t="s">
        <v>1348</v>
      </c>
      <c r="Z230" s="21" t="s">
        <v>1348</v>
      </c>
      <c r="AA230" s="21" t="s">
        <v>1348</v>
      </c>
      <c r="AB230" s="21" t="s">
        <v>1348</v>
      </c>
      <c r="AC230" s="21" t="s">
        <v>1348</v>
      </c>
      <c r="AD230" s="21" t="s">
        <v>1348</v>
      </c>
      <c r="AE230" s="21" t="str">
        <f>'2026'!X230</f>
        <v/>
      </c>
      <c r="AF230" s="97" t="str">
        <f>Median!AD230</f>
        <v/>
      </c>
      <c r="AG230" s="144"/>
      <c r="AH230" s="59" t="s">
        <v>1574</v>
      </c>
    </row>
    <row r="231" spans="1:34">
      <c r="A231" s="48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F231" s="96"/>
      <c r="AG231" s="104"/>
      <c r="AH231" s="48"/>
    </row>
    <row r="232" spans="1:34" ht="14">
      <c r="A232" s="2" t="s">
        <v>558</v>
      </c>
      <c r="B232" s="45" t="s">
        <v>1348</v>
      </c>
      <c r="C232" s="45" t="s">
        <v>1348</v>
      </c>
      <c r="D232" s="45"/>
      <c r="E232" s="45"/>
      <c r="F232" s="45"/>
      <c r="G232" s="45"/>
      <c r="H232" s="45"/>
      <c r="I232" s="45"/>
      <c r="J232" s="80"/>
      <c r="K232" s="80"/>
      <c r="L232" s="45"/>
      <c r="M232" s="45"/>
      <c r="N232" s="45" t="s">
        <v>1348</v>
      </c>
      <c r="O232" s="45" t="s">
        <v>1348</v>
      </c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F232" s="113"/>
      <c r="AG232" s="104"/>
      <c r="AH232" s="2" t="s">
        <v>558</v>
      </c>
    </row>
    <row r="233" spans="1:34" ht="11" customHeight="1">
      <c r="A233" s="61" t="s">
        <v>470</v>
      </c>
      <c r="B233" s="21">
        <v>26</v>
      </c>
      <c r="C233" s="21">
        <v>42</v>
      </c>
      <c r="D233" s="21">
        <v>80</v>
      </c>
      <c r="E233" s="21">
        <v>62</v>
      </c>
      <c r="F233" s="21">
        <v>47</v>
      </c>
      <c r="G233" s="21">
        <v>57</v>
      </c>
      <c r="H233" s="21">
        <v>139</v>
      </c>
      <c r="I233" s="21">
        <v>58</v>
      </c>
      <c r="J233" s="78" t="s">
        <v>932</v>
      </c>
      <c r="K233" s="78" t="s">
        <v>932</v>
      </c>
      <c r="L233" s="21">
        <v>256</v>
      </c>
      <c r="M233" s="21">
        <v>143</v>
      </c>
      <c r="N233" s="21">
        <v>219</v>
      </c>
      <c r="O233" s="21">
        <v>175</v>
      </c>
      <c r="P233" s="21">
        <v>51</v>
      </c>
      <c r="Q233" s="21">
        <v>52</v>
      </c>
      <c r="R233" s="21">
        <v>88</v>
      </c>
      <c r="S233" s="21">
        <v>30</v>
      </c>
      <c r="T233" s="21">
        <v>79</v>
      </c>
      <c r="U233" s="21">
        <v>107</v>
      </c>
      <c r="V233" s="21">
        <v>92</v>
      </c>
      <c r="W233" s="21">
        <v>92</v>
      </c>
      <c r="X233" s="21">
        <v>49</v>
      </c>
      <c r="Y233" s="21">
        <v>203</v>
      </c>
      <c r="Z233" s="21">
        <v>115</v>
      </c>
      <c r="AA233" s="21">
        <v>181</v>
      </c>
      <c r="AB233" s="21">
        <v>81</v>
      </c>
      <c r="AC233" s="21">
        <v>46</v>
      </c>
      <c r="AD233" s="21">
        <v>51</v>
      </c>
      <c r="AE233" s="21">
        <f>'2026'!X233</f>
        <v>78</v>
      </c>
      <c r="AF233" s="97">
        <f>Median!AD233</f>
        <v>79.5</v>
      </c>
      <c r="AG233" s="142"/>
      <c r="AH233" s="61" t="s">
        <v>470</v>
      </c>
    </row>
    <row r="234" spans="1:34" ht="14">
      <c r="A234" s="61" t="s">
        <v>474</v>
      </c>
      <c r="B234" s="21" t="s">
        <v>1348</v>
      </c>
      <c r="C234" s="21" t="s">
        <v>1348</v>
      </c>
      <c r="D234" s="21">
        <v>45</v>
      </c>
      <c r="E234" s="21">
        <v>7</v>
      </c>
      <c r="F234" s="21">
        <v>67</v>
      </c>
      <c r="G234" s="21">
        <v>12</v>
      </c>
      <c r="H234" s="21" t="s">
        <v>1348</v>
      </c>
      <c r="I234" s="21" t="s">
        <v>1348</v>
      </c>
      <c r="J234" s="78" t="s">
        <v>887</v>
      </c>
      <c r="K234" s="78" t="s">
        <v>887</v>
      </c>
      <c r="L234" s="21">
        <v>11</v>
      </c>
      <c r="M234" s="21">
        <v>4</v>
      </c>
      <c r="N234" s="21">
        <v>39</v>
      </c>
      <c r="O234" s="21">
        <v>5</v>
      </c>
      <c r="P234" s="21">
        <v>3</v>
      </c>
      <c r="Q234" s="21">
        <v>7</v>
      </c>
      <c r="R234" s="21">
        <v>20</v>
      </c>
      <c r="S234" s="21">
        <v>5</v>
      </c>
      <c r="T234" s="21">
        <v>1</v>
      </c>
      <c r="U234" s="21">
        <v>1</v>
      </c>
      <c r="V234" s="21">
        <v>5</v>
      </c>
      <c r="W234" s="21">
        <v>17</v>
      </c>
      <c r="X234" s="21">
        <v>100</v>
      </c>
      <c r="Y234" s="21">
        <v>9</v>
      </c>
      <c r="Z234" s="21">
        <v>5</v>
      </c>
      <c r="AA234" s="21">
        <v>4</v>
      </c>
      <c r="AB234" s="21">
        <v>8</v>
      </c>
      <c r="AC234" s="21">
        <v>142</v>
      </c>
      <c r="AD234" s="21" t="s">
        <v>1348</v>
      </c>
      <c r="AE234" s="21">
        <f>'2026'!X234</f>
        <v>3</v>
      </c>
      <c r="AF234" s="97">
        <f>Median!AD234</f>
        <v>5</v>
      </c>
      <c r="AG234" s="142"/>
      <c r="AH234" s="61" t="s">
        <v>474</v>
      </c>
    </row>
    <row r="235" spans="1:34" ht="14">
      <c r="A235" s="61" t="s">
        <v>471</v>
      </c>
      <c r="B235" s="21">
        <v>110</v>
      </c>
      <c r="C235" s="21">
        <v>137</v>
      </c>
      <c r="D235" s="21">
        <v>192</v>
      </c>
      <c r="E235" s="21">
        <v>100</v>
      </c>
      <c r="F235" s="21">
        <v>180</v>
      </c>
      <c r="G235" s="21">
        <v>153</v>
      </c>
      <c r="H235" s="21">
        <v>209</v>
      </c>
      <c r="I235" s="21">
        <v>322</v>
      </c>
      <c r="J235" s="78" t="s">
        <v>886</v>
      </c>
      <c r="K235" s="78" t="s">
        <v>886</v>
      </c>
      <c r="L235" s="21">
        <v>300</v>
      </c>
      <c r="M235" s="21">
        <v>245</v>
      </c>
      <c r="N235" s="21">
        <v>161</v>
      </c>
      <c r="O235" s="21">
        <v>346</v>
      </c>
      <c r="P235" s="21">
        <v>281</v>
      </c>
      <c r="Q235" s="21">
        <v>117</v>
      </c>
      <c r="R235" s="21">
        <v>206</v>
      </c>
      <c r="S235" s="21">
        <v>349</v>
      </c>
      <c r="T235" s="21">
        <v>132</v>
      </c>
      <c r="U235" s="21">
        <v>122</v>
      </c>
      <c r="V235" s="21">
        <v>235</v>
      </c>
      <c r="W235" s="21">
        <v>130</v>
      </c>
      <c r="X235" s="21">
        <v>187</v>
      </c>
      <c r="Y235" s="21">
        <v>233</v>
      </c>
      <c r="Z235" s="21">
        <v>293</v>
      </c>
      <c r="AA235" s="21">
        <v>259</v>
      </c>
      <c r="AB235" s="21">
        <v>139</v>
      </c>
      <c r="AC235" s="21">
        <v>91</v>
      </c>
      <c r="AD235" s="21">
        <v>118</v>
      </c>
      <c r="AE235" s="21">
        <f>'2026'!X235</f>
        <v>157</v>
      </c>
      <c r="AF235" s="97">
        <f>Median!AD235</f>
        <v>183.5</v>
      </c>
      <c r="AG235" s="142"/>
      <c r="AH235" s="61" t="s">
        <v>471</v>
      </c>
    </row>
    <row r="236" spans="1:34" ht="14">
      <c r="A236" s="61" t="s">
        <v>472</v>
      </c>
      <c r="B236" s="21">
        <v>241</v>
      </c>
      <c r="C236" s="21">
        <v>377</v>
      </c>
      <c r="D236" s="21">
        <v>1198</v>
      </c>
      <c r="E236" s="21">
        <v>275</v>
      </c>
      <c r="F236" s="21">
        <v>258</v>
      </c>
      <c r="G236" s="21">
        <v>471</v>
      </c>
      <c r="H236" s="21">
        <v>293</v>
      </c>
      <c r="I236" s="21">
        <v>269</v>
      </c>
      <c r="J236" s="78" t="s">
        <v>887</v>
      </c>
      <c r="K236" s="78" t="s">
        <v>887</v>
      </c>
      <c r="L236" s="21">
        <v>252</v>
      </c>
      <c r="M236" s="21">
        <v>64</v>
      </c>
      <c r="N236" s="21">
        <v>321</v>
      </c>
      <c r="O236" s="21">
        <v>229</v>
      </c>
      <c r="P236" s="21">
        <v>163</v>
      </c>
      <c r="Q236" s="21">
        <v>195</v>
      </c>
      <c r="R236" s="21">
        <v>223</v>
      </c>
      <c r="S236" s="21">
        <v>175</v>
      </c>
      <c r="T236" s="21">
        <v>176</v>
      </c>
      <c r="U236" s="21">
        <v>130</v>
      </c>
      <c r="V236" s="21">
        <v>156</v>
      </c>
      <c r="W236" s="21">
        <v>203</v>
      </c>
      <c r="X236" s="21">
        <v>183</v>
      </c>
      <c r="Y236" s="21">
        <v>251</v>
      </c>
      <c r="Z236" s="21">
        <v>299</v>
      </c>
      <c r="AA236" s="21">
        <v>150</v>
      </c>
      <c r="AB236" s="21">
        <v>183</v>
      </c>
      <c r="AC236" s="21">
        <v>164</v>
      </c>
      <c r="AD236" s="21">
        <v>230</v>
      </c>
      <c r="AE236" s="21">
        <f>'2026'!X236</f>
        <v>299</v>
      </c>
      <c r="AF236" s="97">
        <f>Median!AD236</f>
        <v>229.5</v>
      </c>
      <c r="AG236" s="142"/>
      <c r="AH236" s="61" t="s">
        <v>472</v>
      </c>
    </row>
    <row r="237" spans="1:34" ht="14">
      <c r="A237" s="39" t="s">
        <v>1500</v>
      </c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>
        <v>1</v>
      </c>
      <c r="AC237" s="21">
        <v>2</v>
      </c>
      <c r="AD237" s="21">
        <v>6</v>
      </c>
      <c r="AE237" s="21" t="str">
        <f>'2026'!X237</f>
        <v/>
      </c>
      <c r="AF237" s="97"/>
      <c r="AG237" s="142"/>
      <c r="AH237" s="39" t="s">
        <v>1500</v>
      </c>
    </row>
    <row r="238" spans="1:34" ht="14">
      <c r="A238" s="61" t="s">
        <v>727</v>
      </c>
      <c r="B238" s="21"/>
      <c r="C238" s="21"/>
      <c r="D238" s="21"/>
      <c r="E238" s="21" t="s">
        <v>1348</v>
      </c>
      <c r="F238" s="21" t="s">
        <v>1348</v>
      </c>
      <c r="G238" s="21">
        <v>2</v>
      </c>
      <c r="H238" s="21" t="s">
        <v>1348</v>
      </c>
      <c r="I238" s="21">
        <v>1</v>
      </c>
      <c r="J238" s="21"/>
      <c r="K238" s="21"/>
      <c r="L238" s="21" t="s">
        <v>1348</v>
      </c>
      <c r="M238" s="21" t="s">
        <v>1348</v>
      </c>
      <c r="N238" s="21"/>
      <c r="O238" s="21"/>
      <c r="P238" s="21" t="s">
        <v>1348</v>
      </c>
      <c r="Q238" s="21" t="s">
        <v>1348</v>
      </c>
      <c r="R238" s="21" t="s">
        <v>1348</v>
      </c>
      <c r="S238" s="21" t="s">
        <v>1348</v>
      </c>
      <c r="T238" s="21" t="s">
        <v>1348</v>
      </c>
      <c r="U238" s="21">
        <v>4</v>
      </c>
      <c r="V238" s="21" t="s">
        <v>1348</v>
      </c>
      <c r="W238" s="21" t="s">
        <v>1348</v>
      </c>
      <c r="X238" s="21">
        <v>2</v>
      </c>
      <c r="Y238" s="21">
        <v>3</v>
      </c>
      <c r="Z238" s="21" t="s">
        <v>1348</v>
      </c>
      <c r="AA238" s="21">
        <v>4</v>
      </c>
      <c r="AB238" s="21">
        <v>4</v>
      </c>
      <c r="AC238" s="21">
        <v>7</v>
      </c>
      <c r="AD238" s="21">
        <v>8</v>
      </c>
      <c r="AE238" s="21">
        <f>'2026'!X238</f>
        <v>8</v>
      </c>
      <c r="AF238" s="97" t="str">
        <f>Median!AD238</f>
        <v/>
      </c>
      <c r="AG238" s="142"/>
      <c r="AH238" s="61" t="s">
        <v>1622</v>
      </c>
    </row>
    <row r="239" spans="1:34" ht="14">
      <c r="A239" s="61" t="s">
        <v>473</v>
      </c>
      <c r="B239" s="21">
        <v>12</v>
      </c>
      <c r="C239" s="21">
        <v>58</v>
      </c>
      <c r="D239" s="21">
        <v>50</v>
      </c>
      <c r="E239" s="21">
        <v>26</v>
      </c>
      <c r="F239" s="21">
        <v>51</v>
      </c>
      <c r="G239" s="21">
        <v>33</v>
      </c>
      <c r="H239" s="21">
        <v>17</v>
      </c>
      <c r="I239" s="21">
        <v>14</v>
      </c>
      <c r="J239" s="21"/>
      <c r="K239" s="21"/>
      <c r="L239" s="21">
        <v>68</v>
      </c>
      <c r="M239" s="21">
        <v>8</v>
      </c>
      <c r="N239" s="21">
        <v>19</v>
      </c>
      <c r="O239" s="21">
        <v>74</v>
      </c>
      <c r="P239" s="21">
        <v>16</v>
      </c>
      <c r="Q239" s="21">
        <v>46</v>
      </c>
      <c r="R239" s="21">
        <v>16</v>
      </c>
      <c r="S239" s="21">
        <v>169</v>
      </c>
      <c r="T239" s="21">
        <v>18</v>
      </c>
      <c r="U239" s="21">
        <v>70</v>
      </c>
      <c r="V239" s="21">
        <v>62</v>
      </c>
      <c r="W239" s="21">
        <v>84</v>
      </c>
      <c r="X239" s="21">
        <v>55</v>
      </c>
      <c r="Y239" s="21">
        <v>72</v>
      </c>
      <c r="Z239" s="21">
        <v>146</v>
      </c>
      <c r="AA239" s="21">
        <v>62</v>
      </c>
      <c r="AB239" s="21">
        <v>2</v>
      </c>
      <c r="AC239" s="21">
        <v>25</v>
      </c>
      <c r="AD239" s="21">
        <v>17</v>
      </c>
      <c r="AE239" s="21">
        <f>'2026'!X239</f>
        <v>15</v>
      </c>
      <c r="AF239" s="97">
        <f>Median!AD239</f>
        <v>39.5</v>
      </c>
      <c r="AG239" s="142"/>
      <c r="AH239" s="61" t="s">
        <v>473</v>
      </c>
    </row>
    <row r="240" spans="1:34" ht="14">
      <c r="A240" s="61" t="s">
        <v>317</v>
      </c>
      <c r="B240" s="21">
        <v>39</v>
      </c>
      <c r="C240" s="21">
        <v>57</v>
      </c>
      <c r="D240" s="21">
        <v>53</v>
      </c>
      <c r="E240" s="21">
        <v>101</v>
      </c>
      <c r="F240" s="21">
        <v>86</v>
      </c>
      <c r="G240" s="21">
        <v>81</v>
      </c>
      <c r="H240" s="21">
        <v>58</v>
      </c>
      <c r="I240" s="21">
        <v>108</v>
      </c>
      <c r="J240" s="21"/>
      <c r="K240" s="21"/>
      <c r="L240" s="21">
        <v>114</v>
      </c>
      <c r="M240" s="21">
        <v>85</v>
      </c>
      <c r="N240" s="21">
        <v>107</v>
      </c>
      <c r="O240" s="21">
        <v>62</v>
      </c>
      <c r="P240" s="21">
        <v>102</v>
      </c>
      <c r="Q240" s="21">
        <v>88</v>
      </c>
      <c r="R240" s="21">
        <v>92</v>
      </c>
      <c r="S240" s="21">
        <v>94</v>
      </c>
      <c r="T240" s="21">
        <v>76</v>
      </c>
      <c r="U240" s="21">
        <v>64</v>
      </c>
      <c r="V240" s="21">
        <v>94</v>
      </c>
      <c r="W240" s="21">
        <v>59</v>
      </c>
      <c r="X240" s="21">
        <v>48</v>
      </c>
      <c r="Y240" s="21">
        <v>82</v>
      </c>
      <c r="Z240" s="21">
        <v>75</v>
      </c>
      <c r="AA240" s="21">
        <v>106</v>
      </c>
      <c r="AB240" s="21">
        <v>47</v>
      </c>
      <c r="AC240" s="21">
        <v>51</v>
      </c>
      <c r="AD240" s="21">
        <v>78</v>
      </c>
      <c r="AE240" s="21">
        <f>'2026'!X240</f>
        <v>56</v>
      </c>
      <c r="AF240" s="97">
        <f>Median!AD240</f>
        <v>79.5</v>
      </c>
      <c r="AG240" s="142"/>
      <c r="AH240" s="61" t="s">
        <v>317</v>
      </c>
    </row>
    <row r="241" spans="1:34" ht="14">
      <c r="A241" s="39" t="s">
        <v>1469</v>
      </c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>
        <v>0</v>
      </c>
      <c r="AC241" s="21" t="s">
        <v>1348</v>
      </c>
      <c r="AD241" s="21" t="s">
        <v>1348</v>
      </c>
      <c r="AE241" s="21" t="str">
        <f>'2026'!X241</f>
        <v/>
      </c>
      <c r="AF241" s="97"/>
      <c r="AG241" s="142"/>
      <c r="AH241" s="39" t="s">
        <v>1469</v>
      </c>
    </row>
    <row r="242" spans="1:34" ht="14">
      <c r="A242" s="61" t="s">
        <v>475</v>
      </c>
      <c r="B242" s="21">
        <v>255</v>
      </c>
      <c r="C242" s="21">
        <v>345</v>
      </c>
      <c r="D242" s="21">
        <v>176</v>
      </c>
      <c r="E242" s="21">
        <v>345</v>
      </c>
      <c r="F242" s="21">
        <v>264</v>
      </c>
      <c r="G242" s="21">
        <v>647</v>
      </c>
      <c r="H242" s="21">
        <v>483</v>
      </c>
      <c r="I242" s="21">
        <v>626</v>
      </c>
      <c r="J242" s="21"/>
      <c r="K242" s="21"/>
      <c r="L242" s="21">
        <v>177</v>
      </c>
      <c r="M242" s="21">
        <v>701</v>
      </c>
      <c r="N242" s="21">
        <v>593</v>
      </c>
      <c r="O242" s="21">
        <v>403</v>
      </c>
      <c r="P242" s="21">
        <v>336</v>
      </c>
      <c r="Q242" s="21">
        <v>544</v>
      </c>
      <c r="R242" s="21">
        <v>418</v>
      </c>
      <c r="S242" s="21">
        <v>437</v>
      </c>
      <c r="T242" s="21">
        <v>244</v>
      </c>
      <c r="U242" s="21">
        <v>310</v>
      </c>
      <c r="V242" s="21">
        <v>431</v>
      </c>
      <c r="W242" s="21">
        <v>336</v>
      </c>
      <c r="X242" s="21">
        <v>494</v>
      </c>
      <c r="Y242" s="21">
        <v>958</v>
      </c>
      <c r="Z242" s="21">
        <v>506</v>
      </c>
      <c r="AA242" s="21">
        <v>240</v>
      </c>
      <c r="AB242" s="21">
        <v>380</v>
      </c>
      <c r="AC242" s="21">
        <v>274</v>
      </c>
      <c r="AD242" s="21">
        <v>272</v>
      </c>
      <c r="AE242" s="21">
        <f>'2026'!X242</f>
        <v>476</v>
      </c>
      <c r="AF242" s="97">
        <f>Median!AD242</f>
        <v>391.5</v>
      </c>
      <c r="AG242" s="142"/>
      <c r="AH242" s="61" t="s">
        <v>475</v>
      </c>
    </row>
    <row r="243" spans="1:34" ht="14">
      <c r="A243" s="39" t="s">
        <v>1575</v>
      </c>
      <c r="B243" s="21" t="s">
        <v>1348</v>
      </c>
      <c r="C243" s="21" t="s">
        <v>1348</v>
      </c>
      <c r="D243" s="21">
        <v>30</v>
      </c>
      <c r="E243" s="21" t="s">
        <v>1348</v>
      </c>
      <c r="F243" s="21" t="s">
        <v>1348</v>
      </c>
      <c r="G243" s="21">
        <v>100</v>
      </c>
      <c r="H243" s="21" t="s">
        <v>1348</v>
      </c>
      <c r="I243" s="21" t="s">
        <v>1348</v>
      </c>
      <c r="J243" s="21"/>
      <c r="K243" s="21"/>
      <c r="L243" s="21" t="s">
        <v>1348</v>
      </c>
      <c r="M243" s="21">
        <v>200</v>
      </c>
      <c r="N243" s="21" t="s">
        <v>1348</v>
      </c>
      <c r="O243" s="21">
        <v>95</v>
      </c>
      <c r="P243" s="21" t="s">
        <v>1348</v>
      </c>
      <c r="Q243" s="21">
        <v>7</v>
      </c>
      <c r="R243" s="21">
        <v>90</v>
      </c>
      <c r="S243" s="21">
        <v>144</v>
      </c>
      <c r="T243" s="21">
        <v>5</v>
      </c>
      <c r="U243" s="21">
        <v>33</v>
      </c>
      <c r="V243" s="21">
        <v>123</v>
      </c>
      <c r="W243" s="21">
        <v>158</v>
      </c>
      <c r="X243" s="21">
        <v>10</v>
      </c>
      <c r="Y243" s="21">
        <v>364</v>
      </c>
      <c r="Z243" s="21">
        <v>122</v>
      </c>
      <c r="AA243" s="21">
        <v>77</v>
      </c>
      <c r="AB243" s="21">
        <v>33</v>
      </c>
      <c r="AC243" s="21">
        <v>41</v>
      </c>
      <c r="AD243" s="21">
        <v>19</v>
      </c>
      <c r="AE243" s="21">
        <f>'2026'!X243</f>
        <v>5</v>
      </c>
      <c r="AF243" s="97">
        <f>Median!AD243</f>
        <v>24.5</v>
      </c>
      <c r="AG243" s="142"/>
      <c r="AH243" s="39" t="s">
        <v>1575</v>
      </c>
    </row>
    <row r="244" spans="1:34"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44"/>
      <c r="W244" s="20"/>
      <c r="X244" s="20"/>
      <c r="Y244" s="20"/>
      <c r="Z244" s="20"/>
      <c r="AA244" s="20"/>
      <c r="AF244" s="121"/>
      <c r="AG244" s="104"/>
    </row>
    <row r="245" spans="1:34">
      <c r="A245" s="3" t="s">
        <v>133</v>
      </c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O245" s="45"/>
      <c r="P245" s="45"/>
      <c r="Q245" s="45"/>
      <c r="R245" s="45"/>
      <c r="S245" s="45"/>
      <c r="T245" s="45"/>
      <c r="U245" s="45"/>
      <c r="V245" s="45"/>
      <c r="W245" s="45"/>
      <c r="Y245" s="45"/>
      <c r="Z245" s="45"/>
      <c r="AA245" s="45"/>
      <c r="AF245" s="45"/>
      <c r="AH245" s="3" t="s">
        <v>133</v>
      </c>
    </row>
    <row r="246" spans="1:34" ht="14">
      <c r="A246" s="61" t="s">
        <v>133</v>
      </c>
      <c r="B246" s="21" t="s">
        <v>1348</v>
      </c>
      <c r="C246" s="21">
        <v>2</v>
      </c>
      <c r="D246" s="21">
        <v>3</v>
      </c>
      <c r="E246" s="21">
        <v>3</v>
      </c>
      <c r="F246" s="21">
        <v>14</v>
      </c>
      <c r="G246" s="21">
        <v>3</v>
      </c>
      <c r="H246" s="21">
        <v>5</v>
      </c>
      <c r="I246" s="21">
        <v>4</v>
      </c>
      <c r="J246" s="21"/>
      <c r="K246" s="21"/>
      <c r="L246" s="21">
        <v>4</v>
      </c>
      <c r="M246" s="21" t="s">
        <v>1348</v>
      </c>
      <c r="N246" s="21" t="s">
        <v>1348</v>
      </c>
      <c r="O246" s="21">
        <v>9</v>
      </c>
      <c r="P246" s="21" t="s">
        <v>1348</v>
      </c>
      <c r="Q246" s="21" t="s">
        <v>1348</v>
      </c>
      <c r="R246" s="21" t="s">
        <v>1348</v>
      </c>
      <c r="S246" s="21" t="s">
        <v>1348</v>
      </c>
      <c r="T246" s="21">
        <v>8</v>
      </c>
      <c r="U246" s="21" t="s">
        <v>1348</v>
      </c>
      <c r="V246" s="21" t="s">
        <v>1348</v>
      </c>
      <c r="W246" s="21">
        <v>4</v>
      </c>
      <c r="X246" s="21">
        <v>2</v>
      </c>
      <c r="Y246" s="21" t="s">
        <v>1348</v>
      </c>
      <c r="Z246" s="21">
        <v>3</v>
      </c>
      <c r="AA246" s="21">
        <v>8</v>
      </c>
      <c r="AB246" s="21" t="s">
        <v>1348</v>
      </c>
      <c r="AC246" s="21" t="s">
        <v>1348</v>
      </c>
      <c r="AD246" s="21" t="s">
        <v>1348</v>
      </c>
      <c r="AE246" s="21">
        <f>'2026'!X246</f>
        <v>7</v>
      </c>
      <c r="AF246" s="97">
        <f>Median!AD246</f>
        <v>2</v>
      </c>
      <c r="AG246" s="142"/>
      <c r="AH246" s="61" t="s">
        <v>133</v>
      </c>
    </row>
    <row r="247" spans="1:34">
      <c r="A247" s="48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44"/>
      <c r="W247" s="20"/>
      <c r="X247" s="20"/>
      <c r="Y247" s="20"/>
      <c r="Z247" s="20"/>
      <c r="AA247" s="20"/>
      <c r="AF247" s="121"/>
      <c r="AG247" s="104"/>
      <c r="AH247" s="48"/>
    </row>
    <row r="248" spans="1:34" ht="14">
      <c r="A248" s="2" t="s">
        <v>562</v>
      </c>
      <c r="B248" s="45" t="s">
        <v>1348</v>
      </c>
      <c r="C248" s="45" t="s">
        <v>1348</v>
      </c>
      <c r="D248" s="45" t="s">
        <v>1348</v>
      </c>
      <c r="E248" s="20"/>
      <c r="F248" s="20"/>
      <c r="G248" s="20"/>
      <c r="H248" s="20"/>
      <c r="I248" s="20"/>
      <c r="J248" s="20"/>
      <c r="K248" s="20"/>
      <c r="L248" s="20"/>
      <c r="M248" s="20"/>
      <c r="N248" s="45" t="s">
        <v>1348</v>
      </c>
      <c r="O248" s="45" t="s">
        <v>1348</v>
      </c>
      <c r="P248" s="20"/>
      <c r="Q248" s="20"/>
      <c r="R248" s="20"/>
      <c r="S248" s="20"/>
      <c r="T248" s="20"/>
      <c r="U248" s="20"/>
      <c r="V248" s="45"/>
      <c r="W248" s="20"/>
      <c r="X248" s="20"/>
      <c r="Y248" s="20"/>
      <c r="Z248" s="20"/>
      <c r="AA248" s="20"/>
      <c r="AF248" s="113"/>
      <c r="AG248" s="104"/>
      <c r="AH248" s="2" t="s">
        <v>562</v>
      </c>
    </row>
    <row r="249" spans="1:34" ht="14">
      <c r="A249" s="61" t="s">
        <v>597</v>
      </c>
      <c r="B249" s="21">
        <v>50</v>
      </c>
      <c r="C249" s="21">
        <v>4</v>
      </c>
      <c r="D249" s="21">
        <v>16</v>
      </c>
      <c r="E249" s="21">
        <v>5</v>
      </c>
      <c r="F249" s="21">
        <v>1</v>
      </c>
      <c r="G249" s="21">
        <v>15</v>
      </c>
      <c r="H249" s="21">
        <v>10</v>
      </c>
      <c r="I249" s="21">
        <v>2</v>
      </c>
      <c r="J249" s="21"/>
      <c r="K249" s="21"/>
      <c r="L249" s="21">
        <v>2</v>
      </c>
      <c r="M249" s="21" t="s">
        <v>1348</v>
      </c>
      <c r="N249" s="21">
        <v>31</v>
      </c>
      <c r="O249" s="21">
        <v>19</v>
      </c>
      <c r="P249" s="21">
        <v>6</v>
      </c>
      <c r="Q249" s="21">
        <v>3</v>
      </c>
      <c r="R249" s="21" t="s">
        <v>1348</v>
      </c>
      <c r="S249" s="21">
        <v>11</v>
      </c>
      <c r="T249" s="21">
        <v>1</v>
      </c>
      <c r="U249" s="21" t="s">
        <v>1348</v>
      </c>
      <c r="V249" s="21">
        <v>3</v>
      </c>
      <c r="W249" s="21">
        <v>3</v>
      </c>
      <c r="X249" s="21">
        <v>17</v>
      </c>
      <c r="Y249" s="21">
        <v>7</v>
      </c>
      <c r="Z249" s="21">
        <v>5</v>
      </c>
      <c r="AA249" s="21">
        <v>9</v>
      </c>
      <c r="AB249" s="21">
        <v>3</v>
      </c>
      <c r="AC249" s="21">
        <v>2</v>
      </c>
      <c r="AD249" s="21">
        <v>1</v>
      </c>
      <c r="AE249" s="21">
        <f>'2026'!X249</f>
        <v>2</v>
      </c>
      <c r="AF249" s="97">
        <f>Median!AD249</f>
        <v>3.5</v>
      </c>
      <c r="AG249" s="142"/>
      <c r="AH249" s="61" t="s">
        <v>597</v>
      </c>
    </row>
    <row r="250" spans="1:34" ht="14">
      <c r="A250" s="61" t="s">
        <v>596</v>
      </c>
      <c r="B250" s="21">
        <v>10</v>
      </c>
      <c r="C250" s="21">
        <v>28</v>
      </c>
      <c r="D250" s="21">
        <v>19</v>
      </c>
      <c r="E250" s="21">
        <v>13</v>
      </c>
      <c r="F250" s="21">
        <v>3</v>
      </c>
      <c r="G250" s="21">
        <v>5</v>
      </c>
      <c r="H250" s="21">
        <v>5</v>
      </c>
      <c r="I250" s="21">
        <v>8</v>
      </c>
      <c r="J250" s="21"/>
      <c r="K250" s="21"/>
      <c r="L250" s="21">
        <v>10</v>
      </c>
      <c r="M250" s="21">
        <v>14</v>
      </c>
      <c r="N250" s="21">
        <v>11</v>
      </c>
      <c r="O250" s="21" t="s">
        <v>1348</v>
      </c>
      <c r="P250" s="21" t="s">
        <v>1348</v>
      </c>
      <c r="Q250" s="21">
        <v>3</v>
      </c>
      <c r="R250" s="21">
        <v>3</v>
      </c>
      <c r="S250" s="21">
        <v>5</v>
      </c>
      <c r="T250" s="21" t="s">
        <v>1348</v>
      </c>
      <c r="U250" s="21">
        <v>2</v>
      </c>
      <c r="V250" s="21">
        <v>4</v>
      </c>
      <c r="W250" s="21">
        <v>5</v>
      </c>
      <c r="X250" s="21">
        <v>6</v>
      </c>
      <c r="Y250" s="21">
        <v>3</v>
      </c>
      <c r="Z250" s="21">
        <v>22</v>
      </c>
      <c r="AA250" s="21">
        <v>16</v>
      </c>
      <c r="AB250" s="21" t="s">
        <v>1348</v>
      </c>
      <c r="AC250" s="21">
        <v>26</v>
      </c>
      <c r="AD250" s="21">
        <v>11</v>
      </c>
      <c r="AE250" s="21">
        <f>'2026'!X250</f>
        <v>8</v>
      </c>
      <c r="AF250" s="97">
        <f>Median!AD250</f>
        <v>5.5</v>
      </c>
      <c r="AG250" s="142"/>
      <c r="AH250" s="61" t="s">
        <v>596</v>
      </c>
    </row>
    <row r="252" spans="1:34" ht="14">
      <c r="A252" s="2" t="s">
        <v>699</v>
      </c>
      <c r="B252" s="45" t="s">
        <v>1348</v>
      </c>
      <c r="C252" s="45" t="s">
        <v>1348</v>
      </c>
      <c r="D252" s="45" t="s">
        <v>1348</v>
      </c>
      <c r="E252" s="20"/>
      <c r="F252" s="20"/>
      <c r="G252" s="20"/>
      <c r="H252" s="20"/>
      <c r="I252" s="20"/>
      <c r="J252" s="20"/>
      <c r="K252" s="20"/>
      <c r="L252" s="20"/>
      <c r="M252" s="20"/>
      <c r="N252" s="45" t="s">
        <v>1348</v>
      </c>
      <c r="O252" s="45" t="s">
        <v>1348</v>
      </c>
      <c r="P252" s="20"/>
      <c r="Q252" s="20"/>
      <c r="R252" s="20"/>
      <c r="S252" s="20"/>
      <c r="T252" s="20"/>
      <c r="U252" s="20"/>
      <c r="V252" s="45"/>
      <c r="W252" s="20"/>
      <c r="X252" s="20"/>
      <c r="Y252" s="20"/>
      <c r="Z252" s="20"/>
      <c r="AA252" s="20"/>
      <c r="AF252" s="113"/>
      <c r="AG252" s="104"/>
      <c r="AH252" s="2" t="s">
        <v>699</v>
      </c>
    </row>
    <row r="253" spans="1:34" ht="14">
      <c r="A253" s="61" t="s">
        <v>181</v>
      </c>
      <c r="B253" s="21">
        <v>1</v>
      </c>
      <c r="C253" s="21">
        <v>5</v>
      </c>
      <c r="D253" s="21">
        <v>2</v>
      </c>
      <c r="E253" s="21">
        <v>5</v>
      </c>
      <c r="F253" s="21">
        <v>8</v>
      </c>
      <c r="G253" s="21">
        <v>12</v>
      </c>
      <c r="H253" s="21">
        <v>1</v>
      </c>
      <c r="I253" s="21">
        <v>4</v>
      </c>
      <c r="J253" s="21"/>
      <c r="K253" s="21"/>
      <c r="L253" s="21">
        <v>6</v>
      </c>
      <c r="M253" s="21" t="s">
        <v>1348</v>
      </c>
      <c r="N253" s="21">
        <v>11</v>
      </c>
      <c r="O253" s="21">
        <v>8</v>
      </c>
      <c r="P253" s="21">
        <v>4</v>
      </c>
      <c r="Q253" s="21">
        <v>2</v>
      </c>
      <c r="R253" s="21">
        <v>8</v>
      </c>
      <c r="S253" s="21">
        <v>8</v>
      </c>
      <c r="T253" s="21">
        <v>7</v>
      </c>
      <c r="U253" s="21">
        <v>3</v>
      </c>
      <c r="V253" s="21">
        <v>8</v>
      </c>
      <c r="W253" s="21">
        <v>5</v>
      </c>
      <c r="X253" s="21">
        <v>17</v>
      </c>
      <c r="Y253" s="21">
        <v>8</v>
      </c>
      <c r="Z253" s="21">
        <v>7</v>
      </c>
      <c r="AA253" s="21">
        <v>15</v>
      </c>
      <c r="AB253" s="21">
        <v>7</v>
      </c>
      <c r="AC253" s="21">
        <v>7</v>
      </c>
      <c r="AD253" s="21">
        <v>7</v>
      </c>
      <c r="AE253" s="21">
        <f>'2026'!X253</f>
        <v>14</v>
      </c>
      <c r="AF253" s="97">
        <f>Median!AD253</f>
        <v>7</v>
      </c>
      <c r="AG253" s="142"/>
      <c r="AH253" s="61" t="s">
        <v>181</v>
      </c>
    </row>
    <row r="254" spans="1:34" ht="14">
      <c r="A254" s="61" t="s">
        <v>325</v>
      </c>
      <c r="B254" s="21" t="s">
        <v>1348</v>
      </c>
      <c r="C254" s="21">
        <v>2</v>
      </c>
      <c r="D254" s="21">
        <v>1</v>
      </c>
      <c r="E254" s="21" t="s">
        <v>1348</v>
      </c>
      <c r="F254" s="21">
        <v>4</v>
      </c>
      <c r="G254" s="21" t="s">
        <v>1348</v>
      </c>
      <c r="H254" s="21" t="s">
        <v>1348</v>
      </c>
      <c r="I254" s="21" t="s">
        <v>1348</v>
      </c>
      <c r="J254" s="21"/>
      <c r="K254" s="21"/>
      <c r="L254" s="21">
        <v>1</v>
      </c>
      <c r="M254" s="21">
        <v>6</v>
      </c>
      <c r="N254" s="21" t="s">
        <v>1348</v>
      </c>
      <c r="O254" s="21" t="s">
        <v>1348</v>
      </c>
      <c r="P254" s="21">
        <v>2</v>
      </c>
      <c r="Q254" s="21">
        <v>3</v>
      </c>
      <c r="R254" s="21">
        <v>2</v>
      </c>
      <c r="S254" s="21">
        <v>8</v>
      </c>
      <c r="T254" s="21">
        <v>2</v>
      </c>
      <c r="U254" s="21">
        <v>2</v>
      </c>
      <c r="V254" s="21">
        <v>7</v>
      </c>
      <c r="W254" s="21">
        <v>7</v>
      </c>
      <c r="X254" s="21">
        <v>4</v>
      </c>
      <c r="Y254" s="21">
        <v>8</v>
      </c>
      <c r="Z254" s="21">
        <v>32</v>
      </c>
      <c r="AA254" s="21">
        <v>2</v>
      </c>
      <c r="AB254" s="21">
        <v>5</v>
      </c>
      <c r="AC254" s="21">
        <v>1</v>
      </c>
      <c r="AD254" s="21">
        <v>3</v>
      </c>
      <c r="AE254" s="21">
        <f>'2026'!X254</f>
        <v>6</v>
      </c>
      <c r="AF254" s="97">
        <f>Median!AD254</f>
        <v>2</v>
      </c>
      <c r="AG254" s="142"/>
      <c r="AH254" s="61" t="s">
        <v>325</v>
      </c>
    </row>
    <row r="255" spans="1:34" ht="14">
      <c r="A255" s="61" t="s">
        <v>75</v>
      </c>
      <c r="B255" s="21">
        <v>56</v>
      </c>
      <c r="C255" s="21">
        <v>23</v>
      </c>
      <c r="D255" s="21">
        <v>27</v>
      </c>
      <c r="E255" s="21">
        <v>18</v>
      </c>
      <c r="F255" s="21">
        <v>41</v>
      </c>
      <c r="G255" s="21">
        <v>43</v>
      </c>
      <c r="H255" s="21">
        <v>72</v>
      </c>
      <c r="I255" s="21">
        <v>37</v>
      </c>
      <c r="J255" s="21"/>
      <c r="K255" s="21"/>
      <c r="L255" s="21">
        <v>25</v>
      </c>
      <c r="M255" s="21">
        <v>15</v>
      </c>
      <c r="N255" s="21">
        <v>33</v>
      </c>
      <c r="O255" s="21">
        <v>42</v>
      </c>
      <c r="P255" s="21">
        <v>15</v>
      </c>
      <c r="Q255" s="21">
        <v>16</v>
      </c>
      <c r="R255" s="21">
        <v>21</v>
      </c>
      <c r="S255" s="21">
        <v>34</v>
      </c>
      <c r="T255" s="21">
        <v>29</v>
      </c>
      <c r="U255" s="21">
        <v>6</v>
      </c>
      <c r="V255" s="21">
        <v>30</v>
      </c>
      <c r="W255" s="21">
        <v>17</v>
      </c>
      <c r="X255" s="21">
        <v>75</v>
      </c>
      <c r="Y255" s="21">
        <v>56</v>
      </c>
      <c r="Z255" s="21">
        <v>74</v>
      </c>
      <c r="AA255" s="21">
        <v>42</v>
      </c>
      <c r="AB255" s="21">
        <v>49</v>
      </c>
      <c r="AC255" s="21">
        <v>36</v>
      </c>
      <c r="AD255" s="21">
        <v>114</v>
      </c>
      <c r="AE255" s="21">
        <f>'2026'!X255</f>
        <v>74</v>
      </c>
      <c r="AF255" s="97">
        <f>Median!AD255</f>
        <v>35</v>
      </c>
      <c r="AG255" s="142"/>
      <c r="AH255" s="61" t="s">
        <v>75</v>
      </c>
    </row>
    <row r="256" spans="1:34" ht="14">
      <c r="A256" s="61" t="s">
        <v>326</v>
      </c>
      <c r="B256" s="21" t="s">
        <v>1348</v>
      </c>
      <c r="C256" s="21">
        <v>4</v>
      </c>
      <c r="D256" s="21">
        <v>4</v>
      </c>
      <c r="E256" s="21">
        <v>1</v>
      </c>
      <c r="F256" s="21">
        <v>2</v>
      </c>
      <c r="G256" s="21" t="s">
        <v>1348</v>
      </c>
      <c r="H256" s="21">
        <v>1</v>
      </c>
      <c r="I256" s="21">
        <v>1</v>
      </c>
      <c r="J256" s="21"/>
      <c r="K256" s="21"/>
      <c r="L256" s="21" t="s">
        <v>1348</v>
      </c>
      <c r="M256" s="21">
        <v>3</v>
      </c>
      <c r="N256" s="21">
        <v>1</v>
      </c>
      <c r="O256" s="21">
        <v>2</v>
      </c>
      <c r="P256" s="21">
        <v>1</v>
      </c>
      <c r="Q256" s="21" t="s">
        <v>1348</v>
      </c>
      <c r="R256" s="21" t="s">
        <v>1348</v>
      </c>
      <c r="S256" s="21">
        <v>6</v>
      </c>
      <c r="T256" s="21">
        <v>1</v>
      </c>
      <c r="U256" s="21">
        <v>2</v>
      </c>
      <c r="V256" s="21">
        <v>6</v>
      </c>
      <c r="W256" s="21">
        <v>6</v>
      </c>
      <c r="X256" s="21">
        <v>4</v>
      </c>
      <c r="Y256" s="21">
        <v>9</v>
      </c>
      <c r="Z256" s="21">
        <v>14</v>
      </c>
      <c r="AA256" s="21">
        <v>2</v>
      </c>
      <c r="AB256" s="21">
        <v>11</v>
      </c>
      <c r="AC256" s="21">
        <v>9</v>
      </c>
      <c r="AD256" s="21">
        <v>5</v>
      </c>
      <c r="AE256" s="21">
        <f>'2026'!X256</f>
        <v>8</v>
      </c>
      <c r="AF256" s="97">
        <f>Median!AD256</f>
        <v>2</v>
      </c>
      <c r="AG256" s="142"/>
      <c r="AH256" s="61" t="s">
        <v>326</v>
      </c>
    </row>
    <row r="257" spans="1:34">
      <c r="A257" s="48"/>
      <c r="B257" s="44"/>
      <c r="C257" s="44"/>
      <c r="D257" s="44"/>
      <c r="E257" s="20"/>
      <c r="F257" s="20"/>
      <c r="G257" s="20"/>
      <c r="H257" s="20"/>
      <c r="I257" s="20"/>
      <c r="J257" s="20"/>
      <c r="K257" s="20"/>
      <c r="L257" s="20"/>
      <c r="M257" s="20"/>
      <c r="N257" s="44"/>
      <c r="O257" s="44"/>
      <c r="P257" s="20"/>
      <c r="Q257" s="20"/>
      <c r="R257" s="20"/>
      <c r="S257" s="20"/>
      <c r="T257" s="20"/>
      <c r="U257" s="20"/>
      <c r="V257" s="44"/>
      <c r="W257" s="20"/>
      <c r="X257" s="20"/>
      <c r="Y257" s="20"/>
      <c r="Z257" s="20"/>
      <c r="AA257" s="20"/>
      <c r="AF257" s="121"/>
      <c r="AG257" s="104"/>
      <c r="AH257" s="48"/>
    </row>
    <row r="258" spans="1:34" ht="14">
      <c r="A258" s="127" t="s">
        <v>1360</v>
      </c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F258" s="113"/>
      <c r="AG258" s="144"/>
      <c r="AH258" s="127" t="s">
        <v>1360</v>
      </c>
    </row>
    <row r="259" spans="1:34" ht="14">
      <c r="A259" s="39" t="s">
        <v>1361</v>
      </c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>
        <v>2</v>
      </c>
      <c r="Z259" s="21" t="s">
        <v>1348</v>
      </c>
      <c r="AA259" s="21" t="s">
        <v>1348</v>
      </c>
      <c r="AB259" s="21" t="s">
        <v>1348</v>
      </c>
      <c r="AC259" s="21">
        <v>1</v>
      </c>
      <c r="AD259" s="21" t="s">
        <v>1348</v>
      </c>
      <c r="AE259" s="21" t="str">
        <f>'2026'!X259</f>
        <v/>
      </c>
      <c r="AF259" s="97"/>
      <c r="AG259" s="142"/>
      <c r="AH259" s="39" t="s">
        <v>1361</v>
      </c>
    </row>
    <row r="260" spans="1:34">
      <c r="A260" s="48"/>
      <c r="B260" s="20" t="s">
        <v>1348</v>
      </c>
      <c r="C260" s="20" t="s">
        <v>1348</v>
      </c>
      <c r="D260" s="20" t="s">
        <v>1348</v>
      </c>
      <c r="E260" s="20"/>
      <c r="F260" s="20"/>
      <c r="G260" s="20"/>
      <c r="H260" s="20"/>
      <c r="I260" s="20"/>
      <c r="J260" s="20"/>
      <c r="K260" s="20"/>
      <c r="L260" s="20"/>
      <c r="M260" s="20"/>
      <c r="N260" s="20" t="s">
        <v>1348</v>
      </c>
      <c r="O260" s="20" t="s">
        <v>1348</v>
      </c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F260" s="96"/>
      <c r="AG260" s="104"/>
      <c r="AH260" s="48"/>
    </row>
    <row r="261" spans="1:34" ht="14">
      <c r="A261" s="2" t="s">
        <v>560</v>
      </c>
      <c r="B261" s="45" t="s">
        <v>1348</v>
      </c>
      <c r="C261" s="45" t="s">
        <v>1348</v>
      </c>
      <c r="D261" s="45"/>
      <c r="E261" s="20"/>
      <c r="F261" s="20"/>
      <c r="G261" s="20"/>
      <c r="H261" s="20"/>
      <c r="I261" s="20"/>
      <c r="J261" s="20"/>
      <c r="K261" s="20"/>
      <c r="L261" s="20"/>
      <c r="M261" s="20"/>
      <c r="N261" s="45" t="s">
        <v>1348</v>
      </c>
      <c r="O261" s="45" t="s">
        <v>1348</v>
      </c>
      <c r="P261" s="20"/>
      <c r="Q261" s="20"/>
      <c r="R261" s="20"/>
      <c r="S261" s="20"/>
      <c r="T261" s="20"/>
      <c r="U261" s="20"/>
      <c r="V261" s="45"/>
      <c r="W261" s="20"/>
      <c r="X261" s="20"/>
      <c r="Y261" s="20"/>
      <c r="Z261" s="20"/>
      <c r="AA261" s="20"/>
      <c r="AF261" s="113"/>
      <c r="AG261" s="104"/>
      <c r="AH261" s="2" t="s">
        <v>560</v>
      </c>
    </row>
    <row r="262" spans="1:34" ht="14">
      <c r="A262" s="61" t="s">
        <v>327</v>
      </c>
      <c r="B262" s="21" t="s">
        <v>1348</v>
      </c>
      <c r="C262" s="21" t="s">
        <v>1348</v>
      </c>
      <c r="D262" s="21">
        <v>13</v>
      </c>
      <c r="E262" s="21">
        <v>15</v>
      </c>
      <c r="F262" s="21">
        <v>10</v>
      </c>
      <c r="G262" s="21">
        <v>6</v>
      </c>
      <c r="H262" s="21">
        <v>12</v>
      </c>
      <c r="I262" s="21">
        <v>3</v>
      </c>
      <c r="J262" s="21"/>
      <c r="K262" s="21"/>
      <c r="L262" s="21">
        <v>7</v>
      </c>
      <c r="M262" s="21">
        <v>3</v>
      </c>
      <c r="N262" s="21">
        <v>9</v>
      </c>
      <c r="O262" s="21">
        <v>12</v>
      </c>
      <c r="P262" s="21">
        <v>5</v>
      </c>
      <c r="Q262" s="21">
        <v>12</v>
      </c>
      <c r="R262" s="21">
        <v>12</v>
      </c>
      <c r="S262" s="21">
        <v>2</v>
      </c>
      <c r="T262" s="21">
        <v>14</v>
      </c>
      <c r="U262" s="21">
        <v>7</v>
      </c>
      <c r="V262" s="21">
        <v>16</v>
      </c>
      <c r="W262" s="21">
        <v>10</v>
      </c>
      <c r="X262" s="21">
        <v>2</v>
      </c>
      <c r="Y262" s="21">
        <v>19</v>
      </c>
      <c r="Z262" s="21">
        <v>5</v>
      </c>
      <c r="AA262" s="21">
        <v>5</v>
      </c>
      <c r="AB262" s="21">
        <v>9</v>
      </c>
      <c r="AC262" s="21">
        <v>14</v>
      </c>
      <c r="AD262" s="21">
        <v>11</v>
      </c>
      <c r="AE262" s="21">
        <f>'2026'!X262</f>
        <v>6</v>
      </c>
      <c r="AF262" s="97">
        <f>Median!AD262</f>
        <v>9</v>
      </c>
      <c r="AG262" s="142"/>
      <c r="AH262" s="61" t="s">
        <v>327</v>
      </c>
    </row>
    <row r="263" spans="1:34" ht="14">
      <c r="A263" s="61" t="s">
        <v>478</v>
      </c>
      <c r="B263" s="21" t="s">
        <v>1348</v>
      </c>
      <c r="C263" s="21">
        <v>3</v>
      </c>
      <c r="D263" s="21">
        <v>3</v>
      </c>
      <c r="E263" s="21">
        <v>2</v>
      </c>
      <c r="F263" s="21">
        <v>7</v>
      </c>
      <c r="G263" s="21">
        <v>2</v>
      </c>
      <c r="H263" s="21">
        <v>3</v>
      </c>
      <c r="I263" s="21">
        <v>1</v>
      </c>
      <c r="J263" s="78" t="s">
        <v>889</v>
      </c>
      <c r="K263" s="78" t="s">
        <v>889</v>
      </c>
      <c r="L263" s="21" t="s">
        <v>1348</v>
      </c>
      <c r="M263" s="21">
        <v>2</v>
      </c>
      <c r="N263" s="21">
        <v>3</v>
      </c>
      <c r="O263" s="21">
        <v>7</v>
      </c>
      <c r="P263" s="21" t="s">
        <v>1348</v>
      </c>
      <c r="Q263" s="21">
        <v>6</v>
      </c>
      <c r="R263" s="21">
        <v>6</v>
      </c>
      <c r="S263" s="21">
        <v>1</v>
      </c>
      <c r="T263" s="21">
        <v>4</v>
      </c>
      <c r="U263" s="21">
        <v>6</v>
      </c>
      <c r="V263" s="21">
        <v>4</v>
      </c>
      <c r="W263" s="21">
        <v>3</v>
      </c>
      <c r="X263" s="21">
        <v>2</v>
      </c>
      <c r="Y263" s="21">
        <v>2</v>
      </c>
      <c r="Z263" s="21">
        <v>5</v>
      </c>
      <c r="AA263" s="21">
        <v>4</v>
      </c>
      <c r="AB263" s="21">
        <v>3</v>
      </c>
      <c r="AC263" s="21">
        <v>5</v>
      </c>
      <c r="AD263" s="21">
        <v>9</v>
      </c>
      <c r="AE263" s="21">
        <f>'2026'!X263</f>
        <v>3</v>
      </c>
      <c r="AF263" s="97">
        <f>Median!AD263</f>
        <v>3</v>
      </c>
      <c r="AG263" s="142"/>
      <c r="AH263" s="61" t="s">
        <v>478</v>
      </c>
    </row>
    <row r="264" spans="1:34" ht="14">
      <c r="A264" s="39" t="s">
        <v>1544</v>
      </c>
      <c r="B264" s="21" t="s">
        <v>1348</v>
      </c>
      <c r="C264" s="21">
        <v>17</v>
      </c>
      <c r="D264" s="21">
        <v>9</v>
      </c>
      <c r="E264" s="21">
        <v>50</v>
      </c>
      <c r="F264" s="21">
        <v>59</v>
      </c>
      <c r="G264" s="21">
        <v>16</v>
      </c>
      <c r="H264" s="21">
        <v>19</v>
      </c>
      <c r="I264" s="21">
        <v>52</v>
      </c>
      <c r="J264" s="78" t="s">
        <v>931</v>
      </c>
      <c r="K264" s="78" t="s">
        <v>931</v>
      </c>
      <c r="L264" s="21">
        <v>23</v>
      </c>
      <c r="M264" s="21">
        <v>17</v>
      </c>
      <c r="N264" s="21">
        <v>77</v>
      </c>
      <c r="O264" s="21">
        <v>45</v>
      </c>
      <c r="P264" s="21">
        <v>15</v>
      </c>
      <c r="Q264" s="21">
        <v>23</v>
      </c>
      <c r="R264" s="21">
        <v>64</v>
      </c>
      <c r="S264" s="21">
        <v>47</v>
      </c>
      <c r="T264" s="21">
        <v>33</v>
      </c>
      <c r="U264" s="21">
        <v>30</v>
      </c>
      <c r="V264" s="21">
        <v>46</v>
      </c>
      <c r="W264" s="21">
        <v>44</v>
      </c>
      <c r="X264" s="21">
        <v>82</v>
      </c>
      <c r="Y264" s="21">
        <v>80</v>
      </c>
      <c r="Z264" s="21">
        <v>28</v>
      </c>
      <c r="AA264" s="21">
        <v>56</v>
      </c>
      <c r="AB264" s="21">
        <v>49</v>
      </c>
      <c r="AC264" s="21">
        <v>76</v>
      </c>
      <c r="AD264" s="21">
        <v>43</v>
      </c>
      <c r="AE264" s="21">
        <f>'2026'!X264</f>
        <v>56</v>
      </c>
      <c r="AF264" s="97">
        <f>Median!AD264</f>
        <v>44.5</v>
      </c>
      <c r="AG264" s="142"/>
      <c r="AH264" s="39" t="s">
        <v>1544</v>
      </c>
    </row>
    <row r="265" spans="1:34" ht="14">
      <c r="A265" s="61" t="s">
        <v>260</v>
      </c>
      <c r="B265" s="21"/>
      <c r="C265" s="21"/>
      <c r="D265" s="21">
        <v>8</v>
      </c>
      <c r="E265" s="21">
        <v>3</v>
      </c>
      <c r="F265" s="21">
        <v>4</v>
      </c>
      <c r="G265" s="21">
        <v>4</v>
      </c>
      <c r="H265" s="21" t="s">
        <v>1348</v>
      </c>
      <c r="I265" s="21">
        <v>2</v>
      </c>
      <c r="J265" s="78"/>
      <c r="K265" s="78"/>
      <c r="L265" s="21">
        <v>5</v>
      </c>
      <c r="M265" s="21">
        <v>1</v>
      </c>
      <c r="N265" s="21"/>
      <c r="O265" s="21"/>
      <c r="P265" s="21">
        <v>1</v>
      </c>
      <c r="Q265" s="21" t="s">
        <v>1348</v>
      </c>
      <c r="R265" s="21" t="s">
        <v>1348</v>
      </c>
      <c r="S265" s="21" t="s">
        <v>1348</v>
      </c>
      <c r="T265" s="21">
        <v>3</v>
      </c>
      <c r="U265" s="21" t="s">
        <v>1348</v>
      </c>
      <c r="V265" s="21" t="s">
        <v>1348</v>
      </c>
      <c r="W265" s="21" t="s">
        <v>1348</v>
      </c>
      <c r="X265" s="21">
        <v>4</v>
      </c>
      <c r="Y265" s="21">
        <v>1</v>
      </c>
      <c r="Z265" s="21">
        <v>4</v>
      </c>
      <c r="AA265" s="21">
        <v>5</v>
      </c>
      <c r="AB265" s="21" t="s">
        <v>1348</v>
      </c>
      <c r="AC265" s="21">
        <v>3</v>
      </c>
      <c r="AD265" s="21">
        <v>1</v>
      </c>
      <c r="AE265" s="21">
        <f>'2026'!X265</f>
        <v>6</v>
      </c>
      <c r="AF265" s="97">
        <f>Median!AD265</f>
        <v>1</v>
      </c>
      <c r="AG265" s="142"/>
      <c r="AH265" s="61" t="s">
        <v>1623</v>
      </c>
    </row>
    <row r="266" spans="1:34" ht="14">
      <c r="A266" s="61" t="s">
        <v>8</v>
      </c>
      <c r="B266" s="21" t="s">
        <v>1348</v>
      </c>
      <c r="C266" s="21" t="s">
        <v>1348</v>
      </c>
      <c r="D266" s="21">
        <v>2</v>
      </c>
      <c r="E266" s="21">
        <v>1</v>
      </c>
      <c r="F266" s="21">
        <v>4</v>
      </c>
      <c r="G266" s="21">
        <v>2</v>
      </c>
      <c r="H266" s="21">
        <v>3</v>
      </c>
      <c r="I266" s="21">
        <v>1</v>
      </c>
      <c r="J266" s="78" t="s">
        <v>932</v>
      </c>
      <c r="K266" s="78" t="s">
        <v>932</v>
      </c>
      <c r="L266" s="21">
        <v>1</v>
      </c>
      <c r="M266" s="21" t="s">
        <v>1348</v>
      </c>
      <c r="N266" s="21">
        <v>2</v>
      </c>
      <c r="O266" s="21" t="s">
        <v>1348</v>
      </c>
      <c r="P266" s="21" t="s">
        <v>1348</v>
      </c>
      <c r="Q266" s="21">
        <v>1</v>
      </c>
      <c r="R266" s="21" t="s">
        <v>1348</v>
      </c>
      <c r="S266" s="21" t="s">
        <v>1348</v>
      </c>
      <c r="T266" s="21">
        <v>1</v>
      </c>
      <c r="U266" s="21" t="s">
        <v>1348</v>
      </c>
      <c r="V266" s="21">
        <v>1</v>
      </c>
      <c r="W266" s="21" t="s">
        <v>1348</v>
      </c>
      <c r="X266" s="21" t="s">
        <v>1348</v>
      </c>
      <c r="Y266" s="21">
        <v>2</v>
      </c>
      <c r="Z266" s="21">
        <v>1</v>
      </c>
      <c r="AA266" s="21" t="s">
        <v>1348</v>
      </c>
      <c r="AB266" s="21" t="s">
        <v>1348</v>
      </c>
      <c r="AC266" s="21" t="s">
        <v>1348</v>
      </c>
      <c r="AD266" s="21">
        <v>1</v>
      </c>
      <c r="AE266" s="21" t="str">
        <f>'2026'!X266</f>
        <v/>
      </c>
      <c r="AF266" s="97">
        <f>Median!AD266</f>
        <v>0.5</v>
      </c>
      <c r="AG266" s="142"/>
      <c r="AH266" s="61" t="s">
        <v>8</v>
      </c>
    </row>
    <row r="267" spans="1:34" ht="14">
      <c r="A267" s="61" t="s">
        <v>629</v>
      </c>
      <c r="B267" s="21" t="s">
        <v>1348</v>
      </c>
      <c r="C267" s="21">
        <v>1</v>
      </c>
      <c r="D267" s="21">
        <v>7</v>
      </c>
      <c r="E267" s="21">
        <v>13</v>
      </c>
      <c r="F267" s="21">
        <v>10</v>
      </c>
      <c r="G267" s="21">
        <v>9</v>
      </c>
      <c r="H267" s="21">
        <v>12</v>
      </c>
      <c r="I267" s="21">
        <v>10</v>
      </c>
      <c r="J267" s="78" t="s">
        <v>890</v>
      </c>
      <c r="K267" s="78" t="s">
        <v>887</v>
      </c>
      <c r="L267" s="21">
        <v>4</v>
      </c>
      <c r="M267" s="21">
        <v>5</v>
      </c>
      <c r="N267" s="21">
        <v>6</v>
      </c>
      <c r="O267" s="21">
        <v>7</v>
      </c>
      <c r="P267" s="21">
        <v>3</v>
      </c>
      <c r="Q267" s="21">
        <v>6</v>
      </c>
      <c r="R267" s="21">
        <v>12</v>
      </c>
      <c r="S267" s="21">
        <v>9</v>
      </c>
      <c r="T267" s="21">
        <v>4</v>
      </c>
      <c r="U267" s="21">
        <v>7</v>
      </c>
      <c r="V267" s="21">
        <v>3</v>
      </c>
      <c r="W267" s="21">
        <v>6</v>
      </c>
      <c r="X267" s="21">
        <v>7</v>
      </c>
      <c r="Y267" s="21">
        <v>8</v>
      </c>
      <c r="Z267" s="21">
        <v>5</v>
      </c>
      <c r="AA267" s="21">
        <v>7</v>
      </c>
      <c r="AB267" s="21">
        <v>24</v>
      </c>
      <c r="AC267" s="21">
        <v>18</v>
      </c>
      <c r="AD267" s="21">
        <v>23</v>
      </c>
      <c r="AE267" s="21">
        <f>'2026'!X267</f>
        <v>42</v>
      </c>
      <c r="AF267" s="97">
        <f>Median!AD267</f>
        <v>7</v>
      </c>
      <c r="AG267" s="142"/>
      <c r="AH267" s="61" t="s">
        <v>629</v>
      </c>
    </row>
    <row r="268" spans="1:34" ht="14">
      <c r="A268" s="39" t="s">
        <v>1576</v>
      </c>
      <c r="B268" s="21"/>
      <c r="C268" s="21"/>
      <c r="D268" s="21"/>
      <c r="E268" s="21"/>
      <c r="F268" s="21"/>
      <c r="G268" s="21"/>
      <c r="H268" s="21"/>
      <c r="I268" s="21"/>
      <c r="J268" s="78" t="s">
        <v>888</v>
      </c>
      <c r="K268" s="78" t="s">
        <v>886</v>
      </c>
      <c r="L268" s="21"/>
      <c r="M268" s="21"/>
      <c r="N268" s="21"/>
      <c r="O268" s="21"/>
      <c r="P268" s="21">
        <v>1</v>
      </c>
      <c r="Q268" s="21" t="s">
        <v>1348</v>
      </c>
      <c r="R268" s="21" t="s">
        <v>1348</v>
      </c>
      <c r="S268" s="21" t="s">
        <v>1348</v>
      </c>
      <c r="T268" s="21" t="s">
        <v>1348</v>
      </c>
      <c r="U268" s="21" t="s">
        <v>1348</v>
      </c>
      <c r="V268" s="21" t="s">
        <v>1348</v>
      </c>
      <c r="W268" s="21" t="s">
        <v>1348</v>
      </c>
      <c r="X268" s="21" t="s">
        <v>1348</v>
      </c>
      <c r="Y268" s="21" t="s">
        <v>1348</v>
      </c>
      <c r="Z268" s="21" t="s">
        <v>1348</v>
      </c>
      <c r="AA268" s="21" t="s">
        <v>1348</v>
      </c>
      <c r="AB268" s="21" t="s">
        <v>1348</v>
      </c>
      <c r="AC268" s="21" t="s">
        <v>1348</v>
      </c>
      <c r="AD268" s="21" t="s">
        <v>1348</v>
      </c>
      <c r="AE268" s="21" t="str">
        <f>'2026'!X268</f>
        <v/>
      </c>
      <c r="AF268" s="97" t="str">
        <f>Median!AD268</f>
        <v/>
      </c>
      <c r="AG268" s="142"/>
      <c r="AH268" s="39" t="s">
        <v>1576</v>
      </c>
    </row>
    <row r="269" spans="1:34">
      <c r="B269" s="20"/>
      <c r="C269" s="20"/>
      <c r="D269" s="20"/>
      <c r="E269" s="20"/>
      <c r="F269" s="20"/>
      <c r="G269" s="20"/>
      <c r="H269" s="20"/>
      <c r="I269" s="20"/>
      <c r="J269" s="79" t="s">
        <v>891</v>
      </c>
      <c r="K269" s="79" t="s">
        <v>887</v>
      </c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44"/>
      <c r="W269" s="20"/>
      <c r="X269" s="20"/>
      <c r="Y269" s="20"/>
      <c r="Z269" s="20"/>
      <c r="AA269" s="20"/>
      <c r="AF269" s="121"/>
      <c r="AG269" s="104"/>
    </row>
    <row r="270" spans="1:34" ht="14">
      <c r="A270" s="2" t="s">
        <v>561</v>
      </c>
      <c r="B270" s="45" t="s">
        <v>1348</v>
      </c>
      <c r="C270" s="45" t="s">
        <v>1348</v>
      </c>
      <c r="D270" s="45"/>
      <c r="E270" s="20"/>
      <c r="F270" s="20"/>
      <c r="G270" s="20"/>
      <c r="H270" s="20"/>
      <c r="I270" s="20"/>
      <c r="J270" s="80"/>
      <c r="K270" s="80"/>
      <c r="L270" s="20"/>
      <c r="M270" s="20"/>
      <c r="N270" s="45" t="s">
        <v>1348</v>
      </c>
      <c r="O270" s="45" t="s">
        <v>1348</v>
      </c>
      <c r="P270" s="20"/>
      <c r="Q270" s="20"/>
      <c r="R270" s="20"/>
      <c r="S270" s="20"/>
      <c r="T270" s="20"/>
      <c r="U270" s="20"/>
      <c r="V270" s="45"/>
      <c r="W270" s="20"/>
      <c r="X270" s="20"/>
      <c r="Y270" s="20"/>
      <c r="Z270" s="20"/>
      <c r="AA270" s="20"/>
      <c r="AF270" s="113"/>
      <c r="AG270" s="104"/>
      <c r="AH270" s="2" t="s">
        <v>561</v>
      </c>
    </row>
    <row r="271" spans="1:34" ht="14">
      <c r="A271" s="61" t="s">
        <v>595</v>
      </c>
      <c r="B271" s="21" t="s">
        <v>1348</v>
      </c>
      <c r="C271" s="21">
        <v>3</v>
      </c>
      <c r="D271" s="21">
        <v>2</v>
      </c>
      <c r="E271" s="21">
        <v>4</v>
      </c>
      <c r="F271" s="21" t="s">
        <v>1348</v>
      </c>
      <c r="G271" s="21" t="s">
        <v>1348</v>
      </c>
      <c r="H271" s="21">
        <v>3</v>
      </c>
      <c r="I271" s="21">
        <v>3</v>
      </c>
      <c r="J271" s="78"/>
      <c r="K271" s="78"/>
      <c r="L271" s="21" t="s">
        <v>1348</v>
      </c>
      <c r="M271" s="21" t="s">
        <v>1348</v>
      </c>
      <c r="N271" s="21" t="s">
        <v>1348</v>
      </c>
      <c r="O271" s="21">
        <v>2</v>
      </c>
      <c r="P271" s="21">
        <v>4</v>
      </c>
      <c r="Q271" s="21" t="s">
        <v>1348</v>
      </c>
      <c r="R271" s="21">
        <v>2</v>
      </c>
      <c r="S271" s="21" t="s">
        <v>1348</v>
      </c>
      <c r="T271" s="21">
        <v>3</v>
      </c>
      <c r="U271" s="21">
        <v>2</v>
      </c>
      <c r="V271" s="21">
        <v>3</v>
      </c>
      <c r="W271" s="21" t="s">
        <v>1348</v>
      </c>
      <c r="X271" s="21" t="s">
        <v>1348</v>
      </c>
      <c r="Y271" s="21">
        <v>2</v>
      </c>
      <c r="Z271" s="21" t="s">
        <v>1348</v>
      </c>
      <c r="AA271" s="21">
        <v>10</v>
      </c>
      <c r="AB271" s="21">
        <v>3</v>
      </c>
      <c r="AC271" s="21">
        <v>1</v>
      </c>
      <c r="AD271" s="21" t="s">
        <v>1348</v>
      </c>
      <c r="AE271" s="21">
        <f>'2026'!X271</f>
        <v>5</v>
      </c>
      <c r="AF271" s="97">
        <f>Median!AD271</f>
        <v>2</v>
      </c>
      <c r="AG271" s="142"/>
      <c r="AH271" s="61" t="s">
        <v>595</v>
      </c>
    </row>
    <row r="272" spans="1:34">
      <c r="A272" s="49"/>
      <c r="B272" s="44" t="s">
        <v>1348</v>
      </c>
      <c r="C272" s="44" t="s">
        <v>1348</v>
      </c>
      <c r="D272" s="44" t="s">
        <v>1348</v>
      </c>
      <c r="E272" s="20"/>
      <c r="F272" s="20"/>
      <c r="G272" s="20"/>
      <c r="H272" s="20"/>
      <c r="I272" s="20"/>
      <c r="J272" s="20"/>
      <c r="K272" s="20"/>
      <c r="L272" s="20"/>
      <c r="M272" s="20"/>
      <c r="N272" s="44" t="s">
        <v>1348</v>
      </c>
      <c r="O272" s="44" t="s">
        <v>1348</v>
      </c>
      <c r="P272" s="20"/>
      <c r="Q272" s="20"/>
      <c r="R272" s="20"/>
      <c r="S272" s="20"/>
      <c r="T272" s="20"/>
      <c r="U272" s="20"/>
      <c r="V272" s="44"/>
      <c r="W272" s="20"/>
      <c r="X272" s="20"/>
      <c r="Y272" s="20"/>
      <c r="Z272" s="20"/>
      <c r="AA272" s="20"/>
      <c r="AF272" s="121"/>
      <c r="AG272" s="143"/>
      <c r="AH272" s="49"/>
    </row>
    <row r="273" spans="1:34" ht="14">
      <c r="A273" s="2" t="s">
        <v>254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45"/>
      <c r="W273" s="20"/>
      <c r="X273" s="20"/>
      <c r="Y273" s="20"/>
      <c r="Z273" s="20"/>
      <c r="AA273" s="20"/>
      <c r="AF273" s="113"/>
      <c r="AG273" s="104"/>
      <c r="AH273" s="2" t="s">
        <v>1624</v>
      </c>
    </row>
    <row r="274" spans="1:34" ht="14">
      <c r="A274" s="61" t="s">
        <v>660</v>
      </c>
      <c r="B274" s="21">
        <v>217</v>
      </c>
      <c r="C274" s="21">
        <v>200</v>
      </c>
      <c r="D274" s="21">
        <v>403</v>
      </c>
      <c r="E274" s="21">
        <v>410</v>
      </c>
      <c r="F274" s="21">
        <v>449</v>
      </c>
      <c r="G274" s="21">
        <v>613</v>
      </c>
      <c r="H274" s="21">
        <v>419</v>
      </c>
      <c r="I274" s="21">
        <v>549</v>
      </c>
      <c r="J274" s="78"/>
      <c r="K274" s="78"/>
      <c r="L274" s="21">
        <v>246</v>
      </c>
      <c r="M274" s="21">
        <v>178</v>
      </c>
      <c r="N274" s="21">
        <v>397</v>
      </c>
      <c r="O274" s="21">
        <v>499</v>
      </c>
      <c r="P274" s="21">
        <v>337</v>
      </c>
      <c r="Q274" s="21">
        <v>383</v>
      </c>
      <c r="R274" s="21">
        <v>338</v>
      </c>
      <c r="S274" s="21">
        <v>419</v>
      </c>
      <c r="T274" s="21">
        <v>493</v>
      </c>
      <c r="U274" s="21">
        <v>224</v>
      </c>
      <c r="V274" s="21">
        <v>258</v>
      </c>
      <c r="W274" s="21">
        <v>307</v>
      </c>
      <c r="X274" s="21">
        <v>405</v>
      </c>
      <c r="Y274" s="21">
        <v>622</v>
      </c>
      <c r="Z274" s="21">
        <v>556</v>
      </c>
      <c r="AA274" s="21">
        <v>646</v>
      </c>
      <c r="AB274" s="21">
        <v>355</v>
      </c>
      <c r="AC274" s="21">
        <v>359</v>
      </c>
      <c r="AD274" s="21">
        <v>473</v>
      </c>
      <c r="AE274" s="21">
        <f>'2026'!X274</f>
        <v>264</v>
      </c>
      <c r="AF274" s="97">
        <f>Median!AD274</f>
        <v>400</v>
      </c>
      <c r="AG274" s="142"/>
      <c r="AH274" s="61" t="s">
        <v>660</v>
      </c>
    </row>
    <row r="275" spans="1:34">
      <c r="A275" s="49"/>
      <c r="B275" s="44"/>
      <c r="C275" s="44"/>
      <c r="D275" s="44"/>
      <c r="E275" s="20"/>
      <c r="F275" s="20"/>
      <c r="G275" s="20"/>
      <c r="H275" s="20"/>
      <c r="I275" s="20"/>
      <c r="J275" s="79"/>
      <c r="K275" s="79"/>
      <c r="L275" s="20"/>
      <c r="M275" s="20"/>
      <c r="N275" s="44"/>
      <c r="O275" s="44"/>
      <c r="P275" s="20"/>
      <c r="Q275" s="20"/>
      <c r="R275" s="20"/>
      <c r="S275" s="20"/>
      <c r="T275" s="20"/>
      <c r="U275" s="20"/>
      <c r="V275" s="44"/>
      <c r="W275" s="20"/>
      <c r="X275" s="20"/>
      <c r="Y275" s="20"/>
      <c r="Z275" s="20"/>
      <c r="AA275" s="20"/>
      <c r="AF275" s="121"/>
      <c r="AG275" s="143"/>
      <c r="AH275" s="49"/>
    </row>
    <row r="276" spans="1:34" ht="14">
      <c r="A276" s="2" t="s">
        <v>564</v>
      </c>
      <c r="B276" s="20" t="s">
        <v>1348</v>
      </c>
      <c r="C276" s="20" t="s">
        <v>1348</v>
      </c>
      <c r="D276" s="20" t="s">
        <v>1348</v>
      </c>
      <c r="E276" s="20"/>
      <c r="F276" s="20"/>
      <c r="G276" s="20"/>
      <c r="H276" s="20"/>
      <c r="I276" s="20"/>
      <c r="J276" s="20"/>
      <c r="K276" s="20"/>
      <c r="L276" s="20"/>
      <c r="M276" s="20"/>
      <c r="N276" s="20" t="s">
        <v>1348</v>
      </c>
      <c r="O276" s="20" t="s">
        <v>1348</v>
      </c>
      <c r="P276" s="20"/>
      <c r="Q276" s="20"/>
      <c r="R276" s="20"/>
      <c r="S276" s="20"/>
      <c r="T276" s="20"/>
      <c r="U276" s="20"/>
      <c r="V276" s="45"/>
      <c r="W276" s="20"/>
      <c r="X276" s="20"/>
      <c r="Y276" s="20"/>
      <c r="Z276" s="20"/>
      <c r="AA276" s="20"/>
      <c r="AF276" s="113"/>
      <c r="AG276" s="104"/>
      <c r="AH276" s="2" t="s">
        <v>564</v>
      </c>
    </row>
    <row r="277" spans="1:34" ht="14">
      <c r="A277" s="61" t="s">
        <v>135</v>
      </c>
      <c r="B277" s="21" t="s">
        <v>1348</v>
      </c>
      <c r="C277" s="21" t="s">
        <v>1348</v>
      </c>
      <c r="D277" s="21" t="s">
        <v>1348</v>
      </c>
      <c r="E277" s="21"/>
      <c r="F277" s="21"/>
      <c r="G277" s="21"/>
      <c r="H277" s="21"/>
      <c r="I277" s="21"/>
      <c r="J277" s="21"/>
      <c r="K277" s="21"/>
      <c r="L277" s="21"/>
      <c r="M277" s="21"/>
      <c r="N277" s="21" t="s">
        <v>1348</v>
      </c>
      <c r="O277" s="21">
        <v>1</v>
      </c>
      <c r="P277" s="21" t="s">
        <v>1348</v>
      </c>
      <c r="Q277" s="21" t="s">
        <v>1348</v>
      </c>
      <c r="R277" s="21">
        <v>1</v>
      </c>
      <c r="S277" s="21" t="s">
        <v>1348</v>
      </c>
      <c r="T277" s="21" t="s">
        <v>1348</v>
      </c>
      <c r="U277" s="21" t="s">
        <v>1348</v>
      </c>
      <c r="V277" s="21" t="s">
        <v>1348</v>
      </c>
      <c r="W277" s="21" t="s">
        <v>1348</v>
      </c>
      <c r="X277" s="21" t="s">
        <v>1348</v>
      </c>
      <c r="Y277" s="21" t="s">
        <v>1348</v>
      </c>
      <c r="Z277" s="21" t="s">
        <v>1348</v>
      </c>
      <c r="AA277" s="21"/>
      <c r="AB277" s="21" t="s">
        <v>1348</v>
      </c>
      <c r="AC277" s="21" t="s">
        <v>1348</v>
      </c>
      <c r="AD277" s="21" t="s">
        <v>1348</v>
      </c>
      <c r="AE277" s="21" t="str">
        <f>'2026'!X277</f>
        <v/>
      </c>
      <c r="AF277" s="97" t="str">
        <f>Median!AD277</f>
        <v/>
      </c>
      <c r="AG277" s="142"/>
      <c r="AH277" s="61" t="s">
        <v>135</v>
      </c>
    </row>
    <row r="278" spans="1:34" ht="14">
      <c r="A278" s="61" t="s">
        <v>659</v>
      </c>
      <c r="B278" s="21" t="s">
        <v>1348</v>
      </c>
      <c r="C278" s="21" t="s">
        <v>1348</v>
      </c>
      <c r="D278" s="21">
        <v>2</v>
      </c>
      <c r="E278" s="21">
        <v>9</v>
      </c>
      <c r="F278" s="21" t="s">
        <v>1348</v>
      </c>
      <c r="G278" s="21" t="s">
        <v>1348</v>
      </c>
      <c r="H278" s="21">
        <v>5</v>
      </c>
      <c r="I278" s="21">
        <v>1</v>
      </c>
      <c r="J278" s="21"/>
      <c r="K278" s="21"/>
      <c r="L278" s="21">
        <v>5</v>
      </c>
      <c r="M278" s="21">
        <v>1</v>
      </c>
      <c r="N278" s="21">
        <v>1</v>
      </c>
      <c r="O278" s="21">
        <v>3</v>
      </c>
      <c r="P278" s="21" t="s">
        <v>1348</v>
      </c>
      <c r="Q278" s="21" t="s">
        <v>1348</v>
      </c>
      <c r="R278" s="21">
        <v>1</v>
      </c>
      <c r="S278" s="21" t="s">
        <v>1348</v>
      </c>
      <c r="T278" s="21" t="s">
        <v>1348</v>
      </c>
      <c r="U278" s="21">
        <v>7</v>
      </c>
      <c r="V278" s="21" t="s">
        <v>1348</v>
      </c>
      <c r="W278" s="21">
        <v>1</v>
      </c>
      <c r="X278" s="21">
        <v>5</v>
      </c>
      <c r="Y278" s="21">
        <v>3</v>
      </c>
      <c r="Z278" s="21">
        <v>1</v>
      </c>
      <c r="AA278" s="21">
        <v>2</v>
      </c>
      <c r="AB278" s="21" t="s">
        <v>1348</v>
      </c>
      <c r="AC278" s="21">
        <v>2</v>
      </c>
      <c r="AD278" s="21" t="s">
        <v>1348</v>
      </c>
      <c r="AE278" s="21" t="str">
        <f>'2026'!X278</f>
        <v/>
      </c>
      <c r="AF278" s="97">
        <f>Median!AD278</f>
        <v>1</v>
      </c>
      <c r="AG278" s="142"/>
      <c r="AH278" s="61" t="s">
        <v>659</v>
      </c>
    </row>
    <row r="279" spans="1:34">
      <c r="A279" s="49"/>
      <c r="B279" s="44" t="s">
        <v>1348</v>
      </c>
      <c r="C279" s="44" t="s">
        <v>1348</v>
      </c>
      <c r="D279" s="44" t="s">
        <v>1348</v>
      </c>
      <c r="E279" s="20"/>
      <c r="F279" s="20"/>
      <c r="G279" s="20"/>
      <c r="H279" s="20"/>
      <c r="I279" s="20"/>
      <c r="J279" s="20"/>
      <c r="K279" s="20"/>
      <c r="L279" s="20"/>
      <c r="M279" s="20"/>
      <c r="N279" s="44" t="s">
        <v>1348</v>
      </c>
      <c r="O279" s="44" t="s">
        <v>1348</v>
      </c>
      <c r="P279" s="20"/>
      <c r="Q279" s="20"/>
      <c r="R279" s="20"/>
      <c r="S279" s="20"/>
      <c r="T279" s="20"/>
      <c r="U279" s="20"/>
      <c r="V279" s="44"/>
      <c r="W279" s="20"/>
      <c r="X279" s="20"/>
      <c r="Y279" s="20"/>
      <c r="Z279" s="20"/>
      <c r="AA279" s="20"/>
      <c r="AB279" s="44"/>
      <c r="AC279" s="44"/>
      <c r="AD279" s="44"/>
      <c r="AE279" s="44"/>
      <c r="AF279" s="121"/>
      <c r="AG279" s="143"/>
      <c r="AH279" s="49"/>
    </row>
    <row r="280" spans="1:34" ht="14">
      <c r="A280" s="2" t="s">
        <v>563</v>
      </c>
      <c r="B280" s="45" t="s">
        <v>1348</v>
      </c>
      <c r="C280" s="45" t="s">
        <v>1348</v>
      </c>
      <c r="D280" s="45" t="s">
        <v>1348</v>
      </c>
      <c r="E280" s="20"/>
      <c r="F280" s="20"/>
      <c r="G280" s="20"/>
      <c r="H280" s="20"/>
      <c r="I280" s="20"/>
      <c r="J280" s="20"/>
      <c r="K280" s="20"/>
      <c r="L280" s="20"/>
      <c r="M280" s="20"/>
      <c r="N280" s="45" t="s">
        <v>1348</v>
      </c>
      <c r="O280" s="45" t="s">
        <v>1348</v>
      </c>
      <c r="P280" s="20"/>
      <c r="Q280" s="20"/>
      <c r="R280" s="20"/>
      <c r="S280" s="20"/>
      <c r="T280" s="20"/>
      <c r="U280" s="20"/>
      <c r="V280" s="45"/>
      <c r="W280" s="20"/>
      <c r="X280" s="20"/>
      <c r="Y280" s="20"/>
      <c r="Z280" s="20"/>
      <c r="AA280" s="20"/>
      <c r="AB280" s="45"/>
      <c r="AC280" s="45"/>
      <c r="AD280" s="45"/>
      <c r="AE280" s="45"/>
      <c r="AF280" s="113"/>
      <c r="AG280" s="104"/>
      <c r="AH280" s="2" t="s">
        <v>563</v>
      </c>
    </row>
    <row r="281" spans="1:34" ht="14">
      <c r="A281" s="61" t="s">
        <v>611</v>
      </c>
      <c r="B281" s="21">
        <v>15</v>
      </c>
      <c r="C281" s="21">
        <v>42</v>
      </c>
      <c r="D281" s="21">
        <v>72</v>
      </c>
      <c r="E281" s="21">
        <v>49</v>
      </c>
      <c r="F281" s="21">
        <v>35</v>
      </c>
      <c r="G281" s="21">
        <v>58</v>
      </c>
      <c r="H281" s="21">
        <v>94</v>
      </c>
      <c r="I281" s="21">
        <v>50</v>
      </c>
      <c r="J281" s="21"/>
      <c r="K281" s="21"/>
      <c r="L281" s="21">
        <v>39</v>
      </c>
      <c r="M281" s="21">
        <v>39</v>
      </c>
      <c r="N281" s="21">
        <v>71</v>
      </c>
      <c r="O281" s="21">
        <v>80</v>
      </c>
      <c r="P281" s="21">
        <v>43</v>
      </c>
      <c r="Q281" s="21">
        <v>30</v>
      </c>
      <c r="R281" s="21">
        <v>32</v>
      </c>
      <c r="S281" s="21">
        <v>138</v>
      </c>
      <c r="T281" s="21">
        <v>56</v>
      </c>
      <c r="U281" s="21">
        <v>77</v>
      </c>
      <c r="V281" s="21">
        <v>102</v>
      </c>
      <c r="W281" s="21">
        <v>57</v>
      </c>
      <c r="X281" s="21">
        <v>84</v>
      </c>
      <c r="Y281" s="21">
        <v>77</v>
      </c>
      <c r="Z281" s="21">
        <v>98</v>
      </c>
      <c r="AA281" s="21">
        <v>84</v>
      </c>
      <c r="AB281" s="21">
        <v>38</v>
      </c>
      <c r="AC281" s="21">
        <v>51</v>
      </c>
      <c r="AD281" s="21">
        <v>56</v>
      </c>
      <c r="AE281" s="21">
        <f>'2026'!X281</f>
        <v>47</v>
      </c>
      <c r="AF281" s="97">
        <f>Median!AD281</f>
        <v>56</v>
      </c>
      <c r="AG281" s="142"/>
      <c r="AH281" s="61" t="s">
        <v>611</v>
      </c>
    </row>
    <row r="282" spans="1:34" ht="14">
      <c r="A282" s="61" t="s">
        <v>613</v>
      </c>
      <c r="B282" s="21">
        <v>60</v>
      </c>
      <c r="C282" s="21">
        <v>63</v>
      </c>
      <c r="D282" s="21">
        <v>33</v>
      </c>
      <c r="E282" s="21">
        <v>83</v>
      </c>
      <c r="F282" s="21">
        <v>104</v>
      </c>
      <c r="G282" s="21">
        <v>78</v>
      </c>
      <c r="H282" s="21">
        <v>83</v>
      </c>
      <c r="I282" s="21">
        <v>38</v>
      </c>
      <c r="J282" s="21"/>
      <c r="K282" s="21"/>
      <c r="L282" s="21">
        <v>130</v>
      </c>
      <c r="M282" s="21">
        <v>114</v>
      </c>
      <c r="N282" s="21">
        <v>171</v>
      </c>
      <c r="O282" s="21">
        <v>145</v>
      </c>
      <c r="P282" s="21">
        <v>11</v>
      </c>
      <c r="Q282" s="21">
        <v>82</v>
      </c>
      <c r="R282" s="21">
        <v>32</v>
      </c>
      <c r="S282" s="21">
        <v>41</v>
      </c>
      <c r="T282" s="21">
        <v>19</v>
      </c>
      <c r="U282" s="21">
        <v>55</v>
      </c>
      <c r="V282" s="21">
        <v>116</v>
      </c>
      <c r="W282" s="21">
        <v>62</v>
      </c>
      <c r="X282" s="21">
        <v>39</v>
      </c>
      <c r="Y282" s="21">
        <v>86</v>
      </c>
      <c r="Z282" s="21">
        <v>116</v>
      </c>
      <c r="AA282" s="21">
        <v>98</v>
      </c>
      <c r="AB282" s="21">
        <v>24</v>
      </c>
      <c r="AC282" s="21">
        <v>63</v>
      </c>
      <c r="AD282" s="21">
        <v>40</v>
      </c>
      <c r="AE282" s="21">
        <f>'2026'!X282</f>
        <v>24</v>
      </c>
      <c r="AF282" s="97">
        <f>Median!AD282</f>
        <v>63</v>
      </c>
      <c r="AG282" s="142"/>
      <c r="AH282" s="61" t="s">
        <v>613</v>
      </c>
    </row>
    <row r="283" spans="1:34" ht="14">
      <c r="A283" s="39" t="s">
        <v>1577</v>
      </c>
      <c r="B283" s="21"/>
      <c r="C283" s="21"/>
      <c r="D283" s="21"/>
      <c r="E283" s="21">
        <v>22</v>
      </c>
      <c r="F283" s="21" t="s">
        <v>1348</v>
      </c>
      <c r="G283" s="21" t="s">
        <v>1348</v>
      </c>
      <c r="H283" s="21" t="s">
        <v>1348</v>
      </c>
      <c r="I283" s="21" t="s">
        <v>1348</v>
      </c>
      <c r="J283" s="21"/>
      <c r="K283" s="21"/>
      <c r="L283" s="21" t="s">
        <v>1348</v>
      </c>
      <c r="M283" s="21" t="s">
        <v>1348</v>
      </c>
      <c r="N283" s="21"/>
      <c r="O283" s="21"/>
      <c r="P283" s="21" t="s">
        <v>1348</v>
      </c>
      <c r="Q283" s="21" t="s">
        <v>1348</v>
      </c>
      <c r="R283" s="21" t="s">
        <v>1348</v>
      </c>
      <c r="S283" s="21" t="s">
        <v>1348</v>
      </c>
      <c r="T283" s="21" t="s">
        <v>1348</v>
      </c>
      <c r="U283" s="21">
        <v>1</v>
      </c>
      <c r="V283" s="21" t="s">
        <v>1348</v>
      </c>
      <c r="W283" s="21">
        <v>7</v>
      </c>
      <c r="X283" s="21">
        <v>2</v>
      </c>
      <c r="Y283" s="21" t="s">
        <v>1348</v>
      </c>
      <c r="Z283" s="21" t="s">
        <v>1348</v>
      </c>
      <c r="AA283" s="21" t="s">
        <v>1348</v>
      </c>
      <c r="AB283" s="21">
        <v>1</v>
      </c>
      <c r="AC283" s="21">
        <v>3</v>
      </c>
      <c r="AD283" s="21">
        <v>2</v>
      </c>
      <c r="AE283" s="21" t="str">
        <f>'2026'!X283</f>
        <v/>
      </c>
      <c r="AF283" s="97" t="str">
        <f>Median!AD283</f>
        <v/>
      </c>
      <c r="AG283" s="142"/>
      <c r="AH283" s="39" t="s">
        <v>1577</v>
      </c>
    </row>
    <row r="284" spans="1:34" ht="14">
      <c r="A284" s="61" t="s">
        <v>1039</v>
      </c>
      <c r="B284" s="21" t="s">
        <v>1348</v>
      </c>
      <c r="C284" s="21">
        <v>3</v>
      </c>
      <c r="D284" s="21">
        <v>22</v>
      </c>
      <c r="E284" s="21">
        <v>5</v>
      </c>
      <c r="F284" s="21">
        <v>6</v>
      </c>
      <c r="G284" s="21">
        <v>6</v>
      </c>
      <c r="H284" s="21">
        <v>2</v>
      </c>
      <c r="I284" s="21">
        <v>2</v>
      </c>
      <c r="J284" s="21"/>
      <c r="K284" s="21"/>
      <c r="L284" s="21">
        <v>4</v>
      </c>
      <c r="M284" s="21">
        <v>6</v>
      </c>
      <c r="N284" s="21">
        <v>2</v>
      </c>
      <c r="O284" s="21">
        <v>3</v>
      </c>
      <c r="P284" s="21">
        <v>3</v>
      </c>
      <c r="Q284" s="21" t="s">
        <v>1348</v>
      </c>
      <c r="R284" s="21">
        <v>2</v>
      </c>
      <c r="S284" s="21">
        <v>2</v>
      </c>
      <c r="T284" s="21">
        <v>6</v>
      </c>
      <c r="U284" s="21">
        <v>2</v>
      </c>
      <c r="V284" s="21">
        <v>3</v>
      </c>
      <c r="W284" s="21">
        <v>1</v>
      </c>
      <c r="X284" s="21">
        <v>2</v>
      </c>
      <c r="Y284" s="21">
        <v>3</v>
      </c>
      <c r="Z284" s="21">
        <v>2</v>
      </c>
      <c r="AA284" s="21">
        <v>2</v>
      </c>
      <c r="AB284" s="21">
        <v>2</v>
      </c>
      <c r="AC284" s="21">
        <v>2</v>
      </c>
      <c r="AD284" s="21">
        <v>3</v>
      </c>
      <c r="AE284" s="21">
        <f>'2026'!X284</f>
        <v>4</v>
      </c>
      <c r="AF284" s="97">
        <f>Median!AD284</f>
        <v>2.5</v>
      </c>
      <c r="AG284" s="142"/>
      <c r="AH284" s="61" t="s">
        <v>1039</v>
      </c>
    </row>
    <row r="285" spans="1:34" ht="14">
      <c r="A285" s="61" t="s">
        <v>627</v>
      </c>
      <c r="B285" s="21">
        <v>1</v>
      </c>
      <c r="C285" s="21" t="s">
        <v>1348</v>
      </c>
      <c r="D285" s="21">
        <v>8</v>
      </c>
      <c r="E285" s="21" t="s">
        <v>1348</v>
      </c>
      <c r="F285" s="21">
        <v>1</v>
      </c>
      <c r="G285" s="21">
        <v>2</v>
      </c>
      <c r="H285" s="21">
        <v>3</v>
      </c>
      <c r="I285" s="21" t="s">
        <v>1348</v>
      </c>
      <c r="J285" s="21"/>
      <c r="K285" s="21"/>
      <c r="L285" s="21">
        <v>2</v>
      </c>
      <c r="M285" s="21" t="s">
        <v>1348</v>
      </c>
      <c r="N285" s="21" t="s">
        <v>1348</v>
      </c>
      <c r="O285" s="21" t="s">
        <v>1348</v>
      </c>
      <c r="P285" s="21">
        <v>1</v>
      </c>
      <c r="Q285" s="21" t="s">
        <v>1348</v>
      </c>
      <c r="R285" s="21">
        <v>2</v>
      </c>
      <c r="S285" s="21" t="s">
        <v>1348</v>
      </c>
      <c r="T285" s="21" t="s">
        <v>1348</v>
      </c>
      <c r="U285" s="21" t="s">
        <v>1348</v>
      </c>
      <c r="V285" s="21" t="s">
        <v>1348</v>
      </c>
      <c r="W285" s="21" t="s">
        <v>1348</v>
      </c>
      <c r="X285" s="21" t="s">
        <v>1348</v>
      </c>
      <c r="Y285" s="21" t="s">
        <v>1348</v>
      </c>
      <c r="Z285" s="21" t="s">
        <v>1348</v>
      </c>
      <c r="AA285" s="21" t="s">
        <v>1348</v>
      </c>
      <c r="AB285" s="21" t="s">
        <v>1348</v>
      </c>
      <c r="AC285" s="21" t="s">
        <v>1348</v>
      </c>
      <c r="AD285" s="21" t="s">
        <v>1348</v>
      </c>
      <c r="AE285" s="21" t="str">
        <f>'2026'!X285</f>
        <v/>
      </c>
      <c r="AF285" s="97" t="str">
        <f>Median!AD285</f>
        <v/>
      </c>
      <c r="AG285" s="142"/>
      <c r="AH285" s="61" t="s">
        <v>1625</v>
      </c>
    </row>
    <row r="286" spans="1:34" ht="14">
      <c r="A286" s="39" t="s">
        <v>1486</v>
      </c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>
        <v>1</v>
      </c>
      <c r="AC286" s="21" t="s">
        <v>1348</v>
      </c>
      <c r="AD286" s="21" t="s">
        <v>1348</v>
      </c>
      <c r="AE286" s="21" t="str">
        <f>'2026'!X286</f>
        <v/>
      </c>
      <c r="AF286" s="97"/>
      <c r="AG286" s="142"/>
      <c r="AH286" s="39" t="s">
        <v>1486</v>
      </c>
    </row>
    <row r="287" spans="1:34" ht="14">
      <c r="A287" s="61" t="s">
        <v>134</v>
      </c>
      <c r="B287" s="21" t="s">
        <v>1348</v>
      </c>
      <c r="C287" s="21" t="s">
        <v>1348</v>
      </c>
      <c r="D287" s="21">
        <v>1</v>
      </c>
      <c r="E287" s="21">
        <v>3</v>
      </c>
      <c r="F287" s="21">
        <v>4</v>
      </c>
      <c r="G287" s="21">
        <v>1</v>
      </c>
      <c r="H287" s="21">
        <v>1</v>
      </c>
      <c r="I287" s="21" t="s">
        <v>1348</v>
      </c>
      <c r="J287" s="22"/>
      <c r="K287" s="22"/>
      <c r="L287" s="21" t="s">
        <v>1348</v>
      </c>
      <c r="M287" s="21" t="s">
        <v>1348</v>
      </c>
      <c r="N287" s="21" t="s">
        <v>1348</v>
      </c>
      <c r="O287" s="21">
        <v>1</v>
      </c>
      <c r="P287" s="21">
        <v>1</v>
      </c>
      <c r="Q287" s="21" t="s">
        <v>1348</v>
      </c>
      <c r="R287" s="21" t="s">
        <v>1348</v>
      </c>
      <c r="S287" s="21" t="s">
        <v>1348</v>
      </c>
      <c r="T287" s="21" t="s">
        <v>1348</v>
      </c>
      <c r="U287" s="21" t="s">
        <v>1348</v>
      </c>
      <c r="V287" s="21" t="s">
        <v>1348</v>
      </c>
      <c r="W287" s="21">
        <v>1</v>
      </c>
      <c r="X287" s="21" t="s">
        <v>1348</v>
      </c>
      <c r="Y287" s="21">
        <v>5</v>
      </c>
      <c r="Z287" s="21" t="s">
        <v>1348</v>
      </c>
      <c r="AA287" s="21">
        <v>4</v>
      </c>
      <c r="AB287" s="21">
        <v>1</v>
      </c>
      <c r="AC287" s="21">
        <v>1</v>
      </c>
      <c r="AD287" s="21" t="s">
        <v>1348</v>
      </c>
      <c r="AE287" s="21">
        <f>'2026'!X287</f>
        <v>3</v>
      </c>
      <c r="AF287" s="97" t="str">
        <f>Median!AD287</f>
        <v/>
      </c>
      <c r="AG287" s="142"/>
      <c r="AH287" s="61" t="s">
        <v>134</v>
      </c>
    </row>
    <row r="288" spans="1:34" ht="14">
      <c r="A288" s="61" t="s">
        <v>1040</v>
      </c>
      <c r="B288" s="21">
        <v>5</v>
      </c>
      <c r="C288" s="21">
        <v>9</v>
      </c>
      <c r="D288" s="21">
        <v>9</v>
      </c>
      <c r="E288" s="21" t="s">
        <v>1348</v>
      </c>
      <c r="F288" s="21">
        <v>14</v>
      </c>
      <c r="G288" s="21">
        <v>5</v>
      </c>
      <c r="H288" s="21" t="s">
        <v>1348</v>
      </c>
      <c r="I288" s="21">
        <v>5</v>
      </c>
      <c r="J288" s="21"/>
      <c r="K288" s="21"/>
      <c r="L288" s="21" t="s">
        <v>1348</v>
      </c>
      <c r="M288" s="21" t="s">
        <v>1348</v>
      </c>
      <c r="N288" s="21">
        <v>2</v>
      </c>
      <c r="O288" s="21">
        <v>3</v>
      </c>
      <c r="P288" s="21" t="s">
        <v>1348</v>
      </c>
      <c r="Q288" s="21" t="s">
        <v>1348</v>
      </c>
      <c r="R288" s="21">
        <v>7</v>
      </c>
      <c r="S288" s="21">
        <v>4</v>
      </c>
      <c r="T288" s="21">
        <v>6</v>
      </c>
      <c r="U288" s="21" t="s">
        <v>1348</v>
      </c>
      <c r="V288" s="21">
        <v>5</v>
      </c>
      <c r="W288" s="21">
        <v>3</v>
      </c>
      <c r="X288" s="21">
        <v>9</v>
      </c>
      <c r="Y288" s="21">
        <v>5</v>
      </c>
      <c r="Z288" s="21">
        <v>1</v>
      </c>
      <c r="AA288" s="21">
        <v>6</v>
      </c>
      <c r="AB288" s="21">
        <v>10</v>
      </c>
      <c r="AC288" s="21">
        <v>13</v>
      </c>
      <c r="AD288" s="21">
        <v>4</v>
      </c>
      <c r="AE288" s="21">
        <f>'2026'!X288</f>
        <v>15</v>
      </c>
      <c r="AF288" s="97">
        <f>Median!AD288</f>
        <v>5</v>
      </c>
      <c r="AG288" s="142"/>
      <c r="AH288" s="61" t="s">
        <v>1040</v>
      </c>
    </row>
    <row r="289" spans="1:34" ht="14">
      <c r="A289" s="39" t="s">
        <v>1578</v>
      </c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>
        <v>3</v>
      </c>
      <c r="Y289" s="21" t="s">
        <v>1348</v>
      </c>
      <c r="Z289" s="21" t="s">
        <v>1348</v>
      </c>
      <c r="AA289" s="21">
        <v>1</v>
      </c>
      <c r="AB289" s="21" t="s">
        <v>1348</v>
      </c>
      <c r="AC289" s="21" t="s">
        <v>1348</v>
      </c>
      <c r="AD289" s="21" t="s">
        <v>1348</v>
      </c>
      <c r="AE289" s="21" t="str">
        <f>'2026'!X289</f>
        <v/>
      </c>
      <c r="AF289" s="97" t="str">
        <f>Median!AD289</f>
        <v/>
      </c>
      <c r="AG289" s="142"/>
      <c r="AH289" s="39" t="s">
        <v>1578</v>
      </c>
    </row>
    <row r="290" spans="1:34" ht="14">
      <c r="A290" s="61" t="s">
        <v>658</v>
      </c>
      <c r="B290" s="21">
        <v>79</v>
      </c>
      <c r="C290" s="21">
        <v>201</v>
      </c>
      <c r="D290" s="21">
        <v>431</v>
      </c>
      <c r="E290" s="21">
        <v>211</v>
      </c>
      <c r="F290" s="21">
        <v>184</v>
      </c>
      <c r="G290" s="21">
        <v>303</v>
      </c>
      <c r="H290" s="21">
        <v>188</v>
      </c>
      <c r="I290" s="21">
        <v>177</v>
      </c>
      <c r="J290" s="21"/>
      <c r="K290" s="21"/>
      <c r="L290" s="21">
        <v>220</v>
      </c>
      <c r="M290" s="21">
        <v>117</v>
      </c>
      <c r="N290" s="21">
        <v>175</v>
      </c>
      <c r="O290" s="21">
        <v>246</v>
      </c>
      <c r="P290" s="21">
        <v>103</v>
      </c>
      <c r="Q290" s="21">
        <v>104</v>
      </c>
      <c r="R290" s="21">
        <v>123</v>
      </c>
      <c r="S290" s="21">
        <v>123</v>
      </c>
      <c r="T290" s="21">
        <v>100</v>
      </c>
      <c r="U290" s="21">
        <v>106</v>
      </c>
      <c r="V290" s="21">
        <v>175</v>
      </c>
      <c r="W290" s="21">
        <v>116</v>
      </c>
      <c r="X290" s="21">
        <v>184</v>
      </c>
      <c r="Y290" s="21">
        <v>211</v>
      </c>
      <c r="Z290" s="21">
        <v>388</v>
      </c>
      <c r="AA290" s="21">
        <v>338</v>
      </c>
      <c r="AB290" s="21">
        <v>174</v>
      </c>
      <c r="AC290" s="21">
        <v>216</v>
      </c>
      <c r="AD290" s="21">
        <v>227</v>
      </c>
      <c r="AE290" s="21">
        <f>'2026'!X290</f>
        <v>264</v>
      </c>
      <c r="AF290" s="97">
        <f>Median!AD290</f>
        <v>184</v>
      </c>
      <c r="AG290" s="142"/>
      <c r="AH290" s="61" t="s">
        <v>658</v>
      </c>
    </row>
    <row r="291" spans="1:34" ht="14">
      <c r="A291" s="38" t="s">
        <v>1366</v>
      </c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>
        <v>1</v>
      </c>
      <c r="Z291" s="21" t="s">
        <v>1348</v>
      </c>
      <c r="AA291" s="21" t="s">
        <v>1348</v>
      </c>
      <c r="AB291" s="21" t="s">
        <v>1348</v>
      </c>
      <c r="AC291" s="21" t="s">
        <v>1348</v>
      </c>
      <c r="AD291" s="21" t="s">
        <v>1348</v>
      </c>
      <c r="AE291" s="21" t="str">
        <f>'2026'!X291</f>
        <v/>
      </c>
      <c r="AF291" s="97"/>
      <c r="AG291" s="142"/>
      <c r="AH291" s="38" t="s">
        <v>1366</v>
      </c>
    </row>
    <row r="292" spans="1:34"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F292" s="96"/>
      <c r="AG292" s="104"/>
    </row>
    <row r="293" spans="1:34" ht="14">
      <c r="A293" s="141" t="s">
        <v>1501</v>
      </c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F293" s="45"/>
      <c r="AH293" s="141" t="s">
        <v>1501</v>
      </c>
    </row>
    <row r="294" spans="1:34" ht="14">
      <c r="A294" s="61" t="s">
        <v>662</v>
      </c>
      <c r="B294" s="21" t="s">
        <v>1348</v>
      </c>
      <c r="C294" s="21">
        <v>6</v>
      </c>
      <c r="D294" s="21" t="s">
        <v>1348</v>
      </c>
      <c r="E294" s="21">
        <v>3</v>
      </c>
      <c r="F294" s="21">
        <v>39</v>
      </c>
      <c r="G294" s="21">
        <v>1</v>
      </c>
      <c r="H294" s="21">
        <v>1</v>
      </c>
      <c r="I294" s="21" t="s">
        <v>1348</v>
      </c>
      <c r="J294" s="78"/>
      <c r="K294" s="78"/>
      <c r="L294" s="21">
        <v>1</v>
      </c>
      <c r="M294" s="21">
        <v>3</v>
      </c>
      <c r="N294" s="21">
        <v>2</v>
      </c>
      <c r="O294" s="21" t="s">
        <v>1348</v>
      </c>
      <c r="P294" s="21">
        <v>4</v>
      </c>
      <c r="Q294" s="21">
        <v>1</v>
      </c>
      <c r="R294" s="21" t="s">
        <v>1348</v>
      </c>
      <c r="S294" s="21" t="s">
        <v>1348</v>
      </c>
      <c r="T294" s="21">
        <v>4</v>
      </c>
      <c r="U294" s="21">
        <v>10</v>
      </c>
      <c r="V294" s="21">
        <v>2</v>
      </c>
      <c r="W294" s="21">
        <v>2</v>
      </c>
      <c r="X294" s="21" t="s">
        <v>1348</v>
      </c>
      <c r="Y294" s="21">
        <v>4</v>
      </c>
      <c r="Z294" s="21" t="s">
        <v>1348</v>
      </c>
      <c r="AA294" s="21">
        <v>16</v>
      </c>
      <c r="AB294" s="21">
        <v>7</v>
      </c>
      <c r="AC294" s="21">
        <v>3</v>
      </c>
      <c r="AD294" s="21">
        <v>24</v>
      </c>
      <c r="AE294" s="21">
        <f>'2026'!X294</f>
        <v>44</v>
      </c>
      <c r="AF294" s="97">
        <f>Median!AD294</f>
        <v>2</v>
      </c>
      <c r="AG294" s="142"/>
      <c r="AH294" s="61" t="s">
        <v>662</v>
      </c>
    </row>
    <row r="295" spans="1:34"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F295" s="44"/>
    </row>
    <row r="296" spans="1:34" ht="14">
      <c r="A296" s="2" t="s">
        <v>1284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45"/>
      <c r="W296" s="20"/>
      <c r="X296" s="20"/>
      <c r="Y296" s="20"/>
      <c r="Z296" s="20"/>
      <c r="AA296" s="45"/>
      <c r="AF296" s="113"/>
      <c r="AG296" s="104"/>
      <c r="AH296" s="2" t="s">
        <v>1284</v>
      </c>
    </row>
    <row r="297" spans="1:34" ht="14">
      <c r="A297" s="61" t="s">
        <v>690</v>
      </c>
      <c r="B297" s="21">
        <v>16</v>
      </c>
      <c r="C297" s="21">
        <v>29</v>
      </c>
      <c r="D297" s="21">
        <v>80</v>
      </c>
      <c r="E297" s="21">
        <v>76</v>
      </c>
      <c r="F297" s="21">
        <v>114</v>
      </c>
      <c r="G297" s="21">
        <v>175</v>
      </c>
      <c r="H297" s="21">
        <v>106</v>
      </c>
      <c r="I297" s="21">
        <v>114</v>
      </c>
      <c r="J297" s="21"/>
      <c r="K297" s="21"/>
      <c r="L297" s="21">
        <v>42</v>
      </c>
      <c r="M297" s="21">
        <v>30</v>
      </c>
      <c r="N297" s="21">
        <v>128</v>
      </c>
      <c r="O297" s="21">
        <v>189</v>
      </c>
      <c r="P297" s="21">
        <v>183</v>
      </c>
      <c r="Q297" s="21">
        <v>105</v>
      </c>
      <c r="R297" s="21">
        <v>97</v>
      </c>
      <c r="S297" s="21">
        <v>179</v>
      </c>
      <c r="T297" s="21">
        <v>109</v>
      </c>
      <c r="U297" s="21">
        <v>58</v>
      </c>
      <c r="V297" s="21">
        <v>90</v>
      </c>
      <c r="W297" s="21">
        <v>70</v>
      </c>
      <c r="X297" s="21">
        <v>77</v>
      </c>
      <c r="Y297" s="21">
        <v>221</v>
      </c>
      <c r="Z297" s="21">
        <v>140</v>
      </c>
      <c r="AA297" s="21">
        <v>190</v>
      </c>
      <c r="AB297" s="21">
        <v>142</v>
      </c>
      <c r="AC297" s="21">
        <v>87</v>
      </c>
      <c r="AD297" s="21">
        <v>186</v>
      </c>
      <c r="AE297" s="21">
        <f>'2026'!X297</f>
        <v>206</v>
      </c>
      <c r="AF297" s="97">
        <f>Median!AD297</f>
        <v>107.5</v>
      </c>
      <c r="AG297" s="142"/>
      <c r="AH297" s="61" t="s">
        <v>690</v>
      </c>
    </row>
    <row r="298" spans="1:34"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44"/>
      <c r="W298" s="20"/>
      <c r="X298" s="20"/>
      <c r="Y298" s="20"/>
      <c r="Z298" s="20"/>
      <c r="AA298" s="20"/>
      <c r="AF298" s="121"/>
      <c r="AG298" s="104"/>
    </row>
    <row r="299" spans="1:34">
      <c r="A299" s="3" t="s">
        <v>565</v>
      </c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45"/>
      <c r="W299" s="20"/>
      <c r="X299" s="20"/>
      <c r="Y299" s="20"/>
      <c r="Z299" s="20"/>
      <c r="AA299" s="20"/>
      <c r="AF299" s="113"/>
      <c r="AG299" s="104"/>
      <c r="AH299" s="3" t="s">
        <v>565</v>
      </c>
    </row>
    <row r="300" spans="1:34" ht="14">
      <c r="A300" s="61" t="s">
        <v>661</v>
      </c>
      <c r="B300" s="21" t="s">
        <v>1348</v>
      </c>
      <c r="C300" s="21">
        <v>1</v>
      </c>
      <c r="D300" s="21">
        <v>1</v>
      </c>
      <c r="E300" s="21">
        <v>1</v>
      </c>
      <c r="F300" s="21">
        <v>1</v>
      </c>
      <c r="G300" s="21">
        <v>2</v>
      </c>
      <c r="H300" s="21" t="s">
        <v>1348</v>
      </c>
      <c r="I300" s="21" t="s">
        <v>1348</v>
      </c>
      <c r="J300" s="21"/>
      <c r="K300" s="21"/>
      <c r="L300" s="21" t="s">
        <v>1348</v>
      </c>
      <c r="M300" s="21" t="s">
        <v>1348</v>
      </c>
      <c r="N300" s="21">
        <v>9</v>
      </c>
      <c r="O300" s="21">
        <v>7</v>
      </c>
      <c r="P300" s="21" t="s">
        <v>1348</v>
      </c>
      <c r="Q300" s="21" t="s">
        <v>1348</v>
      </c>
      <c r="R300" s="21" t="s">
        <v>1348</v>
      </c>
      <c r="S300" s="21" t="s">
        <v>1348</v>
      </c>
      <c r="T300" s="21"/>
      <c r="U300" s="21">
        <v>1</v>
      </c>
      <c r="V300" s="21">
        <v>2</v>
      </c>
      <c r="W300" s="21" t="s">
        <v>1348</v>
      </c>
      <c r="X300" s="21">
        <v>1</v>
      </c>
      <c r="Y300" s="21">
        <v>23</v>
      </c>
      <c r="Z300" s="21" t="s">
        <v>1348</v>
      </c>
      <c r="AA300" s="21" t="s">
        <v>1348</v>
      </c>
      <c r="AB300" s="21" t="s">
        <v>1348</v>
      </c>
      <c r="AC300" s="21" t="s">
        <v>1348</v>
      </c>
      <c r="AD300" s="21" t="s">
        <v>1348</v>
      </c>
      <c r="AE300" s="21" t="str">
        <f>'2026'!X300</f>
        <v/>
      </c>
      <c r="AF300" s="97" t="str">
        <f>Median!AD300</f>
        <v/>
      </c>
      <c r="AG300" s="142"/>
      <c r="AH300" s="61" t="s">
        <v>661</v>
      </c>
    </row>
    <row r="301" spans="1:34"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F301" s="121"/>
      <c r="AG301" s="104"/>
    </row>
    <row r="302" spans="1:34" ht="14">
      <c r="A302" s="2" t="s">
        <v>1280</v>
      </c>
      <c r="B302" s="45" t="s">
        <v>1348</v>
      </c>
      <c r="C302" s="45" t="s">
        <v>1348</v>
      </c>
      <c r="D302" s="45"/>
      <c r="E302" s="20"/>
      <c r="F302" s="20"/>
      <c r="G302" s="45"/>
      <c r="H302" s="20"/>
      <c r="I302" s="20"/>
      <c r="J302" s="20"/>
      <c r="K302" s="20"/>
      <c r="L302" s="20"/>
      <c r="M302" s="20"/>
      <c r="N302" s="45" t="s">
        <v>1348</v>
      </c>
      <c r="O302" s="45" t="s">
        <v>1348</v>
      </c>
      <c r="P302" s="20"/>
      <c r="Q302" s="20"/>
      <c r="R302" s="20"/>
      <c r="S302" s="20"/>
      <c r="T302" s="20"/>
      <c r="U302" s="20"/>
      <c r="V302" s="45"/>
      <c r="W302" s="20"/>
      <c r="X302" s="20"/>
      <c r="Y302" s="20"/>
      <c r="Z302" s="20"/>
      <c r="AA302" s="20"/>
      <c r="AF302" s="113"/>
      <c r="AG302" s="104"/>
      <c r="AH302" s="2" t="s">
        <v>1280</v>
      </c>
    </row>
    <row r="303" spans="1:34" ht="14">
      <c r="A303" s="61" t="s">
        <v>689</v>
      </c>
      <c r="B303" s="21">
        <v>199</v>
      </c>
      <c r="C303" s="21">
        <v>82</v>
      </c>
      <c r="D303" s="21">
        <v>63</v>
      </c>
      <c r="E303" s="21">
        <v>236</v>
      </c>
      <c r="F303" s="21">
        <v>208</v>
      </c>
      <c r="G303" s="21">
        <v>255</v>
      </c>
      <c r="H303" s="21">
        <v>180</v>
      </c>
      <c r="I303" s="21">
        <v>66</v>
      </c>
      <c r="J303" s="21"/>
      <c r="K303" s="21"/>
      <c r="L303" s="21">
        <v>366</v>
      </c>
      <c r="M303" s="21">
        <v>11</v>
      </c>
      <c r="N303" s="21">
        <v>47</v>
      </c>
      <c r="O303" s="21">
        <v>224</v>
      </c>
      <c r="P303" s="21">
        <v>25</v>
      </c>
      <c r="Q303" s="21">
        <v>91</v>
      </c>
      <c r="R303" s="21">
        <v>47</v>
      </c>
      <c r="S303" s="21">
        <v>110</v>
      </c>
      <c r="T303" s="21">
        <v>4</v>
      </c>
      <c r="U303" s="21">
        <v>7</v>
      </c>
      <c r="V303" s="21">
        <v>4</v>
      </c>
      <c r="W303" s="21">
        <v>5</v>
      </c>
      <c r="X303" s="21">
        <v>16</v>
      </c>
      <c r="Y303" s="21">
        <v>15</v>
      </c>
      <c r="Z303" s="21">
        <v>121</v>
      </c>
      <c r="AA303" s="21">
        <v>37</v>
      </c>
      <c r="AB303" s="21">
        <v>10</v>
      </c>
      <c r="AC303" s="21">
        <v>50</v>
      </c>
      <c r="AD303" s="21">
        <v>277</v>
      </c>
      <c r="AE303" s="21">
        <f>'2026'!X303</f>
        <v>20</v>
      </c>
      <c r="AF303" s="97">
        <f>Median!AD303</f>
        <v>56.5</v>
      </c>
      <c r="AG303" s="142"/>
      <c r="AH303" s="61" t="s">
        <v>689</v>
      </c>
    </row>
    <row r="304" spans="1:34" ht="14">
      <c r="A304" s="61" t="s">
        <v>404</v>
      </c>
      <c r="B304" s="21">
        <v>42</v>
      </c>
      <c r="C304" s="21">
        <v>86</v>
      </c>
      <c r="D304" s="21">
        <v>129</v>
      </c>
      <c r="E304" s="21">
        <v>119</v>
      </c>
      <c r="F304" s="21">
        <v>116</v>
      </c>
      <c r="G304" s="21">
        <v>141</v>
      </c>
      <c r="H304" s="21">
        <v>131</v>
      </c>
      <c r="I304" s="21">
        <v>33</v>
      </c>
      <c r="J304" s="21"/>
      <c r="K304" s="21"/>
      <c r="L304" s="21">
        <v>75</v>
      </c>
      <c r="M304" s="21">
        <v>49</v>
      </c>
      <c r="N304" s="21">
        <v>118</v>
      </c>
      <c r="O304" s="21">
        <v>87</v>
      </c>
      <c r="P304" s="21">
        <v>51</v>
      </c>
      <c r="Q304" s="21">
        <v>38</v>
      </c>
      <c r="R304" s="21">
        <v>49</v>
      </c>
      <c r="S304" s="21">
        <v>74</v>
      </c>
      <c r="T304" s="21">
        <v>101</v>
      </c>
      <c r="U304" s="21">
        <v>56</v>
      </c>
      <c r="V304" s="21">
        <v>84</v>
      </c>
      <c r="W304" s="21">
        <v>66</v>
      </c>
      <c r="X304" s="21">
        <v>111</v>
      </c>
      <c r="Y304" s="21">
        <v>145</v>
      </c>
      <c r="Z304" s="21">
        <v>121</v>
      </c>
      <c r="AA304" s="21">
        <v>108</v>
      </c>
      <c r="AB304" s="21">
        <v>113</v>
      </c>
      <c r="AC304" s="21">
        <v>86</v>
      </c>
      <c r="AD304" s="21">
        <v>101</v>
      </c>
      <c r="AE304" s="21">
        <f>'2026'!X304</f>
        <v>139</v>
      </c>
      <c r="AF304" s="97">
        <f>Median!AD304</f>
        <v>94</v>
      </c>
      <c r="AG304" s="142"/>
      <c r="AH304" s="61" t="s">
        <v>404</v>
      </c>
    </row>
    <row r="305" spans="1:34" ht="14">
      <c r="A305" s="61" t="s">
        <v>402</v>
      </c>
      <c r="B305" s="21">
        <v>7</v>
      </c>
      <c r="C305" s="21">
        <v>22</v>
      </c>
      <c r="D305" s="21">
        <v>64</v>
      </c>
      <c r="E305" s="21">
        <v>54</v>
      </c>
      <c r="F305" s="21">
        <v>35</v>
      </c>
      <c r="G305" s="21">
        <v>16</v>
      </c>
      <c r="H305" s="21">
        <v>19</v>
      </c>
      <c r="I305" s="21">
        <v>17</v>
      </c>
      <c r="J305" s="21"/>
      <c r="K305" s="21"/>
      <c r="L305" s="21">
        <v>19</v>
      </c>
      <c r="M305" s="21">
        <v>4</v>
      </c>
      <c r="N305" s="21">
        <v>15</v>
      </c>
      <c r="O305" s="21">
        <v>12</v>
      </c>
      <c r="P305" s="21">
        <v>1</v>
      </c>
      <c r="Q305" s="21">
        <v>4</v>
      </c>
      <c r="R305" s="21">
        <v>8</v>
      </c>
      <c r="S305" s="21">
        <v>20</v>
      </c>
      <c r="T305" s="21">
        <v>13</v>
      </c>
      <c r="U305" s="21">
        <v>11</v>
      </c>
      <c r="V305" s="21">
        <v>25</v>
      </c>
      <c r="W305" s="21">
        <v>10</v>
      </c>
      <c r="X305" s="21">
        <v>27</v>
      </c>
      <c r="Y305" s="21">
        <v>35</v>
      </c>
      <c r="Z305" s="21">
        <v>72</v>
      </c>
      <c r="AA305" s="21">
        <v>40</v>
      </c>
      <c r="AB305" s="21">
        <v>16</v>
      </c>
      <c r="AC305" s="21">
        <v>18</v>
      </c>
      <c r="AD305" s="21">
        <v>21</v>
      </c>
      <c r="AE305" s="21">
        <f>'2026'!X305</f>
        <v>28</v>
      </c>
      <c r="AF305" s="97">
        <f>Median!AD305</f>
        <v>18.5</v>
      </c>
      <c r="AG305" s="142"/>
      <c r="AH305" s="61" t="s">
        <v>402</v>
      </c>
    </row>
    <row r="306" spans="1:34" ht="14">
      <c r="A306" s="61" t="s">
        <v>403</v>
      </c>
      <c r="B306" s="21" t="s">
        <v>1348</v>
      </c>
      <c r="C306" s="21">
        <v>10</v>
      </c>
      <c r="D306" s="21">
        <v>55</v>
      </c>
      <c r="E306" s="21">
        <v>26</v>
      </c>
      <c r="F306" s="21" t="s">
        <v>1348</v>
      </c>
      <c r="G306" s="21">
        <v>3</v>
      </c>
      <c r="H306" s="21">
        <v>16</v>
      </c>
      <c r="I306" s="21">
        <v>2</v>
      </c>
      <c r="J306" s="21"/>
      <c r="K306" s="21"/>
      <c r="L306" s="21">
        <v>32</v>
      </c>
      <c r="M306" s="21">
        <v>14</v>
      </c>
      <c r="N306" s="21">
        <v>35</v>
      </c>
      <c r="O306" s="21">
        <v>40</v>
      </c>
      <c r="P306" s="21">
        <v>7</v>
      </c>
      <c r="Q306" s="21" t="s">
        <v>1348</v>
      </c>
      <c r="R306" s="21">
        <v>14</v>
      </c>
      <c r="S306" s="21">
        <v>22</v>
      </c>
      <c r="T306" s="21">
        <v>2</v>
      </c>
      <c r="U306" s="21">
        <v>1</v>
      </c>
      <c r="V306" s="21">
        <v>3</v>
      </c>
      <c r="W306" s="21">
        <v>14</v>
      </c>
      <c r="X306" s="21">
        <v>6</v>
      </c>
      <c r="Y306" s="21">
        <v>22</v>
      </c>
      <c r="Z306" s="21">
        <v>44</v>
      </c>
      <c r="AA306" s="21">
        <v>8</v>
      </c>
      <c r="AB306" s="21">
        <v>17</v>
      </c>
      <c r="AC306" s="21">
        <v>6</v>
      </c>
      <c r="AD306" s="21">
        <v>6</v>
      </c>
      <c r="AE306" s="21">
        <f>'2026'!X306</f>
        <v>12</v>
      </c>
      <c r="AF306" s="97">
        <f>Median!AD306</f>
        <v>11</v>
      </c>
      <c r="AG306" s="142"/>
      <c r="AH306" s="61" t="s">
        <v>403</v>
      </c>
    </row>
    <row r="307" spans="1:34" ht="14">
      <c r="A307" s="61" t="s">
        <v>262</v>
      </c>
      <c r="B307" s="21" t="s">
        <v>1348</v>
      </c>
      <c r="C307" s="21">
        <v>31</v>
      </c>
      <c r="D307" s="21" t="s">
        <v>1348</v>
      </c>
      <c r="E307" s="21">
        <v>27</v>
      </c>
      <c r="F307" s="21" t="s">
        <v>1348</v>
      </c>
      <c r="G307" s="21">
        <v>6</v>
      </c>
      <c r="H307" s="21">
        <v>19</v>
      </c>
      <c r="I307" s="21">
        <v>36</v>
      </c>
      <c r="J307" s="21"/>
      <c r="K307" s="21"/>
      <c r="L307" s="21">
        <v>43</v>
      </c>
      <c r="M307" s="21">
        <v>46</v>
      </c>
      <c r="N307" s="21">
        <v>32</v>
      </c>
      <c r="O307" s="21" t="s">
        <v>1348</v>
      </c>
      <c r="P307" s="21" t="s">
        <v>1348</v>
      </c>
      <c r="Q307" s="21">
        <v>2</v>
      </c>
      <c r="R307" s="21">
        <v>12</v>
      </c>
      <c r="S307" s="21">
        <v>3</v>
      </c>
      <c r="T307" s="21" t="s">
        <v>1348</v>
      </c>
      <c r="U307" s="21" t="s">
        <v>1348</v>
      </c>
      <c r="V307" s="21">
        <v>5</v>
      </c>
      <c r="W307" s="21" t="s">
        <v>1348</v>
      </c>
      <c r="X307" s="21">
        <v>6</v>
      </c>
      <c r="Y307" s="21" t="s">
        <v>1348</v>
      </c>
      <c r="Z307" s="21">
        <v>43</v>
      </c>
      <c r="AA307" s="21">
        <v>72</v>
      </c>
      <c r="AB307" s="21">
        <v>3</v>
      </c>
      <c r="AC307" s="21" t="s">
        <v>1348</v>
      </c>
      <c r="AD307" s="21">
        <v>124</v>
      </c>
      <c r="AE307" s="21">
        <f>'2026'!X307</f>
        <v>12</v>
      </c>
      <c r="AF307" s="97">
        <f>Median!AD307</f>
        <v>5.5</v>
      </c>
      <c r="AG307" s="142"/>
      <c r="AH307" s="61" t="s">
        <v>262</v>
      </c>
    </row>
    <row r="308" spans="1:34" ht="14">
      <c r="A308" s="61" t="s">
        <v>654</v>
      </c>
      <c r="B308" s="21">
        <v>53</v>
      </c>
      <c r="C308" s="21">
        <v>8</v>
      </c>
      <c r="D308" s="21">
        <v>57</v>
      </c>
      <c r="E308" s="21">
        <v>65</v>
      </c>
      <c r="F308" s="21">
        <v>82</v>
      </c>
      <c r="G308" s="21">
        <v>182</v>
      </c>
      <c r="H308" s="21">
        <v>155</v>
      </c>
      <c r="I308" s="21">
        <v>2</v>
      </c>
      <c r="J308" s="21"/>
      <c r="K308" s="21"/>
      <c r="L308" s="21">
        <v>98</v>
      </c>
      <c r="M308" s="21">
        <v>18</v>
      </c>
      <c r="N308" s="21">
        <v>198</v>
      </c>
      <c r="O308" s="21">
        <v>43</v>
      </c>
      <c r="P308" s="21">
        <v>43</v>
      </c>
      <c r="Q308" s="21">
        <v>9</v>
      </c>
      <c r="R308" s="21">
        <v>59</v>
      </c>
      <c r="S308" s="21">
        <v>1</v>
      </c>
      <c r="T308" s="21">
        <v>19</v>
      </c>
      <c r="U308" s="21">
        <v>14</v>
      </c>
      <c r="V308" s="21">
        <v>5</v>
      </c>
      <c r="W308" s="21">
        <v>18</v>
      </c>
      <c r="X308" s="21">
        <v>8</v>
      </c>
      <c r="Y308" s="21">
        <v>33</v>
      </c>
      <c r="Z308" s="21">
        <v>344</v>
      </c>
      <c r="AA308" s="21">
        <v>176</v>
      </c>
      <c r="AB308" s="21">
        <v>2</v>
      </c>
      <c r="AC308" s="21">
        <v>69</v>
      </c>
      <c r="AD308" s="21">
        <v>159</v>
      </c>
      <c r="AE308" s="21">
        <f>'2026'!X308</f>
        <v>1</v>
      </c>
      <c r="AF308" s="97">
        <f>Median!AD308</f>
        <v>43</v>
      </c>
      <c r="AG308" s="142"/>
      <c r="AH308" s="61" t="s">
        <v>654</v>
      </c>
    </row>
    <row r="309" spans="1:34" ht="14">
      <c r="A309" s="61" t="s">
        <v>669</v>
      </c>
      <c r="B309" s="21">
        <v>9</v>
      </c>
      <c r="C309" s="21">
        <v>1</v>
      </c>
      <c r="D309" s="21">
        <v>3</v>
      </c>
      <c r="E309" s="21" t="s">
        <v>1348</v>
      </c>
      <c r="F309" s="21">
        <v>12</v>
      </c>
      <c r="G309" s="21">
        <v>9</v>
      </c>
      <c r="H309" s="21">
        <v>10</v>
      </c>
      <c r="I309" s="21">
        <v>15</v>
      </c>
      <c r="J309" s="21"/>
      <c r="K309" s="21"/>
      <c r="L309" s="21">
        <v>4</v>
      </c>
      <c r="M309" s="21">
        <v>7</v>
      </c>
      <c r="N309" s="21">
        <v>22</v>
      </c>
      <c r="O309" s="21">
        <v>15</v>
      </c>
      <c r="P309" s="21">
        <v>9</v>
      </c>
      <c r="Q309" s="21">
        <v>1</v>
      </c>
      <c r="R309" s="21">
        <v>5</v>
      </c>
      <c r="S309" s="21">
        <v>5</v>
      </c>
      <c r="T309" s="21">
        <v>13</v>
      </c>
      <c r="U309" s="21">
        <v>9</v>
      </c>
      <c r="V309" s="21">
        <v>35</v>
      </c>
      <c r="W309" s="21">
        <v>19</v>
      </c>
      <c r="X309" s="21">
        <v>25</v>
      </c>
      <c r="Y309" s="21">
        <v>21</v>
      </c>
      <c r="Z309" s="21">
        <v>29</v>
      </c>
      <c r="AA309" s="21">
        <v>10</v>
      </c>
      <c r="AB309" s="21">
        <v>48</v>
      </c>
      <c r="AC309" s="21">
        <v>20</v>
      </c>
      <c r="AD309" s="21">
        <v>108</v>
      </c>
      <c r="AE309" s="21">
        <f>'2026'!X309</f>
        <v>88</v>
      </c>
      <c r="AF309" s="97">
        <f>Median!AD309</f>
        <v>11</v>
      </c>
      <c r="AG309" s="142"/>
      <c r="AH309" s="61" t="s">
        <v>669</v>
      </c>
    </row>
    <row r="310" spans="1:34" ht="14">
      <c r="A310" s="61" t="s">
        <v>670</v>
      </c>
      <c r="B310" s="21">
        <v>4</v>
      </c>
      <c r="C310" s="21">
        <v>92</v>
      </c>
      <c r="D310" s="21">
        <v>157</v>
      </c>
      <c r="E310" s="21">
        <v>95</v>
      </c>
      <c r="F310" s="21">
        <v>109</v>
      </c>
      <c r="G310" s="21">
        <v>70</v>
      </c>
      <c r="H310" s="21">
        <v>77</v>
      </c>
      <c r="I310" s="21">
        <v>15</v>
      </c>
      <c r="J310" s="21"/>
      <c r="K310" s="21"/>
      <c r="L310" s="21">
        <v>84</v>
      </c>
      <c r="M310" s="21">
        <v>39</v>
      </c>
      <c r="N310" s="21">
        <v>178</v>
      </c>
      <c r="O310" s="21">
        <v>194</v>
      </c>
      <c r="P310" s="21">
        <v>48</v>
      </c>
      <c r="Q310" s="21">
        <v>38</v>
      </c>
      <c r="R310" s="21">
        <v>59</v>
      </c>
      <c r="S310" s="21">
        <v>71</v>
      </c>
      <c r="T310" s="21">
        <v>52</v>
      </c>
      <c r="U310" s="21">
        <v>59</v>
      </c>
      <c r="V310" s="21">
        <v>46</v>
      </c>
      <c r="W310" s="21">
        <v>69</v>
      </c>
      <c r="X310" s="21">
        <v>68</v>
      </c>
      <c r="Y310" s="21">
        <v>78</v>
      </c>
      <c r="Z310" s="21">
        <v>88</v>
      </c>
      <c r="AA310" s="21">
        <v>85</v>
      </c>
      <c r="AB310" s="21">
        <v>113</v>
      </c>
      <c r="AC310" s="21">
        <v>56</v>
      </c>
      <c r="AD310" s="21">
        <v>56</v>
      </c>
      <c r="AE310" s="21">
        <f>'2026'!X310</f>
        <v>105</v>
      </c>
      <c r="AF310" s="97">
        <f>Median!AD310</f>
        <v>70.5</v>
      </c>
      <c r="AG310" s="142"/>
      <c r="AH310" s="61" t="s">
        <v>670</v>
      </c>
    </row>
    <row r="311" spans="1:34" ht="14">
      <c r="A311" s="39" t="s">
        <v>1579</v>
      </c>
      <c r="B311" s="21"/>
      <c r="C311" s="21"/>
      <c r="D311" s="21"/>
      <c r="E311" s="21"/>
      <c r="F311" s="21"/>
      <c r="G311" s="21"/>
      <c r="H311" s="21"/>
      <c r="I311" s="21">
        <v>2</v>
      </c>
      <c r="J311" s="21"/>
      <c r="K311" s="21"/>
      <c r="L311" s="21" t="s">
        <v>1348</v>
      </c>
      <c r="M311" s="21" t="s">
        <v>1348</v>
      </c>
      <c r="N311" s="21"/>
      <c r="O311" s="21"/>
      <c r="P311" s="21" t="s">
        <v>1348</v>
      </c>
      <c r="Q311" s="21" t="s">
        <v>1348</v>
      </c>
      <c r="R311" s="21" t="s">
        <v>1348</v>
      </c>
      <c r="S311" s="21" t="s">
        <v>1348</v>
      </c>
      <c r="T311" s="21" t="s">
        <v>1348</v>
      </c>
      <c r="U311" s="21" t="s">
        <v>1348</v>
      </c>
      <c r="V311" s="21" t="s">
        <v>1348</v>
      </c>
      <c r="W311" s="21">
        <v>6</v>
      </c>
      <c r="X311" s="21" t="s">
        <v>1348</v>
      </c>
      <c r="Y311" s="21">
        <v>1</v>
      </c>
      <c r="Z311" s="21">
        <v>3</v>
      </c>
      <c r="AA311" s="21">
        <v>10</v>
      </c>
      <c r="AB311" s="21" t="s">
        <v>1348</v>
      </c>
      <c r="AC311" s="21" t="s">
        <v>1348</v>
      </c>
      <c r="AD311" s="21" t="s">
        <v>1348</v>
      </c>
      <c r="AE311" s="21" t="str">
        <f>'2026'!X311</f>
        <v/>
      </c>
      <c r="AF311" s="97" t="str">
        <f>Median!AD311</f>
        <v/>
      </c>
      <c r="AG311" s="142"/>
      <c r="AH311" s="39" t="s">
        <v>1579</v>
      </c>
    </row>
    <row r="312" spans="1:34"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F312" s="121"/>
      <c r="AG312" s="104"/>
    </row>
    <row r="313" spans="1:34" ht="14">
      <c r="A313" s="2" t="s">
        <v>74</v>
      </c>
      <c r="B313" s="45" t="s">
        <v>1348</v>
      </c>
      <c r="C313" s="45" t="s">
        <v>1348</v>
      </c>
      <c r="D313" s="45"/>
      <c r="E313" s="20"/>
      <c r="F313" s="20"/>
      <c r="G313" s="20"/>
      <c r="H313" s="20"/>
      <c r="I313" s="20"/>
      <c r="J313" s="20"/>
      <c r="K313" s="20"/>
      <c r="L313" s="20"/>
      <c r="M313" s="20"/>
      <c r="N313" s="45" t="s">
        <v>1348</v>
      </c>
      <c r="O313" s="45" t="s">
        <v>1348</v>
      </c>
      <c r="P313" s="20"/>
      <c r="Q313" s="20"/>
      <c r="R313" s="20"/>
      <c r="S313" s="20"/>
      <c r="T313" s="20"/>
      <c r="U313" s="20"/>
      <c r="V313" s="45"/>
      <c r="W313" s="20"/>
      <c r="X313" s="20"/>
      <c r="Y313" s="20"/>
      <c r="Z313" s="20"/>
      <c r="AA313" s="20"/>
      <c r="AF313" s="113"/>
      <c r="AG313" s="104"/>
      <c r="AH313" s="2" t="s">
        <v>74</v>
      </c>
    </row>
    <row r="314" spans="1:34" ht="14">
      <c r="A314" s="61" t="s">
        <v>120</v>
      </c>
      <c r="B314" s="21" t="s">
        <v>1348</v>
      </c>
      <c r="C314" s="21">
        <v>1</v>
      </c>
      <c r="D314" s="21">
        <v>1</v>
      </c>
      <c r="E314" s="21">
        <v>6</v>
      </c>
      <c r="F314" s="21">
        <v>1</v>
      </c>
      <c r="G314" s="21" t="s">
        <v>1348</v>
      </c>
      <c r="H314" s="21">
        <v>7</v>
      </c>
      <c r="I314" s="21" t="s">
        <v>1348</v>
      </c>
      <c r="J314" s="78" t="s">
        <v>889</v>
      </c>
      <c r="K314" s="78" t="s">
        <v>889</v>
      </c>
      <c r="L314" s="21">
        <v>4</v>
      </c>
      <c r="M314" s="21">
        <v>3</v>
      </c>
      <c r="N314" s="21">
        <v>9</v>
      </c>
      <c r="O314" s="21">
        <v>5</v>
      </c>
      <c r="P314" s="21" t="s">
        <v>1348</v>
      </c>
      <c r="Q314" s="21" t="s">
        <v>1348</v>
      </c>
      <c r="R314" s="21" t="s">
        <v>1348</v>
      </c>
      <c r="S314" s="21" t="s">
        <v>1348</v>
      </c>
      <c r="T314" s="21">
        <v>1</v>
      </c>
      <c r="U314" s="21" t="s">
        <v>1348</v>
      </c>
      <c r="V314" s="21">
        <v>4</v>
      </c>
      <c r="W314" s="21">
        <v>2</v>
      </c>
      <c r="X314" s="21">
        <v>3</v>
      </c>
      <c r="Y314" s="21">
        <v>3</v>
      </c>
      <c r="Z314" s="21">
        <v>1</v>
      </c>
      <c r="AA314" s="21" t="s">
        <v>1348</v>
      </c>
      <c r="AB314" s="21" t="s">
        <v>1348</v>
      </c>
      <c r="AC314" s="21" t="s">
        <v>1348</v>
      </c>
      <c r="AD314" s="21" t="s">
        <v>1348</v>
      </c>
      <c r="AE314" s="21">
        <f>'2026'!X314</f>
        <v>1</v>
      </c>
      <c r="AF314" s="97">
        <f>Median!AD314</f>
        <v>1</v>
      </c>
      <c r="AG314" s="142"/>
      <c r="AH314" s="61" t="s">
        <v>120</v>
      </c>
    </row>
    <row r="315" spans="1:34" ht="14">
      <c r="A315" s="61" t="s">
        <v>380</v>
      </c>
      <c r="B315" s="21">
        <v>115</v>
      </c>
      <c r="C315" s="21">
        <v>88</v>
      </c>
      <c r="D315" s="21">
        <v>154</v>
      </c>
      <c r="E315" s="21">
        <v>190</v>
      </c>
      <c r="F315" s="21">
        <v>82</v>
      </c>
      <c r="G315" s="21">
        <v>109</v>
      </c>
      <c r="H315" s="21">
        <v>76</v>
      </c>
      <c r="I315" s="21">
        <v>131</v>
      </c>
      <c r="J315" s="78" t="s">
        <v>931</v>
      </c>
      <c r="K315" s="78" t="s">
        <v>931</v>
      </c>
      <c r="L315" s="21">
        <v>110</v>
      </c>
      <c r="M315" s="21">
        <v>91</v>
      </c>
      <c r="N315" s="21">
        <v>125</v>
      </c>
      <c r="O315" s="21">
        <v>90</v>
      </c>
      <c r="P315" s="21">
        <v>136</v>
      </c>
      <c r="Q315" s="21">
        <v>71</v>
      </c>
      <c r="R315" s="21">
        <v>110</v>
      </c>
      <c r="S315" s="21">
        <v>136</v>
      </c>
      <c r="T315" s="21">
        <v>86</v>
      </c>
      <c r="U315" s="21">
        <v>73</v>
      </c>
      <c r="V315" s="21">
        <v>224</v>
      </c>
      <c r="W315" s="21">
        <v>58</v>
      </c>
      <c r="X315" s="21">
        <v>69</v>
      </c>
      <c r="Y315" s="21">
        <v>186</v>
      </c>
      <c r="Z315" s="21">
        <v>112</v>
      </c>
      <c r="AA315" s="21">
        <v>111</v>
      </c>
      <c r="AB315" s="21">
        <v>93</v>
      </c>
      <c r="AC315" s="21">
        <v>102</v>
      </c>
      <c r="AD315" s="21">
        <v>145</v>
      </c>
      <c r="AE315" s="21">
        <f>'2026'!X315</f>
        <v>98</v>
      </c>
      <c r="AF315" s="97">
        <f>Median!AD315</f>
        <v>109.5</v>
      </c>
      <c r="AG315" s="142"/>
      <c r="AH315" s="61" t="s">
        <v>380</v>
      </c>
    </row>
    <row r="316" spans="1:34" ht="14">
      <c r="A316" s="61" t="s">
        <v>381</v>
      </c>
      <c r="B316" s="21" t="s">
        <v>1348</v>
      </c>
      <c r="C316" s="21" t="s">
        <v>1348</v>
      </c>
      <c r="D316" s="21" t="s">
        <v>1348</v>
      </c>
      <c r="E316" s="21">
        <v>8</v>
      </c>
      <c r="F316" s="21">
        <v>6</v>
      </c>
      <c r="G316" s="21" t="s">
        <v>1348</v>
      </c>
      <c r="H316" s="21">
        <v>3</v>
      </c>
      <c r="I316" s="21" t="s">
        <v>1348</v>
      </c>
      <c r="J316" s="78"/>
      <c r="K316" s="78"/>
      <c r="L316" s="21" t="s">
        <v>1348</v>
      </c>
      <c r="M316" s="21">
        <v>2</v>
      </c>
      <c r="N316" s="21">
        <v>13</v>
      </c>
      <c r="O316" s="21">
        <v>7</v>
      </c>
      <c r="P316" s="21" t="s">
        <v>1348</v>
      </c>
      <c r="Q316" s="21">
        <v>1</v>
      </c>
      <c r="R316" s="21">
        <v>2</v>
      </c>
      <c r="S316" s="21" t="s">
        <v>1348</v>
      </c>
      <c r="T316" s="21" t="s">
        <v>1348</v>
      </c>
      <c r="U316" s="21">
        <v>12</v>
      </c>
      <c r="V316" s="21">
        <v>1</v>
      </c>
      <c r="W316" s="21">
        <v>2</v>
      </c>
      <c r="X316" s="21">
        <v>4</v>
      </c>
      <c r="Y316" s="21">
        <v>13</v>
      </c>
      <c r="Z316" s="21">
        <v>19</v>
      </c>
      <c r="AA316" s="21">
        <v>16</v>
      </c>
      <c r="AB316" s="21">
        <v>1</v>
      </c>
      <c r="AC316" s="21">
        <v>4</v>
      </c>
      <c r="AD316" s="21">
        <v>2</v>
      </c>
      <c r="AE316" s="21">
        <f>'2026'!X316</f>
        <v>2</v>
      </c>
      <c r="AF316" s="97">
        <f>Median!AD316</f>
        <v>2</v>
      </c>
      <c r="AG316" s="142"/>
      <c r="AH316" s="61" t="s">
        <v>381</v>
      </c>
    </row>
    <row r="317" spans="1:34" ht="14">
      <c r="A317" s="61" t="s">
        <v>287</v>
      </c>
      <c r="B317" s="21"/>
      <c r="C317" s="21"/>
      <c r="D317" s="21"/>
      <c r="E317" s="21"/>
      <c r="F317" s="21">
        <v>1</v>
      </c>
      <c r="G317" s="21" t="s">
        <v>1348</v>
      </c>
      <c r="H317" s="21" t="s">
        <v>1348</v>
      </c>
      <c r="I317" s="21" t="s">
        <v>1348</v>
      </c>
      <c r="J317" s="78"/>
      <c r="K317" s="78"/>
      <c r="L317" s="21" t="s">
        <v>1348</v>
      </c>
      <c r="M317" s="21">
        <v>6</v>
      </c>
      <c r="N317" s="21"/>
      <c r="O317" s="21"/>
      <c r="P317" s="21" t="s">
        <v>1348</v>
      </c>
      <c r="Q317" s="21" t="s">
        <v>1348</v>
      </c>
      <c r="R317" s="21" t="s">
        <v>1348</v>
      </c>
      <c r="S317" s="21" t="s">
        <v>1348</v>
      </c>
      <c r="T317" s="21" t="s">
        <v>1348</v>
      </c>
      <c r="U317" s="21" t="s">
        <v>1348</v>
      </c>
      <c r="V317" s="21" t="s">
        <v>1348</v>
      </c>
      <c r="W317" s="21" t="s">
        <v>1348</v>
      </c>
      <c r="X317" s="21" t="s">
        <v>1348</v>
      </c>
      <c r="Y317" s="21" t="s">
        <v>1348</v>
      </c>
      <c r="Z317" s="21" t="s">
        <v>1348</v>
      </c>
      <c r="AA317" s="21" t="s">
        <v>1348</v>
      </c>
      <c r="AB317" s="21" t="s">
        <v>1348</v>
      </c>
      <c r="AC317" s="21" t="s">
        <v>1348</v>
      </c>
      <c r="AD317" s="21" t="s">
        <v>1348</v>
      </c>
      <c r="AE317" s="21" t="str">
        <f>'2026'!X317</f>
        <v/>
      </c>
      <c r="AF317" s="97" t="str">
        <f>Median!AD317</f>
        <v/>
      </c>
      <c r="AG317" s="142"/>
      <c r="AH317" s="61" t="s">
        <v>1626</v>
      </c>
    </row>
    <row r="318" spans="1:34" ht="14">
      <c r="A318" s="61" t="s">
        <v>232</v>
      </c>
      <c r="B318" s="21">
        <v>5</v>
      </c>
      <c r="C318" s="21">
        <v>8</v>
      </c>
      <c r="D318" s="21" t="s">
        <v>1348</v>
      </c>
      <c r="E318" s="21">
        <v>25</v>
      </c>
      <c r="F318" s="21">
        <v>17</v>
      </c>
      <c r="G318" s="21">
        <v>15</v>
      </c>
      <c r="H318" s="21">
        <v>5</v>
      </c>
      <c r="I318" s="21">
        <v>15</v>
      </c>
      <c r="J318" s="78" t="s">
        <v>932</v>
      </c>
      <c r="K318" s="78" t="s">
        <v>932</v>
      </c>
      <c r="L318" s="21">
        <v>3</v>
      </c>
      <c r="M318" s="21">
        <v>18</v>
      </c>
      <c r="N318" s="21">
        <v>20</v>
      </c>
      <c r="O318" s="21">
        <v>6</v>
      </c>
      <c r="P318" s="21">
        <v>8</v>
      </c>
      <c r="Q318" s="21">
        <v>11</v>
      </c>
      <c r="R318" s="21">
        <v>16</v>
      </c>
      <c r="S318" s="21">
        <v>2</v>
      </c>
      <c r="T318" s="21">
        <v>17</v>
      </c>
      <c r="U318" s="21">
        <v>15</v>
      </c>
      <c r="V318" s="21">
        <v>20</v>
      </c>
      <c r="W318" s="21">
        <v>14</v>
      </c>
      <c r="X318" s="21">
        <v>29</v>
      </c>
      <c r="Y318" s="21">
        <v>36</v>
      </c>
      <c r="Z318" s="21">
        <v>24</v>
      </c>
      <c r="AA318" s="21">
        <v>8</v>
      </c>
      <c r="AB318" s="21">
        <v>17</v>
      </c>
      <c r="AC318" s="21">
        <v>20</v>
      </c>
      <c r="AD318" s="21">
        <v>22</v>
      </c>
      <c r="AE318" s="21">
        <f>'2026'!X318</f>
        <v>16</v>
      </c>
      <c r="AF318" s="97">
        <f>Median!AD318</f>
        <v>15.5</v>
      </c>
      <c r="AG318" s="142"/>
      <c r="AH318" s="61" t="s">
        <v>232</v>
      </c>
    </row>
    <row r="319" spans="1:34" ht="14">
      <c r="A319" s="61" t="s">
        <v>121</v>
      </c>
      <c r="B319" s="21">
        <v>2</v>
      </c>
      <c r="C319" s="21">
        <v>1</v>
      </c>
      <c r="D319" s="21">
        <v>2</v>
      </c>
      <c r="E319" s="21">
        <v>2</v>
      </c>
      <c r="F319" s="21">
        <v>3</v>
      </c>
      <c r="G319" s="21">
        <v>3</v>
      </c>
      <c r="H319" s="21">
        <v>1</v>
      </c>
      <c r="I319" s="21">
        <v>1</v>
      </c>
      <c r="J319" s="78" t="s">
        <v>887</v>
      </c>
      <c r="K319" s="78" t="s">
        <v>887</v>
      </c>
      <c r="L319" s="21" t="s">
        <v>1348</v>
      </c>
      <c r="M319" s="21">
        <v>1</v>
      </c>
      <c r="N319" s="21" t="s">
        <v>1348</v>
      </c>
      <c r="O319" s="21">
        <v>2</v>
      </c>
      <c r="P319" s="21" t="s">
        <v>1348</v>
      </c>
      <c r="Q319" s="21">
        <v>3</v>
      </c>
      <c r="R319" s="21">
        <v>3</v>
      </c>
      <c r="S319" s="21">
        <v>2</v>
      </c>
      <c r="T319" s="21">
        <v>1</v>
      </c>
      <c r="U319" s="21" t="s">
        <v>1348</v>
      </c>
      <c r="V319" s="21" t="s">
        <v>1348</v>
      </c>
      <c r="W319" s="21">
        <v>4</v>
      </c>
      <c r="X319" s="21">
        <v>1</v>
      </c>
      <c r="Y319" s="21">
        <v>9</v>
      </c>
      <c r="Z319" s="21" t="s">
        <v>1348</v>
      </c>
      <c r="AA319" s="21" t="s">
        <v>1348</v>
      </c>
      <c r="AB319" s="21">
        <v>2</v>
      </c>
      <c r="AC319" s="21">
        <v>3</v>
      </c>
      <c r="AD319" s="21">
        <v>1</v>
      </c>
      <c r="AE319" s="21">
        <f>'2026'!X319</f>
        <v>4</v>
      </c>
      <c r="AF319" s="97">
        <f>Median!AD319</f>
        <v>1.5</v>
      </c>
      <c r="AG319" s="142"/>
      <c r="AH319" s="61" t="s">
        <v>121</v>
      </c>
    </row>
    <row r="320" spans="1:34" ht="14">
      <c r="A320" s="61" t="s">
        <v>857</v>
      </c>
      <c r="B320" s="21">
        <v>28</v>
      </c>
      <c r="C320" s="21">
        <v>59</v>
      </c>
      <c r="D320" s="21">
        <v>537</v>
      </c>
      <c r="E320" s="21">
        <v>99</v>
      </c>
      <c r="F320" s="21">
        <v>73</v>
      </c>
      <c r="G320" s="21">
        <v>112</v>
      </c>
      <c r="H320" s="21">
        <v>84</v>
      </c>
      <c r="I320" s="21">
        <v>70</v>
      </c>
      <c r="J320" s="78" t="s">
        <v>886</v>
      </c>
      <c r="K320" s="78" t="s">
        <v>886</v>
      </c>
      <c r="L320" s="21">
        <v>68</v>
      </c>
      <c r="M320" s="21">
        <v>49</v>
      </c>
      <c r="N320" s="21">
        <v>69</v>
      </c>
      <c r="O320" s="21">
        <v>51</v>
      </c>
      <c r="P320" s="21">
        <v>48</v>
      </c>
      <c r="Q320" s="21">
        <v>23</v>
      </c>
      <c r="R320" s="21">
        <v>29</v>
      </c>
      <c r="S320" s="21">
        <v>54</v>
      </c>
      <c r="T320" s="21">
        <v>17</v>
      </c>
      <c r="U320" s="21">
        <v>39</v>
      </c>
      <c r="V320" s="21">
        <v>48</v>
      </c>
      <c r="W320" s="21">
        <v>21</v>
      </c>
      <c r="X320" s="21">
        <v>46</v>
      </c>
      <c r="Y320" s="21">
        <v>90</v>
      </c>
      <c r="Z320" s="21">
        <v>111</v>
      </c>
      <c r="AA320" s="21">
        <v>48</v>
      </c>
      <c r="AB320" s="21">
        <v>42</v>
      </c>
      <c r="AC320" s="21">
        <v>55</v>
      </c>
      <c r="AD320" s="21">
        <v>53</v>
      </c>
      <c r="AE320" s="21">
        <f>'2026'!X320</f>
        <v>66</v>
      </c>
      <c r="AF320" s="97">
        <f>Median!AD320</f>
        <v>53.5</v>
      </c>
      <c r="AG320" s="142"/>
      <c r="AH320" s="61" t="s">
        <v>857</v>
      </c>
    </row>
    <row r="321" spans="1:34" ht="14">
      <c r="A321" s="61" t="s">
        <v>420</v>
      </c>
      <c r="B321" s="21">
        <v>13</v>
      </c>
      <c r="C321" s="21">
        <v>39</v>
      </c>
      <c r="D321" s="21">
        <v>396</v>
      </c>
      <c r="E321" s="21">
        <v>60</v>
      </c>
      <c r="F321" s="21">
        <v>81</v>
      </c>
      <c r="G321" s="21">
        <v>100</v>
      </c>
      <c r="H321" s="21">
        <v>47</v>
      </c>
      <c r="I321" s="21">
        <v>41</v>
      </c>
      <c r="J321" s="78" t="s">
        <v>887</v>
      </c>
      <c r="K321" s="78" t="s">
        <v>887</v>
      </c>
      <c r="L321" s="21">
        <v>45</v>
      </c>
      <c r="M321" s="21">
        <v>44</v>
      </c>
      <c r="N321" s="21">
        <v>94</v>
      </c>
      <c r="O321" s="21">
        <v>284</v>
      </c>
      <c r="P321" s="21">
        <v>24</v>
      </c>
      <c r="Q321" s="21">
        <v>41</v>
      </c>
      <c r="R321" s="21">
        <v>49</v>
      </c>
      <c r="S321" s="21">
        <v>35</v>
      </c>
      <c r="T321" s="21">
        <v>42</v>
      </c>
      <c r="U321" s="21">
        <v>19</v>
      </c>
      <c r="V321" s="21">
        <v>58</v>
      </c>
      <c r="W321" s="21">
        <v>15</v>
      </c>
      <c r="X321" s="21">
        <v>143</v>
      </c>
      <c r="Y321" s="21">
        <v>80</v>
      </c>
      <c r="Z321" s="21">
        <v>99</v>
      </c>
      <c r="AA321" s="21">
        <v>133</v>
      </c>
      <c r="AB321" s="21">
        <v>26</v>
      </c>
      <c r="AC321" s="21">
        <v>41</v>
      </c>
      <c r="AD321" s="21">
        <v>38</v>
      </c>
      <c r="AE321" s="21">
        <f>'2026'!X321</f>
        <v>63</v>
      </c>
      <c r="AF321" s="97">
        <f>Median!AD321</f>
        <v>46</v>
      </c>
      <c r="AG321" s="142"/>
      <c r="AH321" s="61" t="s">
        <v>420</v>
      </c>
    </row>
    <row r="322" spans="1:34" ht="14">
      <c r="A322" s="61" t="s">
        <v>856</v>
      </c>
      <c r="B322" s="21">
        <v>4</v>
      </c>
      <c r="C322" s="21">
        <v>7</v>
      </c>
      <c r="D322" s="21">
        <v>132</v>
      </c>
      <c r="E322" s="21">
        <v>16</v>
      </c>
      <c r="F322" s="21">
        <v>20</v>
      </c>
      <c r="G322" s="21">
        <v>49</v>
      </c>
      <c r="H322" s="21">
        <v>26</v>
      </c>
      <c r="I322" s="21">
        <v>4</v>
      </c>
      <c r="J322" s="79"/>
      <c r="K322" s="79"/>
      <c r="L322" s="21">
        <v>9</v>
      </c>
      <c r="M322" s="21">
        <v>14</v>
      </c>
      <c r="N322" s="21">
        <v>23</v>
      </c>
      <c r="O322" s="21">
        <v>18</v>
      </c>
      <c r="P322" s="21">
        <v>20</v>
      </c>
      <c r="Q322" s="21">
        <v>11</v>
      </c>
      <c r="R322" s="21">
        <v>4</v>
      </c>
      <c r="S322" s="21">
        <v>16</v>
      </c>
      <c r="T322" s="21">
        <v>5</v>
      </c>
      <c r="U322" s="21" t="s">
        <v>1348</v>
      </c>
      <c r="V322" s="21">
        <v>6</v>
      </c>
      <c r="W322" s="21">
        <v>9</v>
      </c>
      <c r="X322" s="21">
        <v>118</v>
      </c>
      <c r="Y322" s="21">
        <v>19</v>
      </c>
      <c r="Z322" s="21">
        <v>7</v>
      </c>
      <c r="AA322" s="21">
        <v>33</v>
      </c>
      <c r="AB322" s="21">
        <v>5</v>
      </c>
      <c r="AC322" s="21">
        <v>9</v>
      </c>
      <c r="AD322" s="21">
        <v>5</v>
      </c>
      <c r="AE322" s="21">
        <f>'2026'!X322</f>
        <v>20</v>
      </c>
      <c r="AF322" s="97">
        <f>Median!AD322</f>
        <v>12.5</v>
      </c>
      <c r="AG322" s="142"/>
      <c r="AH322" s="61" t="s">
        <v>856</v>
      </c>
    </row>
    <row r="323" spans="1:34" ht="14">
      <c r="A323" s="61" t="s">
        <v>778</v>
      </c>
      <c r="B323" s="21"/>
      <c r="C323" s="21"/>
      <c r="D323" s="21"/>
      <c r="E323" s="21"/>
      <c r="F323" s="21"/>
      <c r="G323" s="21"/>
      <c r="H323" s="21"/>
      <c r="I323" s="21"/>
      <c r="J323" s="78"/>
      <c r="K323" s="78"/>
      <c r="L323" s="21"/>
      <c r="M323" s="21" t="s">
        <v>1348</v>
      </c>
      <c r="N323" s="21"/>
      <c r="O323" s="21"/>
      <c r="P323" s="21" t="s">
        <v>1348</v>
      </c>
      <c r="Q323" s="21" t="s">
        <v>1348</v>
      </c>
      <c r="R323" s="21" t="s">
        <v>1348</v>
      </c>
      <c r="S323" s="21" t="s">
        <v>1348</v>
      </c>
      <c r="T323" s="21" t="s">
        <v>1348</v>
      </c>
      <c r="U323" s="21" t="s">
        <v>1348</v>
      </c>
      <c r="V323" s="21" t="s">
        <v>1348</v>
      </c>
      <c r="W323" s="21" t="s">
        <v>1348</v>
      </c>
      <c r="X323" s="21" t="s">
        <v>1348</v>
      </c>
      <c r="Y323" s="21" t="s">
        <v>1348</v>
      </c>
      <c r="Z323" s="21" t="s">
        <v>1348</v>
      </c>
      <c r="AA323" s="21" t="s">
        <v>1348</v>
      </c>
      <c r="AB323" s="21" t="s">
        <v>1348</v>
      </c>
      <c r="AC323" s="21" t="s">
        <v>1348</v>
      </c>
      <c r="AD323" s="21" t="s">
        <v>1348</v>
      </c>
      <c r="AE323" s="21">
        <f>'2026'!X323</f>
        <v>1</v>
      </c>
      <c r="AF323" s="97" t="str">
        <f>Median!AD323</f>
        <v/>
      </c>
      <c r="AG323" s="142"/>
      <c r="AH323" s="61" t="s">
        <v>1627</v>
      </c>
    </row>
    <row r="324" spans="1:34" ht="14">
      <c r="A324" s="61" t="s">
        <v>1193</v>
      </c>
      <c r="B324" s="21" t="s">
        <v>1348</v>
      </c>
      <c r="C324" s="21" t="s">
        <v>1348</v>
      </c>
      <c r="D324" s="21" t="s">
        <v>1348</v>
      </c>
      <c r="E324" s="21" t="s">
        <v>1348</v>
      </c>
      <c r="F324" s="21" t="s">
        <v>1348</v>
      </c>
      <c r="G324" s="21" t="s">
        <v>1348</v>
      </c>
      <c r="H324" s="21" t="s">
        <v>1348</v>
      </c>
      <c r="I324" s="21" t="s">
        <v>1348</v>
      </c>
      <c r="J324" s="21"/>
      <c r="K324" s="21"/>
      <c r="L324" s="21" t="s">
        <v>1348</v>
      </c>
      <c r="M324" s="21" t="s">
        <v>1348</v>
      </c>
      <c r="N324" s="21" t="s">
        <v>1348</v>
      </c>
      <c r="O324" s="21">
        <v>12</v>
      </c>
      <c r="P324" s="21" t="s">
        <v>1348</v>
      </c>
      <c r="Q324" s="21" t="s">
        <v>1348</v>
      </c>
      <c r="R324" s="21" t="s">
        <v>1348</v>
      </c>
      <c r="S324" s="21" t="s">
        <v>1348</v>
      </c>
      <c r="T324" s="21" t="s">
        <v>1348</v>
      </c>
      <c r="U324" s="21" t="s">
        <v>1348</v>
      </c>
      <c r="V324" s="21" t="s">
        <v>1348</v>
      </c>
      <c r="W324" s="21" t="s">
        <v>1348</v>
      </c>
      <c r="X324" s="21" t="s">
        <v>1348</v>
      </c>
      <c r="Y324" s="21" t="s">
        <v>1348</v>
      </c>
      <c r="Z324" s="21" t="s">
        <v>1348</v>
      </c>
      <c r="AA324" s="21" t="s">
        <v>1348</v>
      </c>
      <c r="AB324" s="21" t="s">
        <v>1348</v>
      </c>
      <c r="AC324" s="21" t="s">
        <v>1348</v>
      </c>
      <c r="AD324" s="21" t="s">
        <v>1348</v>
      </c>
      <c r="AE324" s="21" t="str">
        <f>'2026'!X324</f>
        <v/>
      </c>
      <c r="AF324" s="97" t="str">
        <f>Median!AD324</f>
        <v/>
      </c>
      <c r="AG324" s="142"/>
      <c r="AH324" s="61" t="s">
        <v>1193</v>
      </c>
    </row>
    <row r="325" spans="1:34" ht="14">
      <c r="A325" s="61" t="s">
        <v>1281</v>
      </c>
      <c r="B325" s="21" t="s">
        <v>1348</v>
      </c>
      <c r="C325" s="21" t="s">
        <v>1348</v>
      </c>
      <c r="D325" s="21" t="s">
        <v>1348</v>
      </c>
      <c r="E325" s="21">
        <v>3</v>
      </c>
      <c r="F325" s="21" t="s">
        <v>1348</v>
      </c>
      <c r="G325" s="21" t="s">
        <v>1348</v>
      </c>
      <c r="H325" s="21">
        <v>4</v>
      </c>
      <c r="I325" s="21">
        <v>3</v>
      </c>
      <c r="J325" s="21"/>
      <c r="K325" s="21"/>
      <c r="L325" s="21">
        <v>10</v>
      </c>
      <c r="M325" s="21" t="s">
        <v>1348</v>
      </c>
      <c r="N325" s="21">
        <v>7</v>
      </c>
      <c r="O325" s="21">
        <v>15</v>
      </c>
      <c r="P325" s="21" t="s">
        <v>1348</v>
      </c>
      <c r="Q325" s="21" t="s">
        <v>1348</v>
      </c>
      <c r="R325" s="21" t="s">
        <v>1348</v>
      </c>
      <c r="S325" s="21" t="s">
        <v>1348</v>
      </c>
      <c r="T325" s="21" t="s">
        <v>1348</v>
      </c>
      <c r="U325" s="21" t="s">
        <v>1348</v>
      </c>
      <c r="V325" s="21" t="s">
        <v>1348</v>
      </c>
      <c r="W325" s="21" t="s">
        <v>1348</v>
      </c>
      <c r="X325" s="21" t="s">
        <v>1348</v>
      </c>
      <c r="Y325" s="21" t="s">
        <v>1348</v>
      </c>
      <c r="Z325" s="21">
        <v>1</v>
      </c>
      <c r="AA325" s="21">
        <v>1</v>
      </c>
      <c r="AB325" s="21">
        <v>2</v>
      </c>
      <c r="AC325" s="21" t="s">
        <v>1348</v>
      </c>
      <c r="AD325" s="21" t="s">
        <v>1348</v>
      </c>
      <c r="AE325" s="21" t="str">
        <f>'2026'!X325</f>
        <v/>
      </c>
      <c r="AF325" s="97" t="str">
        <f>Median!AD325</f>
        <v/>
      </c>
      <c r="AG325" s="142"/>
      <c r="AH325" s="61" t="s">
        <v>1281</v>
      </c>
    </row>
    <row r="326" spans="1:34" ht="14">
      <c r="A326" s="61" t="s">
        <v>382</v>
      </c>
      <c r="B326" s="21">
        <v>18</v>
      </c>
      <c r="C326" s="21">
        <v>10</v>
      </c>
      <c r="D326" s="21">
        <v>2</v>
      </c>
      <c r="E326" s="21">
        <v>29</v>
      </c>
      <c r="F326" s="21">
        <v>5</v>
      </c>
      <c r="G326" s="21">
        <v>6</v>
      </c>
      <c r="H326" s="21">
        <v>19</v>
      </c>
      <c r="I326" s="21">
        <v>1</v>
      </c>
      <c r="J326" s="21"/>
      <c r="K326" s="21"/>
      <c r="L326" s="21">
        <v>36</v>
      </c>
      <c r="M326" s="21">
        <v>30</v>
      </c>
      <c r="N326" s="21">
        <v>60</v>
      </c>
      <c r="O326" s="21">
        <v>37</v>
      </c>
      <c r="P326" s="21">
        <v>1</v>
      </c>
      <c r="Q326" s="21">
        <v>2</v>
      </c>
      <c r="R326" s="21">
        <v>3</v>
      </c>
      <c r="S326" s="21">
        <v>4</v>
      </c>
      <c r="T326" s="21">
        <v>17</v>
      </c>
      <c r="U326" s="21">
        <v>17</v>
      </c>
      <c r="V326" s="21">
        <v>11</v>
      </c>
      <c r="W326" s="21">
        <v>9</v>
      </c>
      <c r="X326" s="21">
        <v>13</v>
      </c>
      <c r="Y326" s="21">
        <v>49</v>
      </c>
      <c r="Z326" s="21">
        <v>16</v>
      </c>
      <c r="AA326" s="21">
        <v>10</v>
      </c>
      <c r="AB326" s="21">
        <v>5</v>
      </c>
      <c r="AC326" s="21">
        <v>15</v>
      </c>
      <c r="AD326" s="21">
        <v>14</v>
      </c>
      <c r="AE326" s="21">
        <f>'2026'!X326</f>
        <v>10</v>
      </c>
      <c r="AF326" s="97">
        <f>Median!AD326</f>
        <v>12</v>
      </c>
      <c r="AG326" s="142"/>
      <c r="AH326" s="61" t="s">
        <v>382</v>
      </c>
    </row>
    <row r="327" spans="1:34" ht="14">
      <c r="A327" s="61" t="s">
        <v>234</v>
      </c>
      <c r="B327" s="21">
        <v>1</v>
      </c>
      <c r="C327" s="21">
        <v>10</v>
      </c>
      <c r="D327" s="21">
        <v>23</v>
      </c>
      <c r="E327" s="21">
        <v>24</v>
      </c>
      <c r="F327" s="21">
        <v>20</v>
      </c>
      <c r="G327" s="21">
        <v>26</v>
      </c>
      <c r="H327" s="21">
        <v>14</v>
      </c>
      <c r="I327" s="21">
        <v>21</v>
      </c>
      <c r="J327" s="78"/>
      <c r="K327" s="78"/>
      <c r="L327" s="21">
        <v>35</v>
      </c>
      <c r="M327" s="21">
        <v>13</v>
      </c>
      <c r="N327" s="21">
        <v>59</v>
      </c>
      <c r="O327" s="21">
        <v>25</v>
      </c>
      <c r="P327" s="21">
        <v>26</v>
      </c>
      <c r="Q327" s="21">
        <v>7</v>
      </c>
      <c r="R327" s="21">
        <v>25</v>
      </c>
      <c r="S327" s="21">
        <v>8</v>
      </c>
      <c r="T327" s="21">
        <v>28</v>
      </c>
      <c r="U327" s="21">
        <v>13</v>
      </c>
      <c r="V327" s="21">
        <v>20</v>
      </c>
      <c r="W327" s="21">
        <v>13</v>
      </c>
      <c r="X327" s="21">
        <v>44</v>
      </c>
      <c r="Y327" s="21">
        <v>37</v>
      </c>
      <c r="Z327" s="21">
        <v>9</v>
      </c>
      <c r="AA327" s="21">
        <v>27</v>
      </c>
      <c r="AB327" s="21">
        <v>10</v>
      </c>
      <c r="AC327" s="21">
        <v>7</v>
      </c>
      <c r="AD327" s="21">
        <v>7</v>
      </c>
      <c r="AE327" s="21">
        <f>'2026'!X327</f>
        <v>9</v>
      </c>
      <c r="AF327" s="97">
        <f>Median!AD327</f>
        <v>20</v>
      </c>
      <c r="AG327" s="142"/>
      <c r="AH327" s="61" t="s">
        <v>234</v>
      </c>
    </row>
    <row r="328" spans="1:34" ht="14">
      <c r="A328" s="61" t="s">
        <v>122</v>
      </c>
      <c r="B328" s="21">
        <v>10</v>
      </c>
      <c r="C328" s="21">
        <v>44</v>
      </c>
      <c r="D328" s="21">
        <v>53</v>
      </c>
      <c r="E328" s="21">
        <v>76</v>
      </c>
      <c r="F328" s="21">
        <v>84</v>
      </c>
      <c r="G328" s="21">
        <v>77</v>
      </c>
      <c r="H328" s="21">
        <v>74</v>
      </c>
      <c r="I328" s="21">
        <v>27</v>
      </c>
      <c r="J328" s="78"/>
      <c r="K328" s="78"/>
      <c r="L328" s="21">
        <v>50</v>
      </c>
      <c r="M328" s="21">
        <v>22</v>
      </c>
      <c r="N328" s="21">
        <v>53</v>
      </c>
      <c r="O328" s="21">
        <v>34</v>
      </c>
      <c r="P328" s="21">
        <v>38</v>
      </c>
      <c r="Q328" s="21">
        <v>38</v>
      </c>
      <c r="R328" s="21">
        <v>78</v>
      </c>
      <c r="S328" s="21">
        <v>49</v>
      </c>
      <c r="T328" s="21">
        <v>62</v>
      </c>
      <c r="U328" s="21">
        <v>28</v>
      </c>
      <c r="V328" s="21">
        <v>17</v>
      </c>
      <c r="W328" s="21">
        <v>32</v>
      </c>
      <c r="X328" s="21">
        <v>46</v>
      </c>
      <c r="Y328" s="21">
        <v>52</v>
      </c>
      <c r="Z328" s="21">
        <v>69</v>
      </c>
      <c r="AA328" s="21">
        <v>66</v>
      </c>
      <c r="AB328" s="21">
        <v>42</v>
      </c>
      <c r="AC328" s="21">
        <v>38</v>
      </c>
      <c r="AD328" s="21">
        <v>53</v>
      </c>
      <c r="AE328" s="21">
        <f>'2026'!X328</f>
        <v>98</v>
      </c>
      <c r="AF328" s="97">
        <f>Median!AD328</f>
        <v>49.5</v>
      </c>
      <c r="AG328" s="142"/>
      <c r="AH328" s="61" t="s">
        <v>122</v>
      </c>
    </row>
    <row r="329" spans="1:34" ht="14">
      <c r="A329" s="61" t="s">
        <v>2</v>
      </c>
      <c r="B329" s="21" t="s">
        <v>1348</v>
      </c>
      <c r="C329" s="21" t="s">
        <v>1348</v>
      </c>
      <c r="D329" s="21">
        <v>11</v>
      </c>
      <c r="E329" s="21">
        <v>1</v>
      </c>
      <c r="F329" s="21" t="s">
        <v>1348</v>
      </c>
      <c r="G329" s="21">
        <v>5</v>
      </c>
      <c r="H329" s="21" t="s">
        <v>1348</v>
      </c>
      <c r="I329" s="21" t="s">
        <v>1348</v>
      </c>
      <c r="J329" s="78"/>
      <c r="K329" s="78"/>
      <c r="L329" s="21" t="s">
        <v>1348</v>
      </c>
      <c r="M329" s="21">
        <v>2</v>
      </c>
      <c r="N329" s="21">
        <v>7</v>
      </c>
      <c r="O329" s="21">
        <v>8</v>
      </c>
      <c r="P329" s="21" t="s">
        <v>1348</v>
      </c>
      <c r="Q329" s="21" t="s">
        <v>1348</v>
      </c>
      <c r="R329" s="21" t="s">
        <v>1348</v>
      </c>
      <c r="S329" s="21">
        <v>1</v>
      </c>
      <c r="T329" s="21" t="s">
        <v>1348</v>
      </c>
      <c r="U329" s="21" t="s">
        <v>1348</v>
      </c>
      <c r="V329" s="21">
        <v>1</v>
      </c>
      <c r="W329" s="21">
        <v>1</v>
      </c>
      <c r="X329" s="21">
        <v>14</v>
      </c>
      <c r="Y329" s="21" t="s">
        <v>1348</v>
      </c>
      <c r="Z329" s="21">
        <v>3</v>
      </c>
      <c r="AA329" s="21">
        <v>1</v>
      </c>
      <c r="AB329" s="21" t="s">
        <v>1348</v>
      </c>
      <c r="AC329" s="21" t="s">
        <v>1348</v>
      </c>
      <c r="AD329" s="21">
        <v>2</v>
      </c>
      <c r="AE329" s="21">
        <f>'2026'!X329</f>
        <v>1</v>
      </c>
      <c r="AF329" s="97">
        <f>Median!AD329</f>
        <v>0.5</v>
      </c>
      <c r="AG329" s="142"/>
      <c r="AH329" s="61" t="s">
        <v>2</v>
      </c>
    </row>
    <row r="330" spans="1:34" ht="14">
      <c r="A330" s="61" t="s">
        <v>536</v>
      </c>
      <c r="B330" s="21">
        <v>55</v>
      </c>
      <c r="C330" s="21">
        <v>31</v>
      </c>
      <c r="D330" s="21">
        <v>45</v>
      </c>
      <c r="E330" s="21">
        <v>46</v>
      </c>
      <c r="F330" s="21">
        <v>69</v>
      </c>
      <c r="G330" s="21">
        <v>56</v>
      </c>
      <c r="H330" s="21">
        <v>60</v>
      </c>
      <c r="I330" s="21">
        <v>29</v>
      </c>
      <c r="J330" s="21"/>
      <c r="K330" s="21"/>
      <c r="L330" s="21">
        <v>46</v>
      </c>
      <c r="M330" s="21">
        <v>20</v>
      </c>
      <c r="N330" s="21">
        <v>42</v>
      </c>
      <c r="O330" s="21">
        <v>63</v>
      </c>
      <c r="P330" s="21">
        <v>21</v>
      </c>
      <c r="Q330" s="21">
        <v>29</v>
      </c>
      <c r="R330" s="21">
        <v>60</v>
      </c>
      <c r="S330" s="21">
        <v>40</v>
      </c>
      <c r="T330" s="21">
        <v>29</v>
      </c>
      <c r="U330" s="21">
        <v>31</v>
      </c>
      <c r="V330" s="21">
        <v>51</v>
      </c>
      <c r="W330" s="21">
        <v>29</v>
      </c>
      <c r="X330" s="21">
        <v>69</v>
      </c>
      <c r="Y330" s="21">
        <v>80</v>
      </c>
      <c r="Z330" s="21">
        <v>102</v>
      </c>
      <c r="AA330" s="21">
        <v>62</v>
      </c>
      <c r="AB330" s="21">
        <v>93</v>
      </c>
      <c r="AC330" s="21">
        <v>95</v>
      </c>
      <c r="AD330" s="21">
        <v>107</v>
      </c>
      <c r="AE330" s="21">
        <f>'2026'!X330</f>
        <v>130</v>
      </c>
      <c r="AF330" s="97">
        <f>Median!AD330</f>
        <v>53</v>
      </c>
      <c r="AG330" s="142"/>
      <c r="AH330" s="61" t="s">
        <v>536</v>
      </c>
    </row>
    <row r="331" spans="1:34" ht="14">
      <c r="A331" s="39" t="s">
        <v>1580</v>
      </c>
      <c r="B331" s="21"/>
      <c r="C331" s="21"/>
      <c r="D331" s="21">
        <v>11</v>
      </c>
      <c r="E331" s="21" t="s">
        <v>1348</v>
      </c>
      <c r="F331" s="21" t="s">
        <v>1348</v>
      </c>
      <c r="G331" s="21">
        <v>2</v>
      </c>
      <c r="H331" s="21">
        <v>4</v>
      </c>
      <c r="I331" s="21" t="s">
        <v>1348</v>
      </c>
      <c r="J331" s="21"/>
      <c r="K331" s="21"/>
      <c r="L331" s="21" t="s">
        <v>1348</v>
      </c>
      <c r="M331" s="21" t="s">
        <v>1348</v>
      </c>
      <c r="N331" s="21"/>
      <c r="O331" s="21"/>
      <c r="P331" s="21" t="s">
        <v>1348</v>
      </c>
      <c r="Q331" s="21">
        <v>7</v>
      </c>
      <c r="R331" s="21" t="s">
        <v>1348</v>
      </c>
      <c r="S331" s="21" t="s">
        <v>1348</v>
      </c>
      <c r="T331" s="21" t="s">
        <v>1348</v>
      </c>
      <c r="U331" s="21" t="s">
        <v>1348</v>
      </c>
      <c r="V331" s="21" t="s">
        <v>1348</v>
      </c>
      <c r="W331" s="21"/>
      <c r="X331" s="21">
        <v>8</v>
      </c>
      <c r="Y331" s="21" t="s">
        <v>1348</v>
      </c>
      <c r="Z331" s="21">
        <v>3</v>
      </c>
      <c r="AA331" s="21">
        <v>3</v>
      </c>
      <c r="AB331" s="21">
        <v>1</v>
      </c>
      <c r="AC331" s="21" t="s">
        <v>1348</v>
      </c>
      <c r="AD331" s="21" t="s">
        <v>1348</v>
      </c>
      <c r="AE331" s="21">
        <f>'2026'!X331</f>
        <v>1</v>
      </c>
      <c r="AF331" s="97" t="str">
        <f>Median!AD331</f>
        <v/>
      </c>
      <c r="AG331" s="142"/>
      <c r="AH331" s="39" t="s">
        <v>1580</v>
      </c>
    </row>
    <row r="332" spans="1:34">
      <c r="A332" s="48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F332" s="121"/>
      <c r="AG332" s="104"/>
      <c r="AH332" s="48"/>
    </row>
    <row r="333" spans="1:34" ht="14">
      <c r="A333" s="2" t="s">
        <v>1282</v>
      </c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F333" s="113"/>
      <c r="AG333" s="104"/>
      <c r="AH333" s="2" t="s">
        <v>1282</v>
      </c>
    </row>
    <row r="334" spans="1:34" ht="14">
      <c r="A334" s="62" t="s">
        <v>257</v>
      </c>
      <c r="B334" s="21"/>
      <c r="C334" s="21"/>
      <c r="D334" s="21"/>
      <c r="E334" s="21"/>
      <c r="F334" s="21">
        <v>13</v>
      </c>
      <c r="G334" s="21"/>
      <c r="H334" s="21"/>
      <c r="I334" s="21">
        <v>3</v>
      </c>
      <c r="J334" s="21"/>
      <c r="K334" s="21"/>
      <c r="L334" s="21">
        <v>1</v>
      </c>
      <c r="M334" s="21"/>
      <c r="N334" s="21"/>
      <c r="O334" s="21"/>
      <c r="P334" s="21"/>
      <c r="Q334" s="21"/>
      <c r="R334" s="21">
        <v>2</v>
      </c>
      <c r="S334" s="21" t="s">
        <v>1348</v>
      </c>
      <c r="T334" s="21">
        <v>1</v>
      </c>
      <c r="U334" s="21">
        <v>2</v>
      </c>
      <c r="V334" s="21">
        <v>2</v>
      </c>
      <c r="W334" s="21">
        <v>8</v>
      </c>
      <c r="X334" s="21" t="s">
        <v>1348</v>
      </c>
      <c r="Y334" s="21">
        <v>19</v>
      </c>
      <c r="Z334" s="21">
        <v>1</v>
      </c>
      <c r="AA334" s="21">
        <v>1</v>
      </c>
      <c r="AB334" s="21">
        <v>6</v>
      </c>
      <c r="AC334" s="21">
        <v>6</v>
      </c>
      <c r="AD334" s="21">
        <v>1</v>
      </c>
      <c r="AE334" s="21">
        <f>'2026'!X334</f>
        <v>13</v>
      </c>
      <c r="AF334" s="97">
        <f>Median!AD334</f>
        <v>1</v>
      </c>
      <c r="AG334" s="142"/>
      <c r="AH334" s="62" t="s">
        <v>257</v>
      </c>
    </row>
    <row r="335" spans="1:34"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F335" s="121"/>
      <c r="AG335" s="104"/>
    </row>
    <row r="336" spans="1:34" ht="14">
      <c r="A336" s="2" t="s">
        <v>1041</v>
      </c>
      <c r="B336" s="45" t="s">
        <v>1348</v>
      </c>
      <c r="C336" s="45" t="s">
        <v>1348</v>
      </c>
      <c r="D336" s="45"/>
      <c r="E336" s="20"/>
      <c r="F336" s="20"/>
      <c r="G336" s="20"/>
      <c r="H336" s="20"/>
      <c r="I336" s="20"/>
      <c r="J336" s="20"/>
      <c r="K336" s="20"/>
      <c r="L336" s="20"/>
      <c r="M336" s="20"/>
      <c r="N336" s="45" t="s">
        <v>1348</v>
      </c>
      <c r="O336" s="45" t="s">
        <v>1348</v>
      </c>
      <c r="P336" s="20"/>
      <c r="Q336" s="20"/>
      <c r="R336" s="20"/>
      <c r="S336" s="20"/>
      <c r="T336" s="20"/>
      <c r="U336" s="20"/>
      <c r="V336" s="45"/>
      <c r="W336" s="20"/>
      <c r="X336" s="20"/>
      <c r="Y336" s="20"/>
      <c r="Z336" s="20"/>
      <c r="AA336" s="20"/>
      <c r="AF336" s="113"/>
      <c r="AG336" s="104"/>
      <c r="AH336" s="2" t="s">
        <v>1041</v>
      </c>
    </row>
    <row r="337" spans="1:34" ht="14">
      <c r="A337" s="61" t="s">
        <v>610</v>
      </c>
      <c r="B337" s="21" t="s">
        <v>1348</v>
      </c>
      <c r="C337" s="21">
        <v>1</v>
      </c>
      <c r="D337" s="21">
        <v>12</v>
      </c>
      <c r="E337" s="21">
        <v>8</v>
      </c>
      <c r="F337" s="21">
        <v>26</v>
      </c>
      <c r="G337" s="21">
        <v>19</v>
      </c>
      <c r="H337" s="21">
        <v>1</v>
      </c>
      <c r="I337" s="21" t="s">
        <v>1348</v>
      </c>
      <c r="J337" s="21"/>
      <c r="K337" s="21"/>
      <c r="L337" s="21">
        <v>18</v>
      </c>
      <c r="M337" s="21">
        <v>25</v>
      </c>
      <c r="N337" s="21">
        <v>16</v>
      </c>
      <c r="O337" s="21">
        <v>17</v>
      </c>
      <c r="P337" s="21">
        <v>29</v>
      </c>
      <c r="Q337" s="21">
        <v>12</v>
      </c>
      <c r="R337" s="21">
        <v>9</v>
      </c>
      <c r="S337" s="21">
        <v>14</v>
      </c>
      <c r="T337" s="21">
        <v>6</v>
      </c>
      <c r="U337" s="21">
        <v>39</v>
      </c>
      <c r="V337" s="21">
        <v>11</v>
      </c>
      <c r="W337" s="21">
        <v>10</v>
      </c>
      <c r="X337" s="21">
        <v>1</v>
      </c>
      <c r="Y337" s="21">
        <v>42</v>
      </c>
      <c r="Z337" s="21">
        <v>6</v>
      </c>
      <c r="AA337" s="21">
        <v>20</v>
      </c>
      <c r="AB337" s="21">
        <v>9</v>
      </c>
      <c r="AC337" s="21">
        <v>10</v>
      </c>
      <c r="AD337" s="21">
        <v>9</v>
      </c>
      <c r="AE337" s="21">
        <f>'2026'!X337</f>
        <v>8</v>
      </c>
      <c r="AF337" s="97">
        <f>Median!AD337</f>
        <v>10.5</v>
      </c>
      <c r="AG337" s="142"/>
      <c r="AH337" s="61" t="s">
        <v>610</v>
      </c>
    </row>
    <row r="338" spans="1:34" ht="14">
      <c r="A338" s="61" t="s">
        <v>747</v>
      </c>
      <c r="B338" s="21">
        <v>135</v>
      </c>
      <c r="C338" s="21">
        <v>137</v>
      </c>
      <c r="D338" s="21">
        <v>156</v>
      </c>
      <c r="E338" s="21">
        <v>254</v>
      </c>
      <c r="F338" s="21">
        <v>233</v>
      </c>
      <c r="G338" s="21">
        <v>224</v>
      </c>
      <c r="H338" s="21">
        <v>297</v>
      </c>
      <c r="I338" s="21">
        <v>120</v>
      </c>
      <c r="J338" s="21"/>
      <c r="K338" s="21"/>
      <c r="L338" s="21">
        <v>274</v>
      </c>
      <c r="M338" s="21">
        <v>186</v>
      </c>
      <c r="N338" s="21">
        <v>327</v>
      </c>
      <c r="O338" s="21">
        <v>303</v>
      </c>
      <c r="P338" s="21">
        <v>181</v>
      </c>
      <c r="Q338" s="21">
        <v>218</v>
      </c>
      <c r="R338" s="21">
        <v>271</v>
      </c>
      <c r="S338" s="21">
        <v>222</v>
      </c>
      <c r="T338" s="21">
        <v>341</v>
      </c>
      <c r="U338" s="21">
        <v>236</v>
      </c>
      <c r="V338" s="21">
        <v>193</v>
      </c>
      <c r="W338" s="21">
        <v>236</v>
      </c>
      <c r="X338" s="21">
        <v>167</v>
      </c>
      <c r="Y338" s="21">
        <v>561</v>
      </c>
      <c r="Z338" s="21">
        <v>291</v>
      </c>
      <c r="AA338" s="21">
        <v>385</v>
      </c>
      <c r="AB338" s="21">
        <v>281</v>
      </c>
      <c r="AC338" s="21">
        <v>273</v>
      </c>
      <c r="AD338" s="21">
        <v>311</v>
      </c>
      <c r="AE338" s="21">
        <f>'2026'!X338</f>
        <v>197</v>
      </c>
      <c r="AF338" s="97">
        <f>Median!AD338</f>
        <v>236</v>
      </c>
      <c r="AG338" s="142"/>
      <c r="AH338" s="61" t="s">
        <v>747</v>
      </c>
    </row>
    <row r="339" spans="1:34" ht="14">
      <c r="A339" s="61" t="s">
        <v>553</v>
      </c>
      <c r="B339" s="21">
        <v>11</v>
      </c>
      <c r="C339" s="21">
        <v>22</v>
      </c>
      <c r="D339" s="21">
        <v>5</v>
      </c>
      <c r="E339" s="21">
        <v>43</v>
      </c>
      <c r="F339" s="21">
        <v>97</v>
      </c>
      <c r="G339" s="21">
        <v>37</v>
      </c>
      <c r="H339" s="21">
        <v>2</v>
      </c>
      <c r="I339" s="21">
        <v>55</v>
      </c>
      <c r="J339" s="21"/>
      <c r="K339" s="21"/>
      <c r="L339" s="21">
        <v>26</v>
      </c>
      <c r="M339" s="21">
        <v>15</v>
      </c>
      <c r="N339" s="21">
        <v>39</v>
      </c>
      <c r="O339" s="21">
        <v>24</v>
      </c>
      <c r="P339" s="21">
        <v>47</v>
      </c>
      <c r="Q339" s="21">
        <v>25</v>
      </c>
      <c r="R339" s="21">
        <v>42</v>
      </c>
      <c r="S339" s="21">
        <v>33</v>
      </c>
      <c r="T339" s="21">
        <v>45</v>
      </c>
      <c r="U339" s="21">
        <v>34</v>
      </c>
      <c r="V339" s="21">
        <v>29</v>
      </c>
      <c r="W339" s="21">
        <v>38</v>
      </c>
      <c r="X339" s="21">
        <v>36</v>
      </c>
      <c r="Y339" s="21">
        <v>65</v>
      </c>
      <c r="Z339" s="21">
        <v>19</v>
      </c>
      <c r="AA339" s="21">
        <v>26</v>
      </c>
      <c r="AB339" s="21">
        <v>70</v>
      </c>
      <c r="AC339" s="21">
        <v>59</v>
      </c>
      <c r="AD339" s="21">
        <v>47</v>
      </c>
      <c r="AE339" s="21">
        <f>'2026'!X339</f>
        <v>48</v>
      </c>
      <c r="AF339" s="97">
        <f>Median!AD339</f>
        <v>36.5</v>
      </c>
      <c r="AG339" s="142"/>
      <c r="AH339" s="61" t="s">
        <v>553</v>
      </c>
    </row>
    <row r="340" spans="1:34" ht="14">
      <c r="A340" s="61" t="s">
        <v>752</v>
      </c>
      <c r="B340" s="21">
        <v>184</v>
      </c>
      <c r="C340" s="21">
        <v>159</v>
      </c>
      <c r="D340" s="21">
        <v>544</v>
      </c>
      <c r="E340" s="21">
        <v>355</v>
      </c>
      <c r="F340" s="21">
        <v>300</v>
      </c>
      <c r="G340" s="21">
        <v>465</v>
      </c>
      <c r="H340" s="21">
        <v>262</v>
      </c>
      <c r="I340" s="21">
        <v>354</v>
      </c>
      <c r="J340" s="21"/>
      <c r="K340" s="21"/>
      <c r="L340" s="21">
        <v>333</v>
      </c>
      <c r="M340" s="21">
        <v>235</v>
      </c>
      <c r="N340" s="21">
        <v>333</v>
      </c>
      <c r="O340" s="21">
        <v>478</v>
      </c>
      <c r="P340" s="21">
        <v>302</v>
      </c>
      <c r="Q340" s="21">
        <v>205</v>
      </c>
      <c r="R340" s="21">
        <v>380</v>
      </c>
      <c r="S340" s="21">
        <v>356</v>
      </c>
      <c r="T340" s="21">
        <v>336</v>
      </c>
      <c r="U340" s="21">
        <v>312</v>
      </c>
      <c r="V340" s="21">
        <v>350</v>
      </c>
      <c r="W340" s="21">
        <v>250</v>
      </c>
      <c r="X340" s="21">
        <v>359</v>
      </c>
      <c r="Y340" s="21">
        <v>439</v>
      </c>
      <c r="Z340" s="21">
        <v>489</v>
      </c>
      <c r="AA340" s="21">
        <v>564</v>
      </c>
      <c r="AB340" s="21">
        <v>342</v>
      </c>
      <c r="AC340" s="21">
        <v>527</v>
      </c>
      <c r="AD340" s="21">
        <v>417</v>
      </c>
      <c r="AE340" s="21">
        <f>'2026'!X340</f>
        <v>403</v>
      </c>
      <c r="AF340" s="97">
        <f>Median!AD340</f>
        <v>352</v>
      </c>
      <c r="AG340" s="142"/>
      <c r="AH340" s="61" t="s">
        <v>752</v>
      </c>
    </row>
    <row r="341" spans="1:34" ht="14">
      <c r="A341" s="61" t="s">
        <v>289</v>
      </c>
      <c r="B341" s="21"/>
      <c r="C341" s="21"/>
      <c r="D341" s="21"/>
      <c r="E341" s="21"/>
      <c r="F341" s="21">
        <v>1</v>
      </c>
      <c r="G341" s="21" t="s">
        <v>1348</v>
      </c>
      <c r="H341" s="21" t="s">
        <v>1348</v>
      </c>
      <c r="I341" s="21" t="s">
        <v>1348</v>
      </c>
      <c r="J341" s="21"/>
      <c r="K341" s="21"/>
      <c r="L341" s="21" t="s">
        <v>1348</v>
      </c>
      <c r="M341" s="21" t="s">
        <v>1348</v>
      </c>
      <c r="N341" s="21"/>
      <c r="O341" s="21"/>
      <c r="P341" s="21" t="s">
        <v>1348</v>
      </c>
      <c r="Q341" s="21" t="s">
        <v>1348</v>
      </c>
      <c r="R341" s="21">
        <v>1</v>
      </c>
      <c r="S341" s="21" t="s">
        <v>1348</v>
      </c>
      <c r="T341" s="21" t="s">
        <v>1348</v>
      </c>
      <c r="U341" s="21" t="s">
        <v>1348</v>
      </c>
      <c r="V341" s="21">
        <v>7</v>
      </c>
      <c r="W341" s="21" t="s">
        <v>1348</v>
      </c>
      <c r="X341" s="21" t="s">
        <v>1348</v>
      </c>
      <c r="Y341" s="21" t="s">
        <v>1348</v>
      </c>
      <c r="Z341" s="21" t="s">
        <v>1348</v>
      </c>
      <c r="AA341" s="21" t="s">
        <v>1348</v>
      </c>
      <c r="AB341" s="21">
        <v>1</v>
      </c>
      <c r="AC341" s="21" t="s">
        <v>1348</v>
      </c>
      <c r="AD341" s="21" t="s">
        <v>1348</v>
      </c>
      <c r="AE341" s="21" t="str">
        <f>'2026'!X341</f>
        <v/>
      </c>
      <c r="AF341" s="97" t="str">
        <f>Median!AD341</f>
        <v/>
      </c>
      <c r="AG341" s="142"/>
      <c r="AH341" s="61" t="s">
        <v>1628</v>
      </c>
    </row>
    <row r="342" spans="1:34" ht="14">
      <c r="A342" s="61" t="s">
        <v>484</v>
      </c>
      <c r="B342" s="21">
        <v>15</v>
      </c>
      <c r="C342" s="21">
        <v>50</v>
      </c>
      <c r="D342" s="21">
        <v>158</v>
      </c>
      <c r="E342" s="21">
        <v>241</v>
      </c>
      <c r="F342" s="21">
        <v>333</v>
      </c>
      <c r="G342" s="21">
        <v>219</v>
      </c>
      <c r="H342" s="21">
        <v>167</v>
      </c>
      <c r="I342" s="21">
        <v>245</v>
      </c>
      <c r="J342" s="21"/>
      <c r="K342" s="21"/>
      <c r="L342" s="21">
        <v>142</v>
      </c>
      <c r="M342" s="21">
        <v>199</v>
      </c>
      <c r="N342" s="21">
        <v>173</v>
      </c>
      <c r="O342" s="21">
        <v>356</v>
      </c>
      <c r="P342" s="21">
        <v>67</v>
      </c>
      <c r="Q342" s="21">
        <v>167</v>
      </c>
      <c r="R342" s="21">
        <v>126</v>
      </c>
      <c r="S342" s="21">
        <v>150</v>
      </c>
      <c r="T342" s="21">
        <v>69</v>
      </c>
      <c r="U342" s="21">
        <v>81</v>
      </c>
      <c r="V342" s="21">
        <v>107</v>
      </c>
      <c r="W342" s="21">
        <v>175</v>
      </c>
      <c r="X342" s="21">
        <v>182</v>
      </c>
      <c r="Y342" s="21">
        <v>152</v>
      </c>
      <c r="Z342" s="21">
        <v>243</v>
      </c>
      <c r="AA342" s="21">
        <v>158</v>
      </c>
      <c r="AB342" s="21">
        <v>128</v>
      </c>
      <c r="AC342" s="21">
        <v>182</v>
      </c>
      <c r="AD342" s="21">
        <v>138</v>
      </c>
      <c r="AE342" s="21">
        <f>'2026'!X342</f>
        <v>206</v>
      </c>
      <c r="AF342" s="97">
        <f>Median!AD342</f>
        <v>162.5</v>
      </c>
      <c r="AG342" s="142"/>
      <c r="AH342" s="61" t="s">
        <v>484</v>
      </c>
    </row>
    <row r="343" spans="1:34" ht="14">
      <c r="A343" s="61" t="s">
        <v>631</v>
      </c>
      <c r="B343" s="21">
        <v>294</v>
      </c>
      <c r="C343" s="21">
        <v>291</v>
      </c>
      <c r="D343" s="21">
        <v>645</v>
      </c>
      <c r="E343" s="21">
        <v>348</v>
      </c>
      <c r="F343" s="21">
        <v>339</v>
      </c>
      <c r="G343" s="21">
        <v>383</v>
      </c>
      <c r="H343" s="21">
        <v>314</v>
      </c>
      <c r="I343" s="21">
        <v>189</v>
      </c>
      <c r="J343" s="21"/>
      <c r="K343" s="21"/>
      <c r="L343" s="21">
        <v>193</v>
      </c>
      <c r="M343" s="21">
        <v>180</v>
      </c>
      <c r="N343" s="21">
        <v>338</v>
      </c>
      <c r="O343" s="21">
        <v>561</v>
      </c>
      <c r="P343" s="21">
        <v>397</v>
      </c>
      <c r="Q343" s="21">
        <v>457</v>
      </c>
      <c r="R343" s="21">
        <v>201</v>
      </c>
      <c r="S343" s="21">
        <v>234</v>
      </c>
      <c r="T343" s="21">
        <v>315</v>
      </c>
      <c r="U343" s="21">
        <v>113</v>
      </c>
      <c r="V343" s="21">
        <v>180</v>
      </c>
      <c r="W343" s="21">
        <v>151</v>
      </c>
      <c r="X343" s="21">
        <v>155</v>
      </c>
      <c r="Y343" s="21">
        <v>309</v>
      </c>
      <c r="Z343" s="21">
        <v>281</v>
      </c>
      <c r="AA343" s="21">
        <v>351</v>
      </c>
      <c r="AB343" s="21">
        <v>228</v>
      </c>
      <c r="AC343" s="21">
        <v>139</v>
      </c>
      <c r="AD343" s="21">
        <v>256</v>
      </c>
      <c r="AE343" s="21">
        <f>'2026'!X343</f>
        <v>105</v>
      </c>
      <c r="AF343" s="97">
        <f>Median!AD343</f>
        <v>286</v>
      </c>
      <c r="AG343" s="142"/>
      <c r="AH343" s="61" t="s">
        <v>631</v>
      </c>
    </row>
    <row r="344" spans="1:34" ht="14">
      <c r="A344" s="39" t="s">
        <v>1581</v>
      </c>
      <c r="B344" s="21"/>
      <c r="C344" s="21"/>
      <c r="D344" s="21">
        <v>50</v>
      </c>
      <c r="E344" s="21">
        <v>168</v>
      </c>
      <c r="F344" s="21" t="s">
        <v>1348</v>
      </c>
      <c r="G344" s="21" t="s">
        <v>1348</v>
      </c>
      <c r="H344" s="21" t="s">
        <v>1348</v>
      </c>
      <c r="I344" s="21" t="s">
        <v>1348</v>
      </c>
      <c r="J344" s="21"/>
      <c r="K344" s="21"/>
      <c r="L344" s="21" t="s">
        <v>1348</v>
      </c>
      <c r="M344" s="21" t="s">
        <v>1348</v>
      </c>
      <c r="N344" s="21"/>
      <c r="O344" s="21"/>
      <c r="P344" s="21" t="s">
        <v>1348</v>
      </c>
      <c r="Q344" s="21" t="s">
        <v>1348</v>
      </c>
      <c r="R344" s="21" t="s">
        <v>1348</v>
      </c>
      <c r="S344" s="21" t="s">
        <v>1348</v>
      </c>
      <c r="T344" s="21" t="s">
        <v>1348</v>
      </c>
      <c r="U344" s="21">
        <v>27</v>
      </c>
      <c r="V344" s="21" t="s">
        <v>1348</v>
      </c>
      <c r="W344" s="21" t="s">
        <v>1348</v>
      </c>
      <c r="X344" s="21" t="s">
        <v>1348</v>
      </c>
      <c r="Y344" s="21" t="s">
        <v>1348</v>
      </c>
      <c r="Z344" s="21" t="s">
        <v>1348</v>
      </c>
      <c r="AA344" s="21">
        <v>12</v>
      </c>
      <c r="AB344" s="21" t="s">
        <v>1348</v>
      </c>
      <c r="AC344" s="21" t="s">
        <v>1348</v>
      </c>
      <c r="AD344" s="21" t="s">
        <v>1348</v>
      </c>
      <c r="AE344" s="21">
        <f>'2026'!X344</f>
        <v>16</v>
      </c>
      <c r="AF344" s="97" t="str">
        <f>Median!AD344</f>
        <v/>
      </c>
      <c r="AG344" s="142"/>
      <c r="AH344" s="39" t="s">
        <v>1581</v>
      </c>
    </row>
    <row r="345" spans="1:34"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F345" s="121"/>
      <c r="AG345" s="104"/>
    </row>
    <row r="346" spans="1:34"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F346" s="96"/>
      <c r="AG346" s="104"/>
    </row>
    <row r="347" spans="1:34" ht="14">
      <c r="A347" s="2" t="s">
        <v>405</v>
      </c>
      <c r="B347" s="45"/>
      <c r="C347" s="45"/>
      <c r="D347" s="45"/>
      <c r="E347" s="20"/>
      <c r="F347" s="20"/>
      <c r="G347" s="20"/>
      <c r="H347" s="20"/>
      <c r="I347" s="20"/>
      <c r="J347" s="80"/>
      <c r="K347" s="80"/>
      <c r="L347" s="20"/>
      <c r="M347" s="20"/>
      <c r="N347" s="45"/>
      <c r="O347" s="45"/>
      <c r="P347" s="20"/>
      <c r="Q347" s="20"/>
      <c r="R347" s="20"/>
      <c r="S347" s="20"/>
      <c r="T347" s="20"/>
      <c r="U347" s="20"/>
      <c r="V347" s="45"/>
      <c r="W347" s="20"/>
      <c r="X347" s="20"/>
      <c r="Y347" s="20"/>
      <c r="Z347" s="20"/>
      <c r="AA347" s="20"/>
      <c r="AF347" s="113"/>
      <c r="AG347" s="104"/>
      <c r="AH347" s="2" t="s">
        <v>405</v>
      </c>
    </row>
    <row r="348" spans="1:34" ht="14">
      <c r="A348" s="61" t="s">
        <v>256</v>
      </c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 t="s">
        <v>1348</v>
      </c>
      <c r="S348" s="21" t="s">
        <v>1348</v>
      </c>
      <c r="T348" s="21" t="s">
        <v>1348</v>
      </c>
      <c r="U348" s="21" t="s">
        <v>1348</v>
      </c>
      <c r="V348" s="21" t="s">
        <v>1348</v>
      </c>
      <c r="W348" s="21" t="s">
        <v>1348</v>
      </c>
      <c r="X348" s="21" t="s">
        <v>1348</v>
      </c>
      <c r="Y348" s="21" t="s">
        <v>1348</v>
      </c>
      <c r="Z348" s="21" t="s">
        <v>1348</v>
      </c>
      <c r="AA348" s="21" t="s">
        <v>1348</v>
      </c>
      <c r="AB348" s="21" t="s">
        <v>1348</v>
      </c>
      <c r="AC348" s="21" t="s">
        <v>1348</v>
      </c>
      <c r="AD348" s="21" t="s">
        <v>1348</v>
      </c>
      <c r="AE348" s="21" t="str">
        <f>'2026'!X348</f>
        <v/>
      </c>
      <c r="AF348" s="97" t="str">
        <f>Median!AD348</f>
        <v/>
      </c>
      <c r="AG348" s="142"/>
      <c r="AH348" s="61" t="s">
        <v>256</v>
      </c>
    </row>
    <row r="349" spans="1:34" ht="14">
      <c r="A349" s="61" t="s">
        <v>620</v>
      </c>
      <c r="B349" s="21"/>
      <c r="C349" s="21">
        <v>6</v>
      </c>
      <c r="D349" s="21">
        <v>12</v>
      </c>
      <c r="E349" s="21">
        <v>7</v>
      </c>
      <c r="F349" s="21">
        <v>6</v>
      </c>
      <c r="G349" s="21">
        <v>50</v>
      </c>
      <c r="H349" s="21">
        <v>15</v>
      </c>
      <c r="I349" s="21">
        <v>4</v>
      </c>
      <c r="J349" s="78"/>
      <c r="K349" s="78"/>
      <c r="L349" s="21">
        <v>15</v>
      </c>
      <c r="M349" s="21">
        <v>17</v>
      </c>
      <c r="N349" s="21">
        <v>49</v>
      </c>
      <c r="O349" s="21">
        <v>31</v>
      </c>
      <c r="P349" s="21">
        <v>119</v>
      </c>
      <c r="Q349" s="21">
        <v>11</v>
      </c>
      <c r="R349" s="21">
        <v>10</v>
      </c>
      <c r="S349" s="21">
        <v>12</v>
      </c>
      <c r="T349" s="21">
        <v>3</v>
      </c>
      <c r="U349" s="21" t="s">
        <v>1348</v>
      </c>
      <c r="V349" s="21">
        <v>12</v>
      </c>
      <c r="W349" s="21">
        <v>9</v>
      </c>
      <c r="X349" s="21">
        <v>41</v>
      </c>
      <c r="Y349" s="21">
        <v>14</v>
      </c>
      <c r="Z349" s="21">
        <v>32</v>
      </c>
      <c r="AA349" s="21">
        <v>41</v>
      </c>
      <c r="AB349" s="21">
        <v>9</v>
      </c>
      <c r="AC349" s="21">
        <v>9</v>
      </c>
      <c r="AD349" s="21">
        <v>12</v>
      </c>
      <c r="AE349" s="21">
        <f>'2026'!X349</f>
        <v>37</v>
      </c>
      <c r="AF349" s="97">
        <f>Median!AD349</f>
        <v>12</v>
      </c>
      <c r="AG349" s="142"/>
      <c r="AH349" s="61" t="s">
        <v>620</v>
      </c>
    </row>
    <row r="350" spans="1:34" ht="14">
      <c r="A350" s="61" t="s">
        <v>166</v>
      </c>
      <c r="B350" s="21">
        <v>101</v>
      </c>
      <c r="C350" s="21">
        <v>146</v>
      </c>
      <c r="D350" s="21">
        <v>66</v>
      </c>
      <c r="E350" s="21">
        <v>98</v>
      </c>
      <c r="F350" s="21">
        <v>106</v>
      </c>
      <c r="G350" s="21">
        <v>125</v>
      </c>
      <c r="H350" s="21">
        <v>58</v>
      </c>
      <c r="I350" s="21">
        <v>130</v>
      </c>
      <c r="J350" s="78"/>
      <c r="K350" s="78"/>
      <c r="L350" s="21">
        <v>82</v>
      </c>
      <c r="M350" s="21">
        <v>47</v>
      </c>
      <c r="N350" s="21">
        <v>135</v>
      </c>
      <c r="O350" s="21">
        <v>99</v>
      </c>
      <c r="P350" s="21">
        <v>114</v>
      </c>
      <c r="Q350" s="21">
        <v>57</v>
      </c>
      <c r="R350" s="21">
        <v>85</v>
      </c>
      <c r="S350" s="21">
        <v>93</v>
      </c>
      <c r="T350" s="21">
        <v>75</v>
      </c>
      <c r="U350" s="21">
        <v>34</v>
      </c>
      <c r="V350" s="21">
        <v>53</v>
      </c>
      <c r="W350" s="21">
        <v>70</v>
      </c>
      <c r="X350" s="21">
        <v>143</v>
      </c>
      <c r="Y350" s="21">
        <v>75</v>
      </c>
      <c r="Z350" s="21">
        <v>136</v>
      </c>
      <c r="AA350" s="21">
        <v>101</v>
      </c>
      <c r="AB350" s="21">
        <v>106</v>
      </c>
      <c r="AC350" s="21">
        <v>137</v>
      </c>
      <c r="AD350" s="21">
        <v>141</v>
      </c>
      <c r="AE350" s="21">
        <f>'2026'!X350</f>
        <v>78</v>
      </c>
      <c r="AF350" s="97">
        <f>Median!AD350</f>
        <v>98.5</v>
      </c>
      <c r="AG350" s="142"/>
      <c r="AH350" s="61" t="s">
        <v>166</v>
      </c>
    </row>
    <row r="351" spans="1:34" ht="14">
      <c r="A351" s="61" t="s">
        <v>583</v>
      </c>
      <c r="B351" s="21">
        <v>1</v>
      </c>
      <c r="C351" s="21">
        <v>14</v>
      </c>
      <c r="D351" s="21"/>
      <c r="E351" s="21">
        <v>12</v>
      </c>
      <c r="F351" s="21">
        <v>21</v>
      </c>
      <c r="G351" s="21">
        <v>17</v>
      </c>
      <c r="H351" s="21">
        <v>3</v>
      </c>
      <c r="I351" s="21">
        <v>19</v>
      </c>
      <c r="J351" s="21"/>
      <c r="K351" s="21"/>
      <c r="L351" s="21">
        <v>6</v>
      </c>
      <c r="M351" s="21">
        <v>6</v>
      </c>
      <c r="N351" s="21">
        <v>9</v>
      </c>
      <c r="O351" s="21">
        <v>13</v>
      </c>
      <c r="P351" s="21">
        <v>3</v>
      </c>
      <c r="Q351" s="21">
        <v>21</v>
      </c>
      <c r="R351" s="21">
        <v>25</v>
      </c>
      <c r="S351" s="21">
        <v>18</v>
      </c>
      <c r="T351" s="21">
        <v>17</v>
      </c>
      <c r="U351" s="21">
        <v>7</v>
      </c>
      <c r="V351" s="21">
        <v>19</v>
      </c>
      <c r="W351" s="21">
        <v>12</v>
      </c>
      <c r="X351" s="21">
        <v>11</v>
      </c>
      <c r="Y351" s="21">
        <v>48</v>
      </c>
      <c r="Z351" s="21">
        <v>17</v>
      </c>
      <c r="AA351" s="21">
        <v>30</v>
      </c>
      <c r="AB351" s="21">
        <v>42</v>
      </c>
      <c r="AC351" s="21">
        <v>41</v>
      </c>
      <c r="AD351" s="21">
        <v>20</v>
      </c>
      <c r="AE351" s="21">
        <f>'2026'!X351</f>
        <v>47</v>
      </c>
      <c r="AF351" s="97">
        <f>Median!AD351</f>
        <v>17</v>
      </c>
      <c r="AG351" s="142"/>
      <c r="AH351" s="61" t="s">
        <v>583</v>
      </c>
    </row>
    <row r="352" spans="1:34" ht="14">
      <c r="A352" s="61" t="s">
        <v>520</v>
      </c>
      <c r="B352" s="21">
        <v>7</v>
      </c>
      <c r="C352" s="21">
        <v>35</v>
      </c>
      <c r="D352" s="21">
        <v>37</v>
      </c>
      <c r="E352" s="21">
        <v>27</v>
      </c>
      <c r="F352" s="21">
        <v>20</v>
      </c>
      <c r="G352" s="21">
        <v>18</v>
      </c>
      <c r="H352" s="21">
        <v>38</v>
      </c>
      <c r="I352" s="21">
        <v>16</v>
      </c>
      <c r="J352" s="21"/>
      <c r="K352" s="21"/>
      <c r="L352" s="21">
        <v>33</v>
      </c>
      <c r="M352" s="21">
        <v>14</v>
      </c>
      <c r="N352" s="21">
        <v>33</v>
      </c>
      <c r="O352" s="21">
        <v>19</v>
      </c>
      <c r="P352" s="21">
        <v>18</v>
      </c>
      <c r="Q352" s="21">
        <v>23</v>
      </c>
      <c r="R352" s="21">
        <v>45</v>
      </c>
      <c r="S352" s="21">
        <v>14</v>
      </c>
      <c r="T352" s="21">
        <v>32</v>
      </c>
      <c r="U352" s="21">
        <v>19</v>
      </c>
      <c r="V352" s="21">
        <v>35</v>
      </c>
      <c r="W352" s="21">
        <v>24</v>
      </c>
      <c r="X352" s="21">
        <v>34</v>
      </c>
      <c r="Y352" s="21">
        <v>33</v>
      </c>
      <c r="Z352" s="21">
        <v>39</v>
      </c>
      <c r="AA352" s="21">
        <v>19</v>
      </c>
      <c r="AB352" s="21">
        <v>32</v>
      </c>
      <c r="AC352" s="21">
        <v>46</v>
      </c>
      <c r="AD352" s="21">
        <v>36</v>
      </c>
      <c r="AE352" s="21">
        <f>'2026'!X352</f>
        <v>60</v>
      </c>
      <c r="AF352" s="97">
        <f>Median!AD352</f>
        <v>32</v>
      </c>
      <c r="AG352" s="142"/>
      <c r="AH352" s="61" t="s">
        <v>520</v>
      </c>
    </row>
    <row r="353" spans="1:34" ht="14">
      <c r="A353" s="39" t="s">
        <v>1582</v>
      </c>
      <c r="B353" s="21"/>
      <c r="C353" s="21">
        <v>16</v>
      </c>
      <c r="D353" s="21">
        <v>1</v>
      </c>
      <c r="E353" s="21">
        <v>59</v>
      </c>
      <c r="F353" s="21">
        <v>56</v>
      </c>
      <c r="G353" s="21">
        <v>15</v>
      </c>
      <c r="H353" s="21">
        <v>12</v>
      </c>
      <c r="I353" s="21">
        <v>27</v>
      </c>
      <c r="J353" s="79"/>
      <c r="K353" s="79"/>
      <c r="L353" s="21">
        <v>28</v>
      </c>
      <c r="M353" s="21">
        <v>22</v>
      </c>
      <c r="N353" s="21">
        <v>30</v>
      </c>
      <c r="O353" s="21">
        <v>31</v>
      </c>
      <c r="P353" s="21">
        <v>39</v>
      </c>
      <c r="Q353" s="21">
        <v>25</v>
      </c>
      <c r="R353" s="21">
        <v>41</v>
      </c>
      <c r="S353" s="21">
        <v>19</v>
      </c>
      <c r="T353" s="21">
        <v>11</v>
      </c>
      <c r="U353" s="21">
        <v>54</v>
      </c>
      <c r="V353" s="21">
        <v>21</v>
      </c>
      <c r="W353" s="21">
        <v>26</v>
      </c>
      <c r="X353" s="21">
        <v>16</v>
      </c>
      <c r="Y353" s="21">
        <v>44</v>
      </c>
      <c r="Z353" s="21">
        <v>38</v>
      </c>
      <c r="AA353" s="21">
        <v>73</v>
      </c>
      <c r="AB353" s="21">
        <v>66</v>
      </c>
      <c r="AC353" s="21">
        <v>58</v>
      </c>
      <c r="AD353" s="21">
        <v>86</v>
      </c>
      <c r="AE353" s="21">
        <f>'2026'!X353</f>
        <v>84</v>
      </c>
      <c r="AF353" s="97">
        <f>Median!AD353</f>
        <v>29</v>
      </c>
      <c r="AG353" s="142"/>
      <c r="AH353" s="39" t="s">
        <v>1582</v>
      </c>
    </row>
    <row r="354" spans="1:34" ht="14">
      <c r="A354" s="61" t="s">
        <v>177</v>
      </c>
      <c r="B354" s="21">
        <v>2</v>
      </c>
      <c r="C354" s="21">
        <v>35</v>
      </c>
      <c r="D354" s="21">
        <v>425</v>
      </c>
      <c r="E354" s="21">
        <v>86</v>
      </c>
      <c r="F354" s="21">
        <v>35</v>
      </c>
      <c r="G354" s="21">
        <v>160</v>
      </c>
      <c r="H354" s="21">
        <v>96</v>
      </c>
      <c r="I354" s="21">
        <v>28</v>
      </c>
      <c r="J354" s="21"/>
      <c r="K354" s="21"/>
      <c r="L354" s="21">
        <v>30</v>
      </c>
      <c r="M354" s="21">
        <v>125</v>
      </c>
      <c r="N354" s="21">
        <v>497</v>
      </c>
      <c r="O354" s="21">
        <v>725</v>
      </c>
      <c r="P354" s="21">
        <v>175</v>
      </c>
      <c r="Q354" s="21">
        <v>26</v>
      </c>
      <c r="R354" s="21">
        <v>29</v>
      </c>
      <c r="S354" s="21">
        <v>186</v>
      </c>
      <c r="T354" s="21">
        <v>35</v>
      </c>
      <c r="U354" s="21">
        <v>43</v>
      </c>
      <c r="V354" s="21">
        <v>142</v>
      </c>
      <c r="W354" s="21">
        <v>53</v>
      </c>
      <c r="X354" s="21">
        <v>309</v>
      </c>
      <c r="Y354" s="21">
        <v>116</v>
      </c>
      <c r="Z354" s="21">
        <v>182</v>
      </c>
      <c r="AA354" s="21">
        <v>814</v>
      </c>
      <c r="AB354" s="21">
        <v>63</v>
      </c>
      <c r="AC354" s="21">
        <v>75</v>
      </c>
      <c r="AD354" s="21">
        <v>118</v>
      </c>
      <c r="AE354" s="21">
        <f>'2026'!X354</f>
        <v>81</v>
      </c>
      <c r="AF354" s="97">
        <f>Median!AD354</f>
        <v>91</v>
      </c>
      <c r="AG354" s="142"/>
      <c r="AH354" s="61" t="s">
        <v>177</v>
      </c>
    </row>
    <row r="355" spans="1:34" ht="14" customHeight="1">
      <c r="A355" s="39" t="s">
        <v>1503</v>
      </c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>
        <v>3</v>
      </c>
      <c r="AC355" s="21" t="s">
        <v>1348</v>
      </c>
      <c r="AD355" s="21" t="s">
        <v>1348</v>
      </c>
      <c r="AE355" s="21" t="str">
        <f>'2026'!X355</f>
        <v/>
      </c>
      <c r="AF355" s="97"/>
      <c r="AG355" s="142"/>
      <c r="AH355" s="39" t="s">
        <v>1503</v>
      </c>
    </row>
    <row r="356" spans="1:34" ht="14" customHeight="1">
      <c r="A356" s="61" t="s">
        <v>1312</v>
      </c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>
        <v>0</v>
      </c>
      <c r="Y356" s="21" t="s">
        <v>1348</v>
      </c>
      <c r="Z356" s="21">
        <v>92</v>
      </c>
      <c r="AA356" s="21">
        <v>17</v>
      </c>
      <c r="AB356" s="21">
        <v>8</v>
      </c>
      <c r="AC356" s="21" t="s">
        <v>1348</v>
      </c>
      <c r="AD356" s="21" t="s">
        <v>1348</v>
      </c>
      <c r="AE356" s="21" t="str">
        <f>'2026'!X356</f>
        <v/>
      </c>
      <c r="AF356" s="97" t="str">
        <f>Median!AD356</f>
        <v/>
      </c>
      <c r="AG356" s="142"/>
      <c r="AH356" s="61" t="s">
        <v>1312</v>
      </c>
    </row>
    <row r="357" spans="1:34" ht="14" customHeight="1">
      <c r="A357" s="61" t="s">
        <v>178</v>
      </c>
      <c r="B357" s="21">
        <v>4</v>
      </c>
      <c r="C357" s="21">
        <v>20</v>
      </c>
      <c r="D357" s="21">
        <v>19</v>
      </c>
      <c r="E357" s="21">
        <v>26</v>
      </c>
      <c r="F357" s="21">
        <v>27</v>
      </c>
      <c r="G357" s="21">
        <v>57</v>
      </c>
      <c r="H357" s="21">
        <v>11</v>
      </c>
      <c r="I357" s="21">
        <v>12</v>
      </c>
      <c r="J357" s="21"/>
      <c r="K357" s="21"/>
      <c r="L357" s="21">
        <v>6</v>
      </c>
      <c r="M357" s="21">
        <v>1</v>
      </c>
      <c r="N357" s="21">
        <v>15</v>
      </c>
      <c r="O357" s="21">
        <v>15</v>
      </c>
      <c r="P357" s="21">
        <v>9</v>
      </c>
      <c r="Q357" s="21">
        <v>13</v>
      </c>
      <c r="R357" s="21">
        <v>13</v>
      </c>
      <c r="S357" s="21">
        <v>26</v>
      </c>
      <c r="T357" s="21">
        <v>22</v>
      </c>
      <c r="U357" s="21">
        <v>6</v>
      </c>
      <c r="V357" s="21">
        <v>11</v>
      </c>
      <c r="W357" s="21">
        <v>15</v>
      </c>
      <c r="X357" s="21">
        <v>40</v>
      </c>
      <c r="Y357" s="21">
        <v>8</v>
      </c>
      <c r="Z357" s="21">
        <v>32</v>
      </c>
      <c r="AA357" s="21">
        <v>35</v>
      </c>
      <c r="AB357" s="21">
        <v>20</v>
      </c>
      <c r="AC357" s="21">
        <v>30</v>
      </c>
      <c r="AD357" s="21">
        <v>31</v>
      </c>
      <c r="AE357" s="21">
        <f>'2026'!X357</f>
        <v>15</v>
      </c>
      <c r="AF357" s="97">
        <f>Median!AD357</f>
        <v>15</v>
      </c>
      <c r="AG357" s="142"/>
      <c r="AH357" s="61" t="s">
        <v>178</v>
      </c>
    </row>
    <row r="358" spans="1:34" ht="14">
      <c r="A358" s="61" t="s">
        <v>72</v>
      </c>
      <c r="B358" s="21"/>
      <c r="C358" s="21">
        <v>3</v>
      </c>
      <c r="D358" s="21">
        <v>5</v>
      </c>
      <c r="E358" s="21">
        <v>6</v>
      </c>
      <c r="F358" s="21">
        <v>3</v>
      </c>
      <c r="G358" s="21">
        <v>6</v>
      </c>
      <c r="H358" s="21"/>
      <c r="I358" s="21">
        <v>20</v>
      </c>
      <c r="J358" s="21"/>
      <c r="K358" s="21"/>
      <c r="L358" s="21">
        <v>4</v>
      </c>
      <c r="M358" s="21">
        <v>6</v>
      </c>
      <c r="N358" s="21">
        <v>5</v>
      </c>
      <c r="O358" s="21">
        <v>7</v>
      </c>
      <c r="P358" s="21">
        <v>105</v>
      </c>
      <c r="Q358" s="21">
        <v>1</v>
      </c>
      <c r="R358" s="21">
        <v>6</v>
      </c>
      <c r="S358" s="21">
        <v>8</v>
      </c>
      <c r="T358" s="21">
        <v>1</v>
      </c>
      <c r="U358" s="21">
        <v>11</v>
      </c>
      <c r="V358" s="21">
        <v>7</v>
      </c>
      <c r="W358" s="21">
        <v>7</v>
      </c>
      <c r="X358" s="21">
        <v>10</v>
      </c>
      <c r="Y358" s="21">
        <v>25</v>
      </c>
      <c r="Z358" s="21">
        <v>6</v>
      </c>
      <c r="AA358" s="21">
        <v>38</v>
      </c>
      <c r="AB358" s="21">
        <v>7</v>
      </c>
      <c r="AC358" s="21">
        <v>13</v>
      </c>
      <c r="AD358" s="21">
        <v>7</v>
      </c>
      <c r="AE358" s="21">
        <f>'2026'!X358</f>
        <v>15</v>
      </c>
      <c r="AF358" s="97">
        <f>Median!AD358</f>
        <v>6.5</v>
      </c>
      <c r="AG358" s="142"/>
      <c r="AH358" s="61" t="s">
        <v>72</v>
      </c>
    </row>
    <row r="359" spans="1:34" ht="14">
      <c r="A359" s="61" t="s">
        <v>400</v>
      </c>
      <c r="B359" s="21"/>
      <c r="C359" s="21"/>
      <c r="D359" s="21">
        <v>3</v>
      </c>
      <c r="E359" s="21">
        <v>13</v>
      </c>
      <c r="F359" s="21">
        <v>2</v>
      </c>
      <c r="G359" s="21"/>
      <c r="H359" s="21">
        <v>2</v>
      </c>
      <c r="I359" s="21">
        <v>2</v>
      </c>
      <c r="J359" s="21"/>
      <c r="K359" s="21"/>
      <c r="L359" s="21"/>
      <c r="M359" s="21"/>
      <c r="N359" s="21"/>
      <c r="O359" s="21">
        <v>3</v>
      </c>
      <c r="P359" s="21"/>
      <c r="Q359" s="21"/>
      <c r="R359" s="21" t="s">
        <v>1348</v>
      </c>
      <c r="S359" s="21">
        <v>10</v>
      </c>
      <c r="T359" s="21" t="s">
        <v>1348</v>
      </c>
      <c r="U359" s="21" t="s">
        <v>1348</v>
      </c>
      <c r="V359" s="21">
        <v>6</v>
      </c>
      <c r="W359" s="21" t="s">
        <v>1348</v>
      </c>
      <c r="X359" s="21">
        <v>1</v>
      </c>
      <c r="Y359" s="21">
        <v>3</v>
      </c>
      <c r="Z359" s="21">
        <v>4</v>
      </c>
      <c r="AA359" s="21">
        <v>22</v>
      </c>
      <c r="AB359" s="21" t="s">
        <v>1348</v>
      </c>
      <c r="AC359" s="21" t="s">
        <v>1348</v>
      </c>
      <c r="AD359" s="21">
        <v>3</v>
      </c>
      <c r="AE359" s="21">
        <f>'2026'!X359</f>
        <v>2</v>
      </c>
      <c r="AF359" s="97">
        <f>Median!AD359</f>
        <v>0.5</v>
      </c>
      <c r="AG359" s="142"/>
      <c r="AH359" s="61" t="s">
        <v>400</v>
      </c>
    </row>
    <row r="360" spans="1:34" ht="14">
      <c r="A360" s="39" t="s">
        <v>1351</v>
      </c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>
        <v>1</v>
      </c>
      <c r="Z360" s="21" t="s">
        <v>1348</v>
      </c>
      <c r="AA360" s="21" t="s">
        <v>1348</v>
      </c>
      <c r="AB360" s="21" t="s">
        <v>1348</v>
      </c>
      <c r="AC360" s="21" t="s">
        <v>1348</v>
      </c>
      <c r="AD360" s="21" t="s">
        <v>1348</v>
      </c>
      <c r="AE360" s="21">
        <f>'2026'!X360</f>
        <v>1</v>
      </c>
      <c r="AF360" s="97"/>
      <c r="AG360" s="142"/>
      <c r="AH360" s="39" t="s">
        <v>1351</v>
      </c>
    </row>
    <row r="361" spans="1:34" ht="14">
      <c r="A361" s="61" t="s">
        <v>521</v>
      </c>
      <c r="B361" s="21"/>
      <c r="C361" s="21">
        <v>17</v>
      </c>
      <c r="D361" s="21">
        <v>10</v>
      </c>
      <c r="E361" s="21">
        <v>22</v>
      </c>
      <c r="F361" s="21">
        <v>19</v>
      </c>
      <c r="G361" s="21">
        <v>19</v>
      </c>
      <c r="H361" s="21">
        <v>3</v>
      </c>
      <c r="I361" s="21">
        <v>13</v>
      </c>
      <c r="J361" s="21"/>
      <c r="K361" s="21"/>
      <c r="L361" s="21">
        <v>23</v>
      </c>
      <c r="M361" s="21">
        <v>44</v>
      </c>
      <c r="N361" s="21">
        <v>19</v>
      </c>
      <c r="O361" s="21">
        <v>10</v>
      </c>
      <c r="P361" s="21">
        <v>13</v>
      </c>
      <c r="Q361" s="21">
        <v>6</v>
      </c>
      <c r="R361" s="21">
        <v>12</v>
      </c>
      <c r="S361" s="21">
        <v>28</v>
      </c>
      <c r="T361" s="21">
        <v>12</v>
      </c>
      <c r="U361" s="21">
        <v>4</v>
      </c>
      <c r="V361" s="21">
        <v>36</v>
      </c>
      <c r="W361" s="21">
        <v>22</v>
      </c>
      <c r="X361" s="21">
        <v>22</v>
      </c>
      <c r="Y361" s="21">
        <v>17</v>
      </c>
      <c r="Z361" s="21">
        <v>32</v>
      </c>
      <c r="AA361" s="21">
        <v>51</v>
      </c>
      <c r="AB361" s="21">
        <v>15</v>
      </c>
      <c r="AC361" s="21">
        <v>26</v>
      </c>
      <c r="AD361" s="21">
        <v>45</v>
      </c>
      <c r="AE361" s="21">
        <f>'2026'!X361</f>
        <v>65</v>
      </c>
      <c r="AF361" s="97">
        <f>Median!AD361</f>
        <v>19</v>
      </c>
      <c r="AG361" s="142"/>
      <c r="AH361" s="61" t="s">
        <v>521</v>
      </c>
    </row>
    <row r="362" spans="1:34" ht="14">
      <c r="A362" s="38" t="s">
        <v>1583</v>
      </c>
      <c r="B362" s="21"/>
      <c r="C362" s="21"/>
      <c r="D362" s="21">
        <v>10</v>
      </c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>
        <v>5</v>
      </c>
      <c r="R362" s="21" t="s">
        <v>1348</v>
      </c>
      <c r="S362" s="21">
        <v>4</v>
      </c>
      <c r="T362" s="21">
        <v>2</v>
      </c>
      <c r="U362" s="21" t="s">
        <v>1348</v>
      </c>
      <c r="V362" s="21">
        <v>6</v>
      </c>
      <c r="W362" s="21">
        <v>6</v>
      </c>
      <c r="X362" s="21">
        <v>26</v>
      </c>
      <c r="Y362" s="21" t="s">
        <v>1348</v>
      </c>
      <c r="Z362" s="21">
        <v>4</v>
      </c>
      <c r="AA362" s="21">
        <v>88</v>
      </c>
      <c r="AB362" s="21" t="s">
        <v>1348</v>
      </c>
      <c r="AC362" s="21" t="s">
        <v>1348</v>
      </c>
      <c r="AD362" s="21" t="s">
        <v>1348</v>
      </c>
      <c r="AE362" s="21" t="str">
        <f>'2026'!X362</f>
        <v/>
      </c>
      <c r="AF362" s="97" t="str">
        <f>Median!AD362</f>
        <v/>
      </c>
      <c r="AG362" s="142"/>
      <c r="AH362" s="38" t="s">
        <v>1583</v>
      </c>
    </row>
    <row r="363" spans="1:34"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44"/>
      <c r="W363" s="20"/>
      <c r="X363" s="20"/>
      <c r="Y363" s="20"/>
      <c r="Z363" s="20"/>
      <c r="AA363" s="44"/>
      <c r="AF363" s="121"/>
      <c r="AG363" s="104"/>
    </row>
    <row r="364" spans="1:34" ht="14">
      <c r="A364" s="2" t="s">
        <v>261</v>
      </c>
      <c r="B364" s="45" t="s">
        <v>1348</v>
      </c>
      <c r="C364" s="45" t="s">
        <v>1348</v>
      </c>
      <c r="D364" s="45"/>
      <c r="E364" s="20"/>
      <c r="F364" s="20"/>
      <c r="G364" s="20"/>
      <c r="H364" s="20"/>
      <c r="I364" s="20"/>
      <c r="J364" s="20"/>
      <c r="K364" s="20"/>
      <c r="L364" s="20"/>
      <c r="M364" s="20"/>
      <c r="N364" s="45" t="s">
        <v>1348</v>
      </c>
      <c r="O364" s="45" t="s">
        <v>1348</v>
      </c>
      <c r="P364" s="20"/>
      <c r="Q364" s="20"/>
      <c r="R364" s="20"/>
      <c r="S364" s="20"/>
      <c r="T364" s="20"/>
      <c r="U364" s="20"/>
      <c r="V364" s="45"/>
      <c r="W364" s="20"/>
      <c r="X364" s="20"/>
      <c r="Y364" s="20"/>
      <c r="Z364" s="20"/>
      <c r="AA364" s="45"/>
      <c r="AF364" s="113"/>
      <c r="AG364" s="104"/>
      <c r="AH364" s="2" t="s">
        <v>1629</v>
      </c>
    </row>
    <row r="365" spans="1:34" ht="14">
      <c r="A365" s="61" t="s">
        <v>535</v>
      </c>
      <c r="B365" s="21">
        <v>12</v>
      </c>
      <c r="C365" s="21">
        <v>14</v>
      </c>
      <c r="D365" s="21">
        <v>43</v>
      </c>
      <c r="E365" s="21">
        <v>63</v>
      </c>
      <c r="F365" s="21">
        <v>130</v>
      </c>
      <c r="G365" s="21">
        <v>96</v>
      </c>
      <c r="H365" s="21">
        <v>15</v>
      </c>
      <c r="I365" s="21">
        <v>81</v>
      </c>
      <c r="J365" s="21"/>
      <c r="K365" s="21"/>
      <c r="L365" s="21">
        <v>53</v>
      </c>
      <c r="M365" s="21">
        <v>50</v>
      </c>
      <c r="N365" s="21">
        <v>80</v>
      </c>
      <c r="O365" s="21">
        <v>44</v>
      </c>
      <c r="P365" s="21">
        <v>151</v>
      </c>
      <c r="Q365" s="21">
        <v>58</v>
      </c>
      <c r="R365" s="21">
        <v>58</v>
      </c>
      <c r="S365" s="21">
        <v>57</v>
      </c>
      <c r="T365" s="21">
        <v>67</v>
      </c>
      <c r="U365" s="21">
        <v>23</v>
      </c>
      <c r="V365" s="21">
        <v>57</v>
      </c>
      <c r="W365" s="21">
        <v>68</v>
      </c>
      <c r="X365" s="21">
        <v>129</v>
      </c>
      <c r="Y365" s="21">
        <v>105</v>
      </c>
      <c r="Z365" s="21">
        <v>88</v>
      </c>
      <c r="AA365" s="21">
        <v>130</v>
      </c>
      <c r="AB365" s="21">
        <v>86</v>
      </c>
      <c r="AC365" s="21">
        <v>85</v>
      </c>
      <c r="AD365" s="21">
        <v>103</v>
      </c>
      <c r="AE365" s="21">
        <f>'2026'!X365</f>
        <v>122</v>
      </c>
      <c r="AF365" s="97">
        <f>Median!AD365</f>
        <v>67.5</v>
      </c>
      <c r="AG365" s="142"/>
      <c r="AH365" s="61" t="s">
        <v>535</v>
      </c>
    </row>
    <row r="366" spans="1:34" ht="14">
      <c r="A366" s="61" t="s">
        <v>586</v>
      </c>
      <c r="B366" s="21">
        <v>102</v>
      </c>
      <c r="C366" s="21">
        <v>13</v>
      </c>
      <c r="D366" s="21">
        <v>4</v>
      </c>
      <c r="E366" s="21">
        <v>36</v>
      </c>
      <c r="F366" s="21">
        <v>119</v>
      </c>
      <c r="G366" s="21">
        <v>76</v>
      </c>
      <c r="H366" s="21">
        <v>29</v>
      </c>
      <c r="I366" s="21">
        <v>55</v>
      </c>
      <c r="J366" s="21"/>
      <c r="K366" s="21"/>
      <c r="L366" s="21">
        <v>71</v>
      </c>
      <c r="M366" s="21">
        <v>26</v>
      </c>
      <c r="N366" s="21">
        <v>32</v>
      </c>
      <c r="O366" s="21">
        <v>41</v>
      </c>
      <c r="P366" s="21">
        <v>63</v>
      </c>
      <c r="Q366" s="21">
        <v>31</v>
      </c>
      <c r="R366" s="21">
        <v>58</v>
      </c>
      <c r="S366" s="21">
        <v>46</v>
      </c>
      <c r="T366" s="21">
        <v>37</v>
      </c>
      <c r="U366" s="21">
        <v>49</v>
      </c>
      <c r="V366" s="21">
        <v>52</v>
      </c>
      <c r="W366" s="21">
        <v>46</v>
      </c>
      <c r="X366" s="21">
        <v>39</v>
      </c>
      <c r="Y366" s="21">
        <v>81</v>
      </c>
      <c r="Z366" s="21">
        <v>47</v>
      </c>
      <c r="AA366" s="21">
        <v>69</v>
      </c>
      <c r="AB366" s="21">
        <v>82</v>
      </c>
      <c r="AC366" s="21">
        <v>101</v>
      </c>
      <c r="AD366" s="21">
        <v>101</v>
      </c>
      <c r="AE366" s="21">
        <f>'2026'!X366</f>
        <v>82</v>
      </c>
      <c r="AF366" s="97">
        <f>Median!AD366</f>
        <v>50.5</v>
      </c>
      <c r="AG366" s="142"/>
      <c r="AH366" s="61" t="s">
        <v>586</v>
      </c>
    </row>
    <row r="367" spans="1:34" ht="14">
      <c r="A367" s="61" t="s">
        <v>882</v>
      </c>
      <c r="B367" s="21">
        <v>17</v>
      </c>
      <c r="C367" s="21">
        <v>15</v>
      </c>
      <c r="D367" s="21">
        <v>7</v>
      </c>
      <c r="E367" s="21">
        <v>22</v>
      </c>
      <c r="F367" s="21">
        <v>62</v>
      </c>
      <c r="G367" s="21">
        <v>16</v>
      </c>
      <c r="H367" s="21">
        <v>9</v>
      </c>
      <c r="I367" s="21">
        <v>70</v>
      </c>
      <c r="J367" s="21"/>
      <c r="K367" s="21"/>
      <c r="L367" s="21">
        <v>11</v>
      </c>
      <c r="M367" s="21">
        <v>1</v>
      </c>
      <c r="N367" s="21">
        <v>35</v>
      </c>
      <c r="O367" s="21">
        <v>9</v>
      </c>
      <c r="P367" s="21">
        <v>125</v>
      </c>
      <c r="Q367" s="21">
        <v>52</v>
      </c>
      <c r="R367" s="21">
        <v>81</v>
      </c>
      <c r="S367" s="21">
        <v>36</v>
      </c>
      <c r="T367" s="21">
        <v>55</v>
      </c>
      <c r="U367" s="21">
        <v>22</v>
      </c>
      <c r="V367" s="21">
        <v>61</v>
      </c>
      <c r="W367" s="21">
        <v>84</v>
      </c>
      <c r="X367" s="21">
        <v>52</v>
      </c>
      <c r="Y367" s="21">
        <v>105</v>
      </c>
      <c r="Z367" s="21">
        <v>69</v>
      </c>
      <c r="AA367" s="21">
        <v>59</v>
      </c>
      <c r="AB367" s="21">
        <v>44</v>
      </c>
      <c r="AC367" s="21">
        <v>89</v>
      </c>
      <c r="AD367" s="21">
        <v>88</v>
      </c>
      <c r="AE367" s="21">
        <f>'2026'!X367</f>
        <v>108</v>
      </c>
      <c r="AF367" s="97">
        <f>Median!AD367</f>
        <v>52</v>
      </c>
      <c r="AG367" s="142"/>
      <c r="AH367" s="61" t="s">
        <v>882</v>
      </c>
    </row>
    <row r="368" spans="1:34">
      <c r="A368" s="48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44"/>
      <c r="S368" s="44"/>
      <c r="T368" s="44"/>
      <c r="U368" s="44"/>
      <c r="V368" s="44"/>
      <c r="W368" s="44"/>
      <c r="X368" s="21"/>
      <c r="Y368" s="21"/>
      <c r="Z368" s="21"/>
      <c r="AA368" s="21"/>
      <c r="AF368" s="97"/>
      <c r="AG368" s="104"/>
      <c r="AH368" s="48"/>
    </row>
    <row r="369" spans="1:34" ht="14">
      <c r="A369" s="39" t="s">
        <v>1584</v>
      </c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>
        <v>4</v>
      </c>
      <c r="Y369" s="21" t="s">
        <v>1348</v>
      </c>
      <c r="Z369" s="21">
        <v>7</v>
      </c>
      <c r="AA369" s="21" t="s">
        <v>1348</v>
      </c>
      <c r="AB369" s="21" t="s">
        <v>1348</v>
      </c>
      <c r="AC369" s="21" t="s">
        <v>1348</v>
      </c>
      <c r="AD369" s="21">
        <v>9</v>
      </c>
      <c r="AE369" s="21" t="str">
        <f>'2026'!X369</f>
        <v/>
      </c>
      <c r="AF369" s="97" t="str">
        <f>Median!AD369</f>
        <v/>
      </c>
      <c r="AG369" s="142"/>
      <c r="AH369" s="39" t="s">
        <v>1584</v>
      </c>
    </row>
    <row r="370" spans="1:34">
      <c r="A370" s="48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21"/>
      <c r="AC370" s="44"/>
      <c r="AD370" s="44"/>
      <c r="AE370" s="44"/>
      <c r="AF370" s="121"/>
      <c r="AG370" s="104"/>
      <c r="AH370" s="48"/>
    </row>
    <row r="371" spans="1:34" ht="14">
      <c r="A371" s="7" t="s">
        <v>1043</v>
      </c>
      <c r="B371" s="21">
        <v>103</v>
      </c>
      <c r="C371" s="21">
        <v>149</v>
      </c>
      <c r="D371" s="21">
        <v>165</v>
      </c>
      <c r="E371" s="21">
        <v>171</v>
      </c>
      <c r="F371" s="21">
        <v>163</v>
      </c>
      <c r="G371" s="21">
        <v>157</v>
      </c>
      <c r="H371" s="21">
        <v>151</v>
      </c>
      <c r="I371" s="21">
        <v>154</v>
      </c>
      <c r="J371" s="21"/>
      <c r="K371" s="21"/>
      <c r="L371" s="21">
        <v>146</v>
      </c>
      <c r="M371" s="21">
        <v>148</v>
      </c>
      <c r="N371" s="21">
        <v>168</v>
      </c>
      <c r="O371" s="21">
        <v>168</v>
      </c>
      <c r="P371" s="21">
        <v>152</v>
      </c>
      <c r="Q371" s="21">
        <v>155</v>
      </c>
      <c r="R371" s="21">
        <v>161</v>
      </c>
      <c r="S371" s="21">
        <v>151</v>
      </c>
      <c r="T371" s="21">
        <v>155</v>
      </c>
      <c r="U371" s="21">
        <v>151</v>
      </c>
      <c r="V371" s="21">
        <v>159</v>
      </c>
      <c r="W371" s="21">
        <v>161</v>
      </c>
      <c r="X371" s="21">
        <v>160</v>
      </c>
      <c r="Y371" s="21">
        <v>167</v>
      </c>
      <c r="Z371" s="21">
        <v>163</v>
      </c>
      <c r="AA371" s="21">
        <v>168</v>
      </c>
      <c r="AB371" s="21">
        <v>154</v>
      </c>
      <c r="AC371" s="21">
        <v>156</v>
      </c>
      <c r="AD371" s="21">
        <v>148</v>
      </c>
      <c r="AE371" s="21">
        <f>'2026'!X371</f>
        <v>155</v>
      </c>
      <c r="AF371" s="97">
        <f>Median!AD371</f>
        <v>155.5</v>
      </c>
      <c r="AG371" s="142"/>
      <c r="AH371" s="7" t="s">
        <v>1043</v>
      </c>
    </row>
    <row r="372" spans="1:34" ht="14">
      <c r="A372" s="7" t="s">
        <v>915</v>
      </c>
      <c r="B372" s="21">
        <v>3766</v>
      </c>
      <c r="C372" s="21">
        <v>4823</v>
      </c>
      <c r="D372" s="21">
        <v>10548</v>
      </c>
      <c r="E372" s="21">
        <v>7278</v>
      </c>
      <c r="F372" s="21">
        <v>7453</v>
      </c>
      <c r="G372" s="21">
        <v>8469</v>
      </c>
      <c r="H372" s="21">
        <v>6507</v>
      </c>
      <c r="I372" s="21">
        <v>6346</v>
      </c>
      <c r="J372" s="21"/>
      <c r="K372" s="21"/>
      <c r="L372" s="21">
        <v>6057</v>
      </c>
      <c r="M372" s="21">
        <v>4910</v>
      </c>
      <c r="N372" s="21">
        <v>8327</v>
      </c>
      <c r="O372" s="21">
        <v>9390</v>
      </c>
      <c r="P372" s="21">
        <v>6093</v>
      </c>
      <c r="Q372" s="21">
        <v>8116</v>
      </c>
      <c r="R372" s="21">
        <v>6144</v>
      </c>
      <c r="S372" s="21">
        <v>6932</v>
      </c>
      <c r="T372" s="21">
        <v>5689</v>
      </c>
      <c r="U372" s="21">
        <v>4748</v>
      </c>
      <c r="V372" s="21">
        <v>5976</v>
      </c>
      <c r="W372" s="21">
        <v>5556</v>
      </c>
      <c r="X372" s="21">
        <v>7060</v>
      </c>
      <c r="Y372" s="21">
        <v>10306</v>
      </c>
      <c r="Z372" s="21">
        <v>10443</v>
      </c>
      <c r="AA372" s="21">
        <v>9922</v>
      </c>
      <c r="AB372" s="21">
        <v>6762</v>
      </c>
      <c r="AC372" s="21">
        <v>6803</v>
      </c>
      <c r="AD372" s="21">
        <v>9318</v>
      </c>
      <c r="AE372" s="21">
        <f>'2026'!X372</f>
        <v>7297</v>
      </c>
      <c r="AF372" s="97">
        <f>Median!AD372</f>
        <v>6867.5</v>
      </c>
      <c r="AG372" s="142"/>
      <c r="AH372" s="7" t="s">
        <v>915</v>
      </c>
    </row>
    <row r="373" spans="1:34">
      <c r="A373" s="4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97"/>
      <c r="AG373" s="104"/>
      <c r="AH373" s="4"/>
    </row>
    <row r="374" spans="1:34">
      <c r="A374" s="8" t="s">
        <v>624</v>
      </c>
      <c r="B374" s="21">
        <v>8</v>
      </c>
      <c r="C374" s="21">
        <v>11</v>
      </c>
      <c r="D374" s="21">
        <v>29</v>
      </c>
      <c r="E374" s="21">
        <v>18</v>
      </c>
      <c r="F374" s="21">
        <v>31</v>
      </c>
      <c r="G374" s="21">
        <v>34</v>
      </c>
      <c r="H374" s="21">
        <v>21</v>
      </c>
      <c r="I374" s="21">
        <v>20</v>
      </c>
      <c r="J374" s="21"/>
      <c r="K374" s="21"/>
      <c r="L374" s="21">
        <v>19</v>
      </c>
      <c r="M374" s="21">
        <v>13</v>
      </c>
      <c r="N374" s="21">
        <v>33</v>
      </c>
      <c r="O374" s="21">
        <v>30</v>
      </c>
      <c r="P374" s="21">
        <v>29</v>
      </c>
      <c r="Q374" s="21">
        <v>21</v>
      </c>
      <c r="R374" s="21">
        <v>30</v>
      </c>
      <c r="S374" s="21">
        <v>37</v>
      </c>
      <c r="T374" s="21">
        <v>24</v>
      </c>
      <c r="U374" s="21">
        <v>30</v>
      </c>
      <c r="V374" s="21">
        <v>40</v>
      </c>
      <c r="W374" s="21">
        <v>32</v>
      </c>
      <c r="X374" s="21">
        <v>29</v>
      </c>
      <c r="Y374" s="21">
        <v>48</v>
      </c>
      <c r="Z374" s="21">
        <v>50</v>
      </c>
      <c r="AA374" s="21">
        <v>53</v>
      </c>
      <c r="AB374" s="21">
        <v>34</v>
      </c>
      <c r="AC374" s="21">
        <v>39</v>
      </c>
      <c r="AD374" s="21">
        <v>33</v>
      </c>
      <c r="AE374" s="21">
        <f>'2026'!X374</f>
        <v>41</v>
      </c>
      <c r="AF374" s="97">
        <f>Median!AD374</f>
        <v>30</v>
      </c>
      <c r="AG374" s="142"/>
      <c r="AH374" s="8" t="s">
        <v>624</v>
      </c>
    </row>
    <row r="375" spans="1:34">
      <c r="A375" s="8" t="s">
        <v>395</v>
      </c>
      <c r="B375" s="97">
        <v>5</v>
      </c>
      <c r="C375" s="21">
        <v>7</v>
      </c>
      <c r="D375" s="21">
        <v>12</v>
      </c>
      <c r="E375" s="21">
        <v>10</v>
      </c>
      <c r="F375" s="21">
        <v>13</v>
      </c>
      <c r="G375" s="21">
        <v>15</v>
      </c>
      <c r="H375" s="21">
        <v>12</v>
      </c>
      <c r="I375" s="21">
        <v>9</v>
      </c>
      <c r="J375" s="97"/>
      <c r="K375" s="97"/>
      <c r="L375" s="21">
        <v>9</v>
      </c>
      <c r="M375" s="21">
        <v>6</v>
      </c>
      <c r="N375" s="97">
        <v>16</v>
      </c>
      <c r="O375" s="97">
        <v>15</v>
      </c>
      <c r="P375" s="21">
        <v>15</v>
      </c>
      <c r="Q375" s="21">
        <v>11</v>
      </c>
      <c r="R375" s="21">
        <v>16</v>
      </c>
      <c r="S375" s="21">
        <v>14</v>
      </c>
      <c r="T375" s="21">
        <v>13</v>
      </c>
      <c r="U375" s="21">
        <v>13</v>
      </c>
      <c r="V375" s="21">
        <v>16</v>
      </c>
      <c r="W375" s="21">
        <v>15</v>
      </c>
      <c r="X375" s="21">
        <v>14</v>
      </c>
      <c r="Y375" s="21">
        <v>32</v>
      </c>
      <c r="Z375" s="21">
        <v>27</v>
      </c>
      <c r="AA375" s="21">
        <v>27</v>
      </c>
      <c r="AB375" s="21">
        <v>17</v>
      </c>
      <c r="AC375" s="21">
        <v>20</v>
      </c>
      <c r="AD375" s="21">
        <v>19</v>
      </c>
      <c r="AE375" s="21">
        <f>'2026'!X375</f>
        <v>21</v>
      </c>
      <c r="AF375" s="97">
        <f>Median!AD375</f>
        <v>14.5</v>
      </c>
      <c r="AG375" s="142"/>
      <c r="AH375" s="8" t="s">
        <v>395</v>
      </c>
    </row>
    <row r="391" spans="2:33">
      <c r="B391" t="str">
        <f>'1997'!I251</f>
        <v/>
      </c>
      <c r="C391" t="str">
        <f>'1998'!H259</f>
        <v/>
      </c>
      <c r="N391" t="str">
        <f>'2009'!R251</f>
        <v/>
      </c>
      <c r="O391" t="str">
        <f>'2010'!Q251</f>
        <v/>
      </c>
      <c r="AF391" s="104"/>
      <c r="AG391" s="104"/>
    </row>
    <row r="401" spans="1:33">
      <c r="A401" s="48"/>
      <c r="B401" t="str">
        <f>'1997'!I259</f>
        <v/>
      </c>
      <c r="C401" t="str">
        <f>'1998'!H267</f>
        <v/>
      </c>
      <c r="N401" t="str">
        <f>'2009'!R259</f>
        <v/>
      </c>
      <c r="O401" t="str">
        <f>'2010'!Q259</f>
        <v/>
      </c>
      <c r="AF401" s="104"/>
      <c r="AG401" s="104"/>
    </row>
  </sheetData>
  <mergeCells count="1">
    <mergeCell ref="C3"/>
  </mergeCells>
  <phoneticPr fontId="9" type="noConversion"/>
  <pageMargins left="0.75" right="0.75" top="1" bottom="1" header="0.5" footer="0.5"/>
  <pageSetup orientation="portrait" horizontalDpi="4294967292" verticalDpi="429496729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89"/>
  <sheetViews>
    <sheetView topLeftCell="A314" workbookViewId="0">
      <selection activeCell="B325" sqref="B325:J325"/>
    </sheetView>
  </sheetViews>
  <sheetFormatPr baseColWidth="10" defaultColWidth="8.6640625" defaultRowHeight="13"/>
  <cols>
    <col min="1" max="1" width="25.6640625" customWidth="1"/>
    <col min="4" max="4" width="9.1640625" customWidth="1"/>
    <col min="5" max="5" width="9" customWidth="1"/>
    <col min="6" max="6" width="9.6640625" customWidth="1"/>
    <col min="7" max="7" width="9.83203125" customWidth="1"/>
    <col min="8" max="8" width="8.5" customWidth="1"/>
    <col min="9" max="9" width="9.33203125" customWidth="1"/>
    <col min="10" max="10" width="9.6640625" customWidth="1"/>
  </cols>
  <sheetData>
    <row r="1" spans="1:12">
      <c r="A1" s="3" t="s">
        <v>310</v>
      </c>
      <c r="D1" s="5" t="s">
        <v>514</v>
      </c>
      <c r="E1" s="5">
        <f>K322</f>
        <v>146</v>
      </c>
      <c r="F1" s="4"/>
      <c r="G1" s="5"/>
      <c r="H1" s="5"/>
      <c r="I1" s="5"/>
      <c r="J1" s="5"/>
    </row>
    <row r="2" spans="1:12">
      <c r="A2" s="3"/>
      <c r="D2" s="5"/>
      <c r="E2" s="5"/>
      <c r="F2" s="5"/>
      <c r="G2" s="5"/>
      <c r="H2" s="5"/>
      <c r="I2" s="5"/>
      <c r="J2" s="5"/>
    </row>
    <row r="3" spans="1:12" ht="24" customHeight="1">
      <c r="A3" s="3"/>
      <c r="B3" s="40" t="s">
        <v>311</v>
      </c>
      <c r="C3" s="47" t="s">
        <v>313</v>
      </c>
      <c r="D3" s="47" t="s">
        <v>694</v>
      </c>
      <c r="E3" s="40" t="s">
        <v>251</v>
      </c>
      <c r="F3" s="40" t="s">
        <v>377</v>
      </c>
      <c r="G3" s="47" t="s">
        <v>252</v>
      </c>
      <c r="H3" s="47" t="s">
        <v>10</v>
      </c>
      <c r="I3" s="47" t="s">
        <v>881</v>
      </c>
      <c r="J3" s="40" t="s">
        <v>49</v>
      </c>
      <c r="K3" s="41" t="s">
        <v>378</v>
      </c>
    </row>
    <row r="4" spans="1:12" ht="28">
      <c r="B4" s="81" t="s">
        <v>312</v>
      </c>
      <c r="C4" s="81" t="s">
        <v>164</v>
      </c>
      <c r="D4" s="67"/>
      <c r="E4" s="72"/>
      <c r="F4" s="67"/>
      <c r="G4" s="72"/>
      <c r="H4" s="72"/>
      <c r="I4" s="72"/>
      <c r="J4" s="72"/>
      <c r="K4" s="72"/>
      <c r="L4" s="52"/>
    </row>
    <row r="5" spans="1:12" s="1" customFormat="1" ht="12">
      <c r="A5" s="53" t="s">
        <v>843</v>
      </c>
      <c r="B5" s="82"/>
      <c r="C5" s="82"/>
      <c r="D5" s="83"/>
      <c r="E5" s="83"/>
      <c r="F5" s="83"/>
      <c r="G5" s="83"/>
      <c r="H5" s="83"/>
      <c r="I5" s="83"/>
      <c r="J5" s="83"/>
      <c r="K5" s="83"/>
    </row>
    <row r="6" spans="1:12" ht="14">
      <c r="A6" s="39" t="s">
        <v>1</v>
      </c>
      <c r="B6" s="21"/>
      <c r="C6" s="21"/>
      <c r="D6" s="21"/>
      <c r="E6" s="21"/>
      <c r="F6" s="21"/>
      <c r="G6" s="21"/>
      <c r="H6" s="21"/>
      <c r="I6" s="21"/>
      <c r="J6" s="21"/>
      <c r="K6" s="21" t="str">
        <f t="shared" ref="K6:K79" si="0">IF(SUM(B6:J6)&gt;0,SUM(B6:J6),"")</f>
        <v/>
      </c>
    </row>
    <row r="7" spans="1:12" ht="14">
      <c r="A7" s="39" t="s">
        <v>376</v>
      </c>
      <c r="B7" s="21"/>
      <c r="C7" s="21"/>
      <c r="D7" s="21"/>
      <c r="E7" s="21"/>
      <c r="F7" s="21"/>
      <c r="G7" s="21"/>
      <c r="H7" s="21"/>
      <c r="I7" s="21"/>
      <c r="J7" s="21"/>
      <c r="K7" s="21" t="str">
        <f t="shared" si="0"/>
        <v/>
      </c>
    </row>
    <row r="8" spans="1:12" ht="14">
      <c r="A8" s="39" t="s">
        <v>245</v>
      </c>
      <c r="B8" s="21"/>
      <c r="C8" s="21"/>
      <c r="D8" s="45">
        <v>1</v>
      </c>
      <c r="E8" s="21"/>
      <c r="F8" s="21"/>
      <c r="G8" s="21"/>
      <c r="H8" s="21"/>
      <c r="I8" s="21"/>
      <c r="J8" s="21"/>
      <c r="K8" s="21">
        <f t="shared" si="0"/>
        <v>1</v>
      </c>
    </row>
    <row r="9" spans="1:12" ht="14">
      <c r="A9" s="39" t="s">
        <v>246</v>
      </c>
      <c r="B9" s="21"/>
      <c r="C9" s="21"/>
      <c r="D9" s="21"/>
      <c r="E9" s="21"/>
      <c r="F9" s="21"/>
      <c r="G9" s="21"/>
      <c r="H9" s="21"/>
      <c r="I9" s="21"/>
      <c r="J9" s="21"/>
      <c r="K9" s="21" t="str">
        <f t="shared" si="0"/>
        <v/>
      </c>
    </row>
    <row r="10" spans="1:12" ht="14">
      <c r="A10" s="39" t="s">
        <v>247</v>
      </c>
      <c r="B10" s="21"/>
      <c r="C10" s="21"/>
      <c r="D10" s="21"/>
      <c r="E10" s="21"/>
      <c r="F10" s="21"/>
      <c r="G10" s="21"/>
      <c r="H10" s="21"/>
      <c r="I10" s="21"/>
      <c r="J10" s="21"/>
      <c r="K10" s="21" t="str">
        <f t="shared" si="0"/>
        <v/>
      </c>
    </row>
    <row r="11" spans="1:12" ht="14">
      <c r="A11" s="39" t="s">
        <v>248</v>
      </c>
      <c r="B11" s="45">
        <v>1</v>
      </c>
      <c r="C11" s="21"/>
      <c r="D11" s="21"/>
      <c r="E11" s="21"/>
      <c r="F11" s="21"/>
      <c r="G11" s="21"/>
      <c r="H11" s="21"/>
      <c r="I11" s="21"/>
      <c r="J11" s="21"/>
      <c r="K11" s="21">
        <f t="shared" si="0"/>
        <v>1</v>
      </c>
    </row>
    <row r="12" spans="1:12" ht="14">
      <c r="A12" s="54" t="s">
        <v>649</v>
      </c>
      <c r="B12" s="21"/>
      <c r="C12" s="21"/>
      <c r="D12" s="21"/>
      <c r="E12" s="21"/>
      <c r="F12" s="21"/>
      <c r="G12" s="21"/>
      <c r="H12" s="21"/>
      <c r="I12" s="21"/>
      <c r="J12" s="21"/>
      <c r="K12" s="21" t="str">
        <f t="shared" si="0"/>
        <v/>
      </c>
    </row>
    <row r="13" spans="1:12">
      <c r="A13" s="54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2" ht="14">
      <c r="A14" s="2" t="s">
        <v>995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2" ht="14">
      <c r="A15" s="39" t="s">
        <v>896</v>
      </c>
      <c r="B15" s="21"/>
      <c r="C15" s="21"/>
      <c r="D15" s="21"/>
      <c r="E15" s="21"/>
      <c r="F15" s="21"/>
      <c r="G15" s="21"/>
      <c r="H15" s="21"/>
      <c r="I15" s="21"/>
      <c r="J15" s="21"/>
      <c r="K15" s="21" t="str">
        <f t="shared" si="0"/>
        <v/>
      </c>
    </row>
    <row r="16" spans="1:12" ht="14">
      <c r="A16" s="38" t="s">
        <v>695</v>
      </c>
      <c r="B16" s="21"/>
      <c r="C16" s="21"/>
      <c r="D16" s="21"/>
      <c r="E16" s="21"/>
      <c r="F16" s="21"/>
      <c r="G16" s="21"/>
      <c r="H16" s="21"/>
      <c r="I16" s="21"/>
      <c r="J16" s="21"/>
      <c r="K16" s="21" t="str">
        <f t="shared" si="0"/>
        <v/>
      </c>
    </row>
    <row r="17" spans="1:11" ht="14">
      <c r="A17" s="38" t="s">
        <v>570</v>
      </c>
      <c r="B17" s="21"/>
      <c r="C17" s="21"/>
      <c r="D17" s="21"/>
      <c r="E17" s="21"/>
      <c r="F17" s="21"/>
      <c r="G17" s="21"/>
      <c r="H17" s="21"/>
      <c r="I17" s="21"/>
      <c r="J17" s="21"/>
      <c r="K17" s="21" t="str">
        <f t="shared" si="0"/>
        <v/>
      </c>
    </row>
    <row r="18" spans="1:11" ht="14">
      <c r="A18" s="38" t="s">
        <v>571</v>
      </c>
      <c r="B18" s="45">
        <v>1</v>
      </c>
      <c r="C18" s="45">
        <v>1</v>
      </c>
      <c r="D18" s="21"/>
      <c r="E18" s="45">
        <v>2</v>
      </c>
      <c r="F18" s="45">
        <v>2</v>
      </c>
      <c r="G18" s="45">
        <v>3</v>
      </c>
      <c r="H18" s="45"/>
      <c r="I18" s="45"/>
      <c r="J18" s="45">
        <v>3</v>
      </c>
      <c r="K18" s="21">
        <f t="shared" si="0"/>
        <v>12</v>
      </c>
    </row>
    <row r="19" spans="1:11" ht="14">
      <c r="A19" s="38" t="s">
        <v>572</v>
      </c>
      <c r="B19" s="21"/>
      <c r="C19" s="21"/>
      <c r="D19" s="21"/>
      <c r="E19" s="29"/>
      <c r="F19" s="21"/>
      <c r="G19" s="21"/>
      <c r="H19" s="21"/>
      <c r="I19" s="21"/>
      <c r="J19" s="21"/>
      <c r="K19" s="21" t="str">
        <f t="shared" si="0"/>
        <v/>
      </c>
    </row>
    <row r="20" spans="1:11" ht="14">
      <c r="A20" s="38" t="s">
        <v>821</v>
      </c>
      <c r="B20" s="21"/>
      <c r="C20" s="21"/>
      <c r="D20" s="21"/>
      <c r="E20" s="21"/>
      <c r="F20" s="21"/>
      <c r="G20" s="21"/>
      <c r="H20" s="21"/>
      <c r="I20" s="21"/>
      <c r="J20" s="21"/>
      <c r="K20" s="21" t="str">
        <f t="shared" si="0"/>
        <v/>
      </c>
    </row>
    <row r="21" spans="1:11" ht="14">
      <c r="A21" s="38" t="s">
        <v>528</v>
      </c>
      <c r="B21" s="21"/>
      <c r="C21" s="21"/>
      <c r="D21" s="21"/>
      <c r="E21" s="21"/>
      <c r="F21" s="21"/>
      <c r="G21" s="21"/>
      <c r="H21" s="21"/>
      <c r="I21" s="21"/>
      <c r="J21" s="21"/>
      <c r="K21" s="21" t="str">
        <f t="shared" si="0"/>
        <v/>
      </c>
    </row>
    <row r="22" spans="1:11" ht="14">
      <c r="A22" s="38" t="s">
        <v>390</v>
      </c>
      <c r="B22" s="21">
        <v>9</v>
      </c>
      <c r="C22" s="21">
        <v>3</v>
      </c>
      <c r="D22" s="21">
        <v>2</v>
      </c>
      <c r="E22" s="21">
        <v>20</v>
      </c>
      <c r="F22" s="21">
        <v>9</v>
      </c>
      <c r="G22" s="21">
        <v>6</v>
      </c>
      <c r="H22" s="21">
        <v>22</v>
      </c>
      <c r="I22" s="21"/>
      <c r="J22" s="21">
        <v>1</v>
      </c>
      <c r="K22" s="21">
        <f t="shared" si="0"/>
        <v>72</v>
      </c>
    </row>
    <row r="23" spans="1:11">
      <c r="A23" s="54"/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1" ht="14">
      <c r="A24" s="2" t="s">
        <v>983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</row>
    <row r="25" spans="1:11" ht="14">
      <c r="A25" s="69" t="s">
        <v>242</v>
      </c>
      <c r="B25" s="36"/>
      <c r="C25" s="36"/>
      <c r="D25" s="36"/>
      <c r="E25" s="36"/>
      <c r="F25" s="36"/>
      <c r="G25" s="36"/>
      <c r="H25" s="36"/>
      <c r="I25" s="36"/>
      <c r="J25" s="36"/>
      <c r="K25" s="21" t="str">
        <f t="shared" si="0"/>
        <v/>
      </c>
    </row>
    <row r="26" spans="1:11">
      <c r="A26" s="57" t="s">
        <v>123</v>
      </c>
      <c r="B26" s="45"/>
      <c r="C26" s="45"/>
      <c r="D26" s="45"/>
      <c r="E26" s="45"/>
      <c r="F26" s="45"/>
      <c r="G26" s="45"/>
      <c r="H26" s="45"/>
      <c r="I26" s="45"/>
      <c r="J26" s="45"/>
      <c r="K26" s="21" t="str">
        <f t="shared" si="0"/>
        <v/>
      </c>
    </row>
    <row r="27" spans="1:11">
      <c r="A27" s="56" t="s">
        <v>408</v>
      </c>
      <c r="B27" s="21"/>
      <c r="C27" s="21"/>
      <c r="D27" s="21"/>
      <c r="E27" s="21"/>
      <c r="F27" s="21"/>
      <c r="G27" s="21"/>
      <c r="H27" s="21"/>
      <c r="I27" s="21"/>
      <c r="J27" s="21"/>
      <c r="K27" s="21" t="str">
        <f t="shared" si="0"/>
        <v/>
      </c>
    </row>
    <row r="28" spans="1:11">
      <c r="A28" s="58" t="s">
        <v>266</v>
      </c>
      <c r="B28" s="45">
        <v>9</v>
      </c>
      <c r="C28" s="45">
        <v>10</v>
      </c>
      <c r="D28" s="45">
        <v>79</v>
      </c>
      <c r="E28" s="45">
        <v>16</v>
      </c>
      <c r="F28" s="45">
        <v>10</v>
      </c>
      <c r="G28" s="45">
        <v>11</v>
      </c>
      <c r="H28" s="84"/>
      <c r="I28" s="45"/>
      <c r="J28" s="45">
        <v>8</v>
      </c>
      <c r="K28" s="21">
        <f t="shared" si="0"/>
        <v>143</v>
      </c>
    </row>
    <row r="29" spans="1:11">
      <c r="A29" s="55" t="s">
        <v>267</v>
      </c>
      <c r="B29" s="21">
        <v>5</v>
      </c>
      <c r="C29" s="21"/>
      <c r="D29" s="21">
        <v>25</v>
      </c>
      <c r="E29" s="21">
        <v>21</v>
      </c>
      <c r="F29" s="21">
        <v>4</v>
      </c>
      <c r="G29" s="21"/>
      <c r="H29" s="21"/>
      <c r="I29" s="21"/>
      <c r="J29" s="21"/>
      <c r="K29" s="21">
        <f t="shared" si="0"/>
        <v>55</v>
      </c>
    </row>
    <row r="30" spans="1:11">
      <c r="A30" s="55" t="s">
        <v>268</v>
      </c>
      <c r="B30" s="21"/>
      <c r="C30" s="21">
        <v>2</v>
      </c>
      <c r="D30" s="21"/>
      <c r="E30" s="21"/>
      <c r="F30" s="21"/>
      <c r="G30" s="21"/>
      <c r="H30" s="21"/>
      <c r="I30" s="21"/>
      <c r="J30" s="21">
        <v>2</v>
      </c>
      <c r="K30" s="21">
        <f t="shared" si="0"/>
        <v>4</v>
      </c>
    </row>
    <row r="31" spans="1:11">
      <c r="A31" s="55" t="s">
        <v>269</v>
      </c>
      <c r="B31" s="21"/>
      <c r="C31" s="21"/>
      <c r="D31" s="21"/>
      <c r="E31" s="22" t="s">
        <v>50</v>
      </c>
      <c r="F31" s="21"/>
      <c r="G31" s="34"/>
      <c r="H31" s="34"/>
      <c r="I31" s="21"/>
      <c r="J31" s="21"/>
      <c r="K31" s="21" t="str">
        <f t="shared" si="0"/>
        <v/>
      </c>
    </row>
    <row r="32" spans="1:11">
      <c r="A32" s="55" t="s">
        <v>410</v>
      </c>
      <c r="B32" s="21"/>
      <c r="C32" s="21">
        <v>5</v>
      </c>
      <c r="D32" s="21">
        <v>30</v>
      </c>
      <c r="E32" s="21">
        <v>38</v>
      </c>
      <c r="F32" s="21"/>
      <c r="G32" s="21">
        <v>10</v>
      </c>
      <c r="H32" s="21">
        <v>28</v>
      </c>
      <c r="I32" s="21"/>
      <c r="J32" s="21">
        <v>20</v>
      </c>
      <c r="K32" s="21">
        <f t="shared" si="0"/>
        <v>131</v>
      </c>
    </row>
    <row r="33" spans="1:11">
      <c r="A33" s="55" t="s">
        <v>40</v>
      </c>
      <c r="B33" s="21"/>
      <c r="C33" s="21"/>
      <c r="D33" s="21"/>
      <c r="E33" s="21"/>
      <c r="F33" s="21"/>
      <c r="G33" s="21"/>
      <c r="H33" s="21"/>
      <c r="I33" s="21"/>
      <c r="J33" s="21"/>
      <c r="K33" s="21" t="str">
        <f t="shared" si="0"/>
        <v/>
      </c>
    </row>
    <row r="34" spans="1:11">
      <c r="A34" s="55" t="s">
        <v>411</v>
      </c>
      <c r="B34" s="21"/>
      <c r="C34" s="21"/>
      <c r="D34" s="21"/>
      <c r="E34" s="21"/>
      <c r="F34" s="21"/>
      <c r="G34" s="21"/>
      <c r="H34" s="21"/>
      <c r="I34" s="21"/>
      <c r="J34" s="21"/>
      <c r="K34" s="21" t="str">
        <f t="shared" si="0"/>
        <v/>
      </c>
    </row>
    <row r="35" spans="1:11">
      <c r="A35" s="55" t="s">
        <v>568</v>
      </c>
      <c r="B35" s="21"/>
      <c r="C35" s="21">
        <v>1</v>
      </c>
      <c r="D35" s="21"/>
      <c r="E35" s="21">
        <v>10</v>
      </c>
      <c r="F35" s="21"/>
      <c r="G35" s="21">
        <v>2</v>
      </c>
      <c r="H35" s="21"/>
      <c r="I35" s="21"/>
      <c r="J35" s="21">
        <v>5</v>
      </c>
      <c r="K35" s="21">
        <f t="shared" si="0"/>
        <v>18</v>
      </c>
    </row>
    <row r="36" spans="1:11">
      <c r="A36" s="55" t="s">
        <v>569</v>
      </c>
      <c r="B36" s="21"/>
      <c r="C36" s="21"/>
      <c r="D36" s="21"/>
      <c r="E36" s="21">
        <v>2</v>
      </c>
      <c r="F36" s="21"/>
      <c r="G36" s="21">
        <v>2</v>
      </c>
      <c r="H36" s="21"/>
      <c r="I36" s="21"/>
      <c r="J36" s="21"/>
      <c r="K36" s="21">
        <f t="shared" si="0"/>
        <v>4</v>
      </c>
    </row>
    <row r="37" spans="1:11">
      <c r="A37" s="55" t="s">
        <v>417</v>
      </c>
      <c r="B37" s="21"/>
      <c r="C37" s="21"/>
      <c r="D37" s="21"/>
      <c r="E37" s="21">
        <v>3</v>
      </c>
      <c r="F37" s="21"/>
      <c r="G37" s="21">
        <v>1</v>
      </c>
      <c r="H37" s="21"/>
      <c r="I37" s="21"/>
      <c r="J37" s="21"/>
      <c r="K37" s="21">
        <f t="shared" si="0"/>
        <v>4</v>
      </c>
    </row>
    <row r="38" spans="1:11">
      <c r="A38" s="55" t="s">
        <v>124</v>
      </c>
      <c r="B38" s="21"/>
      <c r="C38" s="21"/>
      <c r="D38" s="21"/>
      <c r="E38" s="21"/>
      <c r="F38" s="21"/>
      <c r="G38" s="21"/>
      <c r="H38" s="21"/>
      <c r="I38" s="21"/>
      <c r="J38" s="21"/>
      <c r="K38" s="21" t="str">
        <f t="shared" si="0"/>
        <v/>
      </c>
    </row>
    <row r="39" spans="1:11">
      <c r="A39" s="55" t="s">
        <v>418</v>
      </c>
      <c r="B39" s="21"/>
      <c r="C39" s="21"/>
      <c r="D39" s="21"/>
      <c r="E39" s="21">
        <v>7</v>
      </c>
      <c r="F39" s="21"/>
      <c r="G39" s="21"/>
      <c r="H39" s="21"/>
      <c r="I39" s="21"/>
      <c r="J39" s="29"/>
      <c r="K39" s="21">
        <f t="shared" si="0"/>
        <v>7</v>
      </c>
    </row>
    <row r="40" spans="1:11">
      <c r="A40" s="55" t="s">
        <v>849</v>
      </c>
      <c r="B40" s="21"/>
      <c r="C40" s="21"/>
      <c r="D40" s="21"/>
      <c r="E40" s="21"/>
      <c r="F40" s="21"/>
      <c r="G40" s="21"/>
      <c r="H40" s="21"/>
      <c r="I40" s="21"/>
      <c r="J40" s="21"/>
      <c r="K40" s="21" t="str">
        <f t="shared" si="0"/>
        <v/>
      </c>
    </row>
    <row r="41" spans="1:11">
      <c r="A41" s="55" t="s">
        <v>419</v>
      </c>
      <c r="B41" s="21"/>
      <c r="C41" s="21"/>
      <c r="D41" s="21"/>
      <c r="E41" s="21"/>
      <c r="F41" s="21"/>
      <c r="G41" s="21"/>
      <c r="H41" s="21"/>
      <c r="I41" s="21"/>
      <c r="J41" s="21"/>
      <c r="K41" s="21" t="str">
        <f t="shared" si="0"/>
        <v/>
      </c>
    </row>
    <row r="42" spans="1:11">
      <c r="A42" s="55" t="s">
        <v>163</v>
      </c>
      <c r="B42" s="21"/>
      <c r="C42" s="21"/>
      <c r="D42" s="21"/>
      <c r="E42" s="21"/>
      <c r="F42" s="21"/>
      <c r="G42" s="21"/>
      <c r="H42" s="21"/>
      <c r="I42" s="21"/>
      <c r="J42" s="21"/>
      <c r="K42" s="21" t="str">
        <f t="shared" si="0"/>
        <v/>
      </c>
    </row>
    <row r="43" spans="1:11">
      <c r="A43" s="55" t="s">
        <v>828</v>
      </c>
      <c r="B43" s="21"/>
      <c r="C43" s="21"/>
      <c r="D43" s="21"/>
      <c r="E43" s="21"/>
      <c r="F43" s="21"/>
      <c r="G43" s="22" t="s">
        <v>50</v>
      </c>
      <c r="H43" s="21"/>
      <c r="I43" s="21"/>
      <c r="J43" s="21"/>
      <c r="K43" s="21" t="str">
        <f t="shared" si="0"/>
        <v/>
      </c>
    </row>
    <row r="44" spans="1:11">
      <c r="A44" s="55" t="s">
        <v>770</v>
      </c>
      <c r="B44" s="21"/>
      <c r="C44" s="21"/>
      <c r="D44" s="21"/>
      <c r="E44" s="21"/>
      <c r="F44" s="21"/>
      <c r="G44" s="21"/>
      <c r="H44" s="21"/>
      <c r="I44" s="21"/>
      <c r="J44" s="21"/>
      <c r="K44" s="21" t="str">
        <f t="shared" si="0"/>
        <v/>
      </c>
    </row>
    <row r="45" spans="1:11">
      <c r="A45" s="55" t="s">
        <v>684</v>
      </c>
      <c r="B45" s="21"/>
      <c r="C45" s="21"/>
      <c r="D45" s="21"/>
      <c r="E45" s="21"/>
      <c r="F45" s="21"/>
      <c r="G45" s="21"/>
      <c r="H45" s="21"/>
      <c r="I45" s="21"/>
      <c r="J45" s="21"/>
      <c r="K45" s="21" t="str">
        <f t="shared" si="0"/>
        <v/>
      </c>
    </row>
    <row r="46" spans="1:11">
      <c r="A46" s="55" t="s">
        <v>771</v>
      </c>
      <c r="B46" s="21"/>
      <c r="C46" s="21"/>
      <c r="D46" s="21">
        <v>5</v>
      </c>
      <c r="E46" s="21"/>
      <c r="F46" s="21"/>
      <c r="G46" s="21"/>
      <c r="H46" s="21"/>
      <c r="I46" s="21"/>
      <c r="J46" s="21"/>
      <c r="K46" s="21">
        <f t="shared" si="0"/>
        <v>5</v>
      </c>
    </row>
    <row r="47" spans="1:11">
      <c r="A47" s="55" t="s">
        <v>179</v>
      </c>
      <c r="B47" s="21"/>
      <c r="C47" s="21"/>
      <c r="D47" s="21">
        <v>2</v>
      </c>
      <c r="E47" s="21"/>
      <c r="F47" s="21"/>
      <c r="G47" s="21"/>
      <c r="H47" s="21"/>
      <c r="I47" s="21"/>
      <c r="J47" s="21"/>
      <c r="K47" s="21">
        <f t="shared" si="0"/>
        <v>2</v>
      </c>
    </row>
    <row r="48" spans="1:11">
      <c r="A48" s="55" t="s">
        <v>180</v>
      </c>
      <c r="B48" s="21">
        <v>2</v>
      </c>
      <c r="C48" s="21"/>
      <c r="D48" s="21">
        <v>2</v>
      </c>
      <c r="E48" s="21">
        <v>1</v>
      </c>
      <c r="F48" s="21"/>
      <c r="G48" s="21">
        <v>14</v>
      </c>
      <c r="H48" s="21"/>
      <c r="I48" s="21"/>
      <c r="J48" s="21"/>
      <c r="K48" s="21">
        <f t="shared" si="0"/>
        <v>19</v>
      </c>
    </row>
    <row r="49" spans="1:11">
      <c r="A49" s="55" t="s">
        <v>650</v>
      </c>
      <c r="B49" s="21"/>
      <c r="C49" s="21"/>
      <c r="D49" s="21"/>
      <c r="E49" s="22" t="s">
        <v>50</v>
      </c>
      <c r="F49" s="21"/>
      <c r="G49" s="21"/>
      <c r="H49" s="21"/>
      <c r="I49" s="21"/>
      <c r="J49" s="21"/>
      <c r="K49" s="21" t="str">
        <f t="shared" si="0"/>
        <v/>
      </c>
    </row>
    <row r="50" spans="1:11">
      <c r="A50" s="55" t="s">
        <v>651</v>
      </c>
      <c r="B50" s="21"/>
      <c r="C50" s="21"/>
      <c r="D50" s="21"/>
      <c r="E50" s="21"/>
      <c r="F50" s="21"/>
      <c r="G50" s="21"/>
      <c r="H50" s="21"/>
      <c r="I50" s="21"/>
      <c r="J50" s="21"/>
      <c r="K50" s="21" t="str">
        <f t="shared" si="0"/>
        <v/>
      </c>
    </row>
    <row r="51" spans="1:11">
      <c r="A51" s="55" t="s">
        <v>476</v>
      </c>
      <c r="B51" s="21"/>
      <c r="C51" s="21"/>
      <c r="D51" s="21"/>
      <c r="E51" s="21"/>
      <c r="F51" s="21"/>
      <c r="G51" s="21"/>
      <c r="H51" s="21"/>
      <c r="I51" s="21"/>
      <c r="J51" s="21"/>
      <c r="K51" s="21" t="str">
        <f t="shared" si="0"/>
        <v/>
      </c>
    </row>
    <row r="52" spans="1:11">
      <c r="A52" s="56" t="s">
        <v>290</v>
      </c>
      <c r="B52" s="21"/>
      <c r="C52" s="21"/>
      <c r="D52" s="21"/>
      <c r="E52" s="21"/>
      <c r="F52" s="21"/>
      <c r="G52" s="21"/>
      <c r="H52" s="21"/>
      <c r="I52" s="21"/>
      <c r="J52" s="21"/>
      <c r="K52" s="21" t="str">
        <f t="shared" si="0"/>
        <v/>
      </c>
    </row>
    <row r="53" spans="1:11">
      <c r="A53" s="56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1">
      <c r="A54" s="3" t="s">
        <v>692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1" ht="14">
      <c r="A55" s="38" t="s">
        <v>391</v>
      </c>
      <c r="B55" s="21"/>
      <c r="C55" s="21">
        <v>4</v>
      </c>
      <c r="D55" s="21">
        <v>1</v>
      </c>
      <c r="E55" s="21"/>
      <c r="F55" s="21">
        <v>7</v>
      </c>
      <c r="G55" s="21">
        <v>1</v>
      </c>
      <c r="H55" s="21"/>
      <c r="I55" s="21"/>
      <c r="J55" s="21">
        <v>4</v>
      </c>
      <c r="K55" s="21">
        <f t="shared" si="0"/>
        <v>17</v>
      </c>
    </row>
    <row r="56" spans="1:11" ht="14">
      <c r="A56" s="38" t="s">
        <v>392</v>
      </c>
      <c r="B56" s="21"/>
      <c r="C56" s="21">
        <v>1</v>
      </c>
      <c r="D56" s="21"/>
      <c r="E56" s="21">
        <v>2</v>
      </c>
      <c r="F56" s="21">
        <v>2</v>
      </c>
      <c r="G56" s="21">
        <v>3</v>
      </c>
      <c r="H56" s="21"/>
      <c r="I56" s="21"/>
      <c r="J56" s="21"/>
      <c r="K56" s="21">
        <f t="shared" si="0"/>
        <v>8</v>
      </c>
    </row>
    <row r="57" spans="1:11" ht="14">
      <c r="A57" s="38" t="s">
        <v>551</v>
      </c>
      <c r="B57" s="21"/>
      <c r="C57" s="21"/>
      <c r="D57" s="21"/>
      <c r="E57" s="21">
        <v>4</v>
      </c>
      <c r="F57" s="21"/>
      <c r="G57" s="21">
        <v>1</v>
      </c>
      <c r="H57" s="21"/>
      <c r="I57" s="21">
        <v>2</v>
      </c>
      <c r="J57" s="21">
        <v>1</v>
      </c>
      <c r="K57" s="21">
        <f t="shared" si="0"/>
        <v>8</v>
      </c>
    </row>
    <row r="58" spans="1:11" ht="14">
      <c r="A58" s="38" t="s">
        <v>593</v>
      </c>
      <c r="B58" s="21"/>
      <c r="C58" s="21"/>
      <c r="D58" s="21"/>
      <c r="E58" s="21"/>
      <c r="F58" s="21"/>
      <c r="G58" s="21"/>
      <c r="H58" s="22" t="s">
        <v>50</v>
      </c>
      <c r="I58" s="21"/>
      <c r="J58" s="21"/>
      <c r="K58" s="21" t="str">
        <f t="shared" si="0"/>
        <v/>
      </c>
    </row>
    <row r="59" spans="1:11" ht="14">
      <c r="A59" s="38" t="s">
        <v>594</v>
      </c>
      <c r="B59" s="21"/>
      <c r="C59" s="21"/>
      <c r="D59" s="21"/>
      <c r="E59" s="21"/>
      <c r="F59" s="21"/>
      <c r="G59" s="21"/>
      <c r="H59" s="21"/>
      <c r="I59" s="21">
        <v>1</v>
      </c>
      <c r="J59" s="21"/>
      <c r="K59" s="21">
        <f t="shared" si="0"/>
        <v>1</v>
      </c>
    </row>
    <row r="60" spans="1:11" ht="14">
      <c r="A60" s="38" t="s">
        <v>212</v>
      </c>
      <c r="B60" s="21"/>
      <c r="C60" s="21"/>
      <c r="D60" s="21"/>
      <c r="E60" s="21"/>
      <c r="F60" s="21"/>
      <c r="G60" s="21"/>
      <c r="H60" s="21"/>
      <c r="I60" s="21"/>
      <c r="J60" s="21"/>
      <c r="K60" s="21" t="str">
        <f t="shared" si="0"/>
        <v/>
      </c>
    </row>
    <row r="61" spans="1:11" ht="14">
      <c r="A61" s="38" t="s">
        <v>357</v>
      </c>
      <c r="B61" s="21"/>
      <c r="C61" s="21"/>
      <c r="D61" s="21"/>
      <c r="E61" s="21"/>
      <c r="F61" s="21"/>
      <c r="G61" s="21"/>
      <c r="H61" s="21"/>
      <c r="I61" s="21"/>
      <c r="J61" s="21"/>
      <c r="K61" s="21" t="str">
        <f t="shared" si="0"/>
        <v/>
      </c>
    </row>
    <row r="62" spans="1:11" ht="14">
      <c r="A62" s="38" t="s">
        <v>437</v>
      </c>
      <c r="B62" s="21"/>
      <c r="C62" s="21"/>
      <c r="D62" s="21"/>
      <c r="E62" s="21"/>
      <c r="F62" s="21"/>
      <c r="G62" s="21"/>
      <c r="H62" s="21"/>
      <c r="I62" s="21"/>
      <c r="J62" s="21">
        <v>1</v>
      </c>
      <c r="K62" s="21">
        <f t="shared" si="0"/>
        <v>1</v>
      </c>
    </row>
    <row r="63" spans="1:11" ht="14">
      <c r="A63" s="38" t="s">
        <v>438</v>
      </c>
      <c r="B63" s="21">
        <v>4</v>
      </c>
      <c r="C63" s="21"/>
      <c r="D63" s="21">
        <v>1</v>
      </c>
      <c r="E63" s="21">
        <v>3</v>
      </c>
      <c r="F63" s="21">
        <v>4</v>
      </c>
      <c r="G63" s="21">
        <v>5</v>
      </c>
      <c r="H63" s="21">
        <v>3</v>
      </c>
      <c r="I63" s="21">
        <v>7</v>
      </c>
      <c r="J63" s="21">
        <v>3</v>
      </c>
      <c r="K63" s="21">
        <f t="shared" si="0"/>
        <v>30</v>
      </c>
    </row>
    <row r="64" spans="1:11" ht="14">
      <c r="A64" s="38" t="s">
        <v>393</v>
      </c>
      <c r="B64" s="21"/>
      <c r="C64" s="21"/>
      <c r="D64" s="21"/>
      <c r="E64" s="21"/>
      <c r="F64" s="21"/>
      <c r="G64" s="21"/>
      <c r="H64" s="21"/>
      <c r="I64" s="21"/>
      <c r="J64" s="21"/>
      <c r="K64" s="21" t="str">
        <f t="shared" si="0"/>
        <v/>
      </c>
    </row>
    <row r="65" spans="1:11" ht="14">
      <c r="A65" s="38" t="s">
        <v>160</v>
      </c>
      <c r="B65" s="21"/>
      <c r="C65" s="21"/>
      <c r="D65" s="21"/>
      <c r="E65" s="21"/>
      <c r="F65" s="21"/>
      <c r="G65" s="21"/>
      <c r="H65" s="21"/>
      <c r="I65" s="21"/>
      <c r="J65" s="21"/>
      <c r="K65" s="21" t="str">
        <f t="shared" si="0"/>
        <v/>
      </c>
    </row>
    <row r="66" spans="1:11" ht="14">
      <c r="A66" s="38" t="s">
        <v>439</v>
      </c>
      <c r="B66" s="21">
        <v>2</v>
      </c>
      <c r="C66" s="21"/>
      <c r="D66" s="21"/>
      <c r="E66" s="21"/>
      <c r="F66" s="21"/>
      <c r="G66" s="21"/>
      <c r="H66" s="21"/>
      <c r="I66" s="21"/>
      <c r="J66" s="29"/>
      <c r="K66" s="21">
        <f t="shared" si="0"/>
        <v>2</v>
      </c>
    </row>
    <row r="67" spans="1:11" ht="14">
      <c r="A67" s="38" t="s">
        <v>440</v>
      </c>
      <c r="B67" s="21"/>
      <c r="C67" s="21">
        <v>1</v>
      </c>
      <c r="D67" s="21"/>
      <c r="E67" s="21">
        <v>6</v>
      </c>
      <c r="F67" s="21">
        <v>2</v>
      </c>
      <c r="G67" s="21">
        <v>1</v>
      </c>
      <c r="H67" s="21">
        <v>5</v>
      </c>
      <c r="I67" s="21">
        <v>16</v>
      </c>
      <c r="J67" s="21">
        <v>6</v>
      </c>
      <c r="K67" s="21">
        <f t="shared" si="0"/>
        <v>37</v>
      </c>
    </row>
    <row r="68" spans="1:11" ht="14">
      <c r="A68" s="38" t="s">
        <v>441</v>
      </c>
      <c r="B68" s="21"/>
      <c r="C68" s="21"/>
      <c r="D68" s="21"/>
      <c r="E68" s="21"/>
      <c r="F68" s="21"/>
      <c r="G68" s="21"/>
      <c r="H68" s="21"/>
      <c r="I68" s="21"/>
      <c r="J68" s="21"/>
      <c r="K68" s="21" t="str">
        <f t="shared" si="0"/>
        <v/>
      </c>
    </row>
    <row r="69" spans="1:11" ht="14">
      <c r="A69" s="38" t="s">
        <v>442</v>
      </c>
      <c r="B69" s="21"/>
      <c r="C69" s="22" t="s">
        <v>50</v>
      </c>
      <c r="D69" s="21"/>
      <c r="E69" s="21"/>
      <c r="F69" s="21"/>
      <c r="G69" s="21"/>
      <c r="H69" s="21"/>
      <c r="I69" s="21"/>
      <c r="J69" s="29"/>
      <c r="K69" s="21" t="str">
        <f t="shared" si="0"/>
        <v/>
      </c>
    </row>
    <row r="70" spans="1:11" ht="14">
      <c r="A70" s="38" t="s">
        <v>443</v>
      </c>
      <c r="B70" s="21"/>
      <c r="C70" s="21"/>
      <c r="D70" s="21"/>
      <c r="E70" s="21"/>
      <c r="F70" s="21"/>
      <c r="G70" s="21"/>
      <c r="H70" s="21"/>
      <c r="I70" s="21"/>
      <c r="J70" s="21">
        <v>1</v>
      </c>
      <c r="K70" s="21">
        <f t="shared" si="0"/>
        <v>1</v>
      </c>
    </row>
    <row r="71" spans="1:11" ht="14">
      <c r="A71" s="38" t="s">
        <v>407</v>
      </c>
      <c r="B71" s="21"/>
      <c r="C71" s="21"/>
      <c r="D71" s="21"/>
      <c r="E71" s="21"/>
      <c r="F71" s="21"/>
      <c r="G71" s="21"/>
      <c r="H71" s="21"/>
      <c r="I71" s="21"/>
      <c r="J71" s="21"/>
      <c r="K71" s="21" t="str">
        <f t="shared" si="0"/>
        <v/>
      </c>
    </row>
    <row r="72" spans="1:11" ht="14">
      <c r="A72" s="38" t="s">
        <v>76</v>
      </c>
      <c r="B72" s="21"/>
      <c r="C72" s="21"/>
      <c r="D72" s="21"/>
      <c r="E72" s="21"/>
      <c r="F72" s="21"/>
      <c r="G72" s="21"/>
      <c r="H72" s="21"/>
      <c r="I72" s="21"/>
      <c r="J72" s="21"/>
      <c r="K72" s="21" t="str">
        <f t="shared" si="0"/>
        <v/>
      </c>
    </row>
    <row r="73" spans="1:11">
      <c r="A73" s="54"/>
      <c r="B73" s="20"/>
      <c r="C73" s="20"/>
      <c r="D73" s="20"/>
      <c r="E73" s="20"/>
      <c r="F73" s="20"/>
      <c r="G73" s="20"/>
      <c r="H73" s="20"/>
      <c r="I73" s="20"/>
      <c r="J73" s="20"/>
      <c r="K73" s="20"/>
    </row>
    <row r="74" spans="1:11" ht="14">
      <c r="A74" s="2" t="s">
        <v>691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</row>
    <row r="75" spans="1:11">
      <c r="A75" s="58" t="s">
        <v>477</v>
      </c>
      <c r="B75" s="21"/>
      <c r="C75" s="21"/>
      <c r="D75" s="21"/>
      <c r="E75" s="21"/>
      <c r="F75" s="21"/>
      <c r="G75" s="21"/>
      <c r="H75" s="21"/>
      <c r="I75" s="21"/>
      <c r="J75" s="21">
        <v>2</v>
      </c>
      <c r="K75" s="21">
        <f t="shared" si="0"/>
        <v>2</v>
      </c>
    </row>
    <row r="76" spans="1:11">
      <c r="A76" s="55" t="s">
        <v>626</v>
      </c>
      <c r="B76" s="21"/>
      <c r="C76" s="21"/>
      <c r="D76" s="21"/>
      <c r="E76" s="21"/>
      <c r="F76" s="21"/>
      <c r="G76" s="21"/>
      <c r="H76" s="21"/>
      <c r="I76" s="21">
        <v>1</v>
      </c>
      <c r="J76" s="29"/>
      <c r="K76" s="21">
        <f t="shared" si="0"/>
        <v>1</v>
      </c>
    </row>
    <row r="77" spans="1:11">
      <c r="A77" s="55" t="s">
        <v>509</v>
      </c>
      <c r="B77" s="21"/>
      <c r="C77" s="21"/>
      <c r="D77" s="21"/>
      <c r="E77" s="21"/>
      <c r="F77" s="21"/>
      <c r="G77" s="21"/>
      <c r="H77" s="21"/>
      <c r="I77" s="21"/>
      <c r="J77" s="21"/>
      <c r="K77" s="21" t="str">
        <f t="shared" si="0"/>
        <v/>
      </c>
    </row>
    <row r="78" spans="1:11">
      <c r="A78" s="55" t="s">
        <v>485</v>
      </c>
      <c r="B78" s="21"/>
      <c r="C78" s="21"/>
      <c r="D78" s="21"/>
      <c r="E78" s="22" t="s">
        <v>50</v>
      </c>
      <c r="F78" s="22"/>
      <c r="G78" s="22"/>
      <c r="H78" s="22"/>
      <c r="I78" s="21"/>
      <c r="J78" s="22"/>
      <c r="K78" s="21" t="str">
        <f t="shared" si="0"/>
        <v/>
      </c>
    </row>
    <row r="79" spans="1:11">
      <c r="A79" s="55" t="s">
        <v>486</v>
      </c>
      <c r="B79" s="21"/>
      <c r="C79" s="21"/>
      <c r="D79" s="21"/>
      <c r="E79" s="21"/>
      <c r="F79" s="21"/>
      <c r="G79" s="29"/>
      <c r="H79" s="21"/>
      <c r="I79" s="21"/>
      <c r="J79" s="21"/>
      <c r="K79" s="21" t="str">
        <f t="shared" si="0"/>
        <v/>
      </c>
    </row>
    <row r="80" spans="1:11">
      <c r="A80" s="55" t="s">
        <v>487</v>
      </c>
      <c r="B80" s="21"/>
      <c r="C80" s="21"/>
      <c r="D80" s="21"/>
      <c r="E80" s="21"/>
      <c r="F80" s="21">
        <v>1</v>
      </c>
      <c r="G80" s="21"/>
      <c r="H80" s="21">
        <v>1</v>
      </c>
      <c r="I80" s="21"/>
      <c r="J80" s="21"/>
      <c r="K80" s="21">
        <f t="shared" ref="K80:K159" si="1">IF(SUM(B80:J80)&gt;0,SUM(B80:J80),"")</f>
        <v>2</v>
      </c>
    </row>
    <row r="81" spans="1:11">
      <c r="A81" s="55" t="s">
        <v>0</v>
      </c>
      <c r="B81" s="21"/>
      <c r="C81" s="21">
        <v>38</v>
      </c>
      <c r="D81" s="21"/>
      <c r="E81" s="21">
        <v>1</v>
      </c>
      <c r="F81" s="21">
        <v>14</v>
      </c>
      <c r="G81" s="21">
        <v>5</v>
      </c>
      <c r="H81" s="60"/>
      <c r="I81" s="21">
        <v>4</v>
      </c>
      <c r="J81" s="21">
        <v>4</v>
      </c>
      <c r="K81" s="21">
        <f t="shared" si="1"/>
        <v>66</v>
      </c>
    </row>
    <row r="82" spans="1:11">
      <c r="A82" s="56"/>
      <c r="B82" s="20"/>
      <c r="C82" s="20"/>
      <c r="D82" s="20"/>
      <c r="E82" s="20"/>
      <c r="F82" s="20"/>
      <c r="G82" s="20"/>
      <c r="H82" s="20"/>
      <c r="I82" s="20"/>
      <c r="J82" s="20"/>
      <c r="K82" s="20"/>
    </row>
    <row r="83" spans="1:11">
      <c r="A83" s="3" t="s">
        <v>829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</row>
    <row r="84" spans="1:11" ht="14">
      <c r="A84" s="38" t="s">
        <v>745</v>
      </c>
      <c r="B84" s="21"/>
      <c r="C84" s="21"/>
      <c r="D84" s="21">
        <v>2</v>
      </c>
      <c r="E84" s="21"/>
      <c r="F84" s="21"/>
      <c r="G84" s="21"/>
      <c r="H84" s="21"/>
      <c r="I84" s="21"/>
      <c r="J84" s="21">
        <v>2</v>
      </c>
      <c r="K84" s="21">
        <f t="shared" si="1"/>
        <v>4</v>
      </c>
    </row>
    <row r="85" spans="1:11" ht="14">
      <c r="A85" s="39" t="s">
        <v>746</v>
      </c>
      <c r="B85" s="21"/>
      <c r="C85" s="21"/>
      <c r="D85" s="21">
        <v>2</v>
      </c>
      <c r="E85" s="21">
        <v>4</v>
      </c>
      <c r="F85" s="21"/>
      <c r="G85" s="21"/>
      <c r="H85" s="21"/>
      <c r="I85" s="21"/>
      <c r="J85" s="21"/>
      <c r="K85" s="21">
        <f t="shared" si="1"/>
        <v>6</v>
      </c>
    </row>
    <row r="86" spans="1:11" ht="14">
      <c r="A86" s="39" t="s">
        <v>436</v>
      </c>
      <c r="B86" s="21"/>
      <c r="C86" s="21"/>
      <c r="D86" s="21"/>
      <c r="E86" s="21">
        <v>1</v>
      </c>
      <c r="F86" s="21"/>
      <c r="G86" s="21">
        <v>2</v>
      </c>
      <c r="H86" s="21"/>
      <c r="I86" s="21"/>
      <c r="J86" s="21">
        <v>4</v>
      </c>
      <c r="K86" s="21">
        <f t="shared" si="1"/>
        <v>7</v>
      </c>
    </row>
    <row r="87" spans="1:11" ht="14">
      <c r="A87" s="39" t="s">
        <v>444</v>
      </c>
      <c r="B87" s="21"/>
      <c r="C87" s="21"/>
      <c r="D87" s="21">
        <v>2</v>
      </c>
      <c r="E87" s="21">
        <v>16</v>
      </c>
      <c r="F87" s="21"/>
      <c r="G87" s="21"/>
      <c r="H87" s="21"/>
      <c r="I87" s="21"/>
      <c r="J87" s="21"/>
      <c r="K87" s="21">
        <f t="shared" si="1"/>
        <v>18</v>
      </c>
    </row>
    <row r="88" spans="1:11">
      <c r="A88" s="54"/>
      <c r="B88" s="20"/>
      <c r="C88" s="20"/>
      <c r="D88" s="20"/>
      <c r="E88" s="20"/>
      <c r="F88" s="20"/>
      <c r="G88" s="20"/>
      <c r="H88" s="20"/>
      <c r="I88" s="20"/>
      <c r="J88" s="20"/>
      <c r="K88" s="20"/>
    </row>
    <row r="89" spans="1:11" ht="14">
      <c r="A89" s="2" t="s">
        <v>830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</row>
    <row r="90" spans="1:11" ht="14">
      <c r="A90" s="69" t="s">
        <v>808</v>
      </c>
      <c r="B90" s="21"/>
      <c r="C90" s="21"/>
      <c r="D90" s="21"/>
      <c r="E90" s="21"/>
      <c r="F90" s="21"/>
      <c r="G90" s="21"/>
      <c r="H90" s="21"/>
      <c r="I90" s="21"/>
      <c r="J90" s="21"/>
      <c r="K90" s="21" t="str">
        <f t="shared" si="1"/>
        <v/>
      </c>
    </row>
    <row r="91" spans="1:11" ht="14">
      <c r="A91" s="38" t="s">
        <v>173</v>
      </c>
      <c r="B91" s="45">
        <v>2</v>
      </c>
      <c r="C91" s="45"/>
      <c r="D91" s="45"/>
      <c r="E91" s="45">
        <v>3</v>
      </c>
      <c r="F91" s="45">
        <v>1</v>
      </c>
      <c r="G91" s="45">
        <v>2</v>
      </c>
      <c r="H91" s="45"/>
      <c r="I91" s="45">
        <v>9</v>
      </c>
      <c r="J91" s="45">
        <v>12</v>
      </c>
      <c r="K91" s="21">
        <f t="shared" si="1"/>
        <v>29</v>
      </c>
    </row>
    <row r="92" spans="1:11" ht="14">
      <c r="A92" s="38" t="s">
        <v>174</v>
      </c>
      <c r="B92" s="21"/>
      <c r="C92" s="21"/>
      <c r="D92" s="21"/>
      <c r="E92" s="21"/>
      <c r="F92" s="21"/>
      <c r="G92" s="21"/>
      <c r="H92" s="21"/>
      <c r="I92" s="21"/>
      <c r="J92" s="21"/>
      <c r="K92" s="21" t="str">
        <f t="shared" si="1"/>
        <v/>
      </c>
    </row>
    <row r="93" spans="1:11" ht="14">
      <c r="A93" s="38" t="s">
        <v>175</v>
      </c>
      <c r="B93" s="21"/>
      <c r="C93" s="21"/>
      <c r="D93" s="21"/>
      <c r="E93" s="21"/>
      <c r="F93" s="21"/>
      <c r="G93" s="21"/>
      <c r="H93" s="21"/>
      <c r="I93" s="21"/>
      <c r="J93" s="21">
        <v>2</v>
      </c>
      <c r="K93" s="21">
        <f t="shared" si="1"/>
        <v>2</v>
      </c>
    </row>
    <row r="94" spans="1:11" ht="14">
      <c r="A94" s="38" t="s">
        <v>893</v>
      </c>
      <c r="B94" s="21"/>
      <c r="C94" s="21"/>
      <c r="D94" s="21"/>
      <c r="E94" s="21"/>
      <c r="F94" s="21"/>
      <c r="G94" s="21"/>
      <c r="H94" s="21"/>
      <c r="I94" s="29"/>
      <c r="J94" s="21"/>
      <c r="K94" s="21" t="str">
        <f t="shared" si="1"/>
        <v/>
      </c>
    </row>
    <row r="95" spans="1:11" ht="14">
      <c r="A95" s="38" t="s">
        <v>671</v>
      </c>
      <c r="B95" s="21">
        <v>1</v>
      </c>
      <c r="C95" s="21"/>
      <c r="D95" s="21">
        <v>11</v>
      </c>
      <c r="E95" s="21">
        <v>7</v>
      </c>
      <c r="F95" s="21"/>
      <c r="G95" s="21">
        <v>1</v>
      </c>
      <c r="H95" s="21"/>
      <c r="I95" s="21"/>
      <c r="J95" s="21">
        <v>6</v>
      </c>
      <c r="K95" s="21">
        <f t="shared" si="1"/>
        <v>26</v>
      </c>
    </row>
    <row r="96" spans="1:11" ht="14">
      <c r="A96" s="38" t="s">
        <v>897</v>
      </c>
      <c r="B96" s="21"/>
      <c r="C96" s="21"/>
      <c r="D96" s="21"/>
      <c r="E96" s="21"/>
      <c r="F96" s="21"/>
      <c r="G96" s="21"/>
      <c r="H96" s="22" t="s">
        <v>50</v>
      </c>
      <c r="I96" s="21"/>
      <c r="J96" s="21"/>
      <c r="K96" s="21" t="str">
        <f t="shared" si="1"/>
        <v/>
      </c>
    </row>
    <row r="97" spans="1:11" ht="14">
      <c r="A97" s="38" t="s">
        <v>397</v>
      </c>
      <c r="B97" s="21"/>
      <c r="C97" s="21"/>
      <c r="D97" s="21"/>
      <c r="E97" s="21"/>
      <c r="F97" s="21"/>
      <c r="G97" s="21"/>
      <c r="H97" s="21"/>
      <c r="I97" s="21"/>
      <c r="J97" s="21"/>
      <c r="K97" s="21" t="str">
        <f t="shared" si="1"/>
        <v/>
      </c>
    </row>
    <row r="98" spans="1:11" ht="14">
      <c r="A98" s="38" t="s">
        <v>425</v>
      </c>
      <c r="B98" s="21"/>
      <c r="C98" s="21"/>
      <c r="D98" s="21"/>
      <c r="E98" s="21"/>
      <c r="F98" s="21"/>
      <c r="G98" s="21"/>
      <c r="H98" s="21"/>
      <c r="I98" s="21"/>
      <c r="J98" s="21"/>
      <c r="K98" s="21" t="str">
        <f t="shared" si="1"/>
        <v/>
      </c>
    </row>
    <row r="99" spans="1:11" ht="14">
      <c r="A99" s="38" t="s">
        <v>614</v>
      </c>
      <c r="B99" s="21"/>
      <c r="C99" s="21"/>
      <c r="D99" s="21"/>
      <c r="E99" s="21"/>
      <c r="F99" s="21"/>
      <c r="G99" s="21"/>
      <c r="H99" s="21"/>
      <c r="I99" s="21"/>
      <c r="J99" s="21"/>
      <c r="K99" s="21" t="str">
        <f t="shared" si="1"/>
        <v/>
      </c>
    </row>
    <row r="100" spans="1:11" ht="14">
      <c r="A100" s="38" t="s">
        <v>467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 t="str">
        <f t="shared" si="1"/>
        <v/>
      </c>
    </row>
    <row r="101" spans="1:11" ht="14">
      <c r="A101" s="38" t="s">
        <v>435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 t="str">
        <f t="shared" si="1"/>
        <v/>
      </c>
    </row>
    <row r="102" spans="1:11" ht="14">
      <c r="A102" s="38" t="s">
        <v>344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 t="str">
        <f t="shared" si="1"/>
        <v/>
      </c>
    </row>
    <row r="103" spans="1:11" ht="14">
      <c r="A103" s="38" t="s">
        <v>342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 t="str">
        <f t="shared" si="1"/>
        <v/>
      </c>
    </row>
    <row r="104" spans="1:11" ht="14">
      <c r="A104" s="38" t="s">
        <v>398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 t="str">
        <f t="shared" si="1"/>
        <v/>
      </c>
    </row>
    <row r="105" spans="1:11" ht="14">
      <c r="A105" s="38" t="s">
        <v>540</v>
      </c>
      <c r="B105" s="21"/>
      <c r="C105" s="21"/>
      <c r="D105" s="21">
        <v>5</v>
      </c>
      <c r="E105" s="21">
        <v>3</v>
      </c>
      <c r="F105" s="21"/>
      <c r="G105" s="21"/>
      <c r="H105" s="21"/>
      <c r="I105" s="21"/>
      <c r="J105" s="21"/>
      <c r="K105" s="21">
        <f t="shared" si="1"/>
        <v>8</v>
      </c>
    </row>
    <row r="106" spans="1:11" ht="14">
      <c r="A106" s="38" t="s">
        <v>686</v>
      </c>
      <c r="B106" s="21"/>
      <c r="C106" s="21"/>
      <c r="D106" s="21"/>
      <c r="E106" s="21">
        <v>4</v>
      </c>
      <c r="F106" s="21"/>
      <c r="G106" s="21"/>
      <c r="H106" s="21"/>
      <c r="I106" s="21"/>
      <c r="J106" s="21"/>
      <c r="K106" s="21">
        <f t="shared" si="1"/>
        <v>4</v>
      </c>
    </row>
    <row r="107" spans="1:11" ht="14">
      <c r="A107" s="38" t="s">
        <v>537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 t="str">
        <f t="shared" si="1"/>
        <v/>
      </c>
    </row>
    <row r="108" spans="1:11" ht="14">
      <c r="A108" s="54" t="s">
        <v>346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 t="str">
        <f t="shared" si="1"/>
        <v/>
      </c>
    </row>
    <row r="109" spans="1:11">
      <c r="A109" s="54"/>
      <c r="B109" s="20"/>
      <c r="C109" s="20"/>
      <c r="D109" s="20"/>
      <c r="E109" s="20"/>
      <c r="F109" s="20"/>
      <c r="G109" s="20"/>
      <c r="H109" s="20"/>
      <c r="I109" s="20"/>
      <c r="J109" s="20"/>
      <c r="K109" s="20"/>
    </row>
    <row r="110" spans="1:11" ht="14">
      <c r="A110" s="2" t="s">
        <v>977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</row>
    <row r="111" spans="1:11" ht="14">
      <c r="A111" s="38" t="s">
        <v>801</v>
      </c>
      <c r="B111" s="21"/>
      <c r="C111" s="21"/>
      <c r="D111" s="21"/>
      <c r="E111" s="21"/>
      <c r="F111" s="21"/>
      <c r="G111" s="21"/>
      <c r="H111" s="21"/>
      <c r="I111" s="21"/>
      <c r="J111" s="21">
        <v>1</v>
      </c>
      <c r="K111" s="21">
        <f t="shared" si="1"/>
        <v>1</v>
      </c>
    </row>
    <row r="112" spans="1:11" ht="14">
      <c r="A112" s="38" t="s">
        <v>167</v>
      </c>
      <c r="B112" s="21"/>
      <c r="C112" s="21"/>
      <c r="D112" s="21"/>
      <c r="E112" s="21"/>
      <c r="F112" s="21"/>
      <c r="G112" s="21">
        <v>3</v>
      </c>
      <c r="H112" s="21"/>
      <c r="I112" s="21"/>
      <c r="J112" s="21">
        <v>6</v>
      </c>
      <c r="K112" s="21">
        <f t="shared" si="1"/>
        <v>9</v>
      </c>
    </row>
    <row r="113" spans="1:11" ht="14">
      <c r="A113" s="38" t="s">
        <v>168</v>
      </c>
      <c r="B113" s="21"/>
      <c r="C113" s="21"/>
      <c r="D113" s="21"/>
      <c r="E113" s="21"/>
      <c r="F113" s="21"/>
      <c r="G113" s="21"/>
      <c r="H113" s="21"/>
      <c r="I113" s="21"/>
      <c r="J113" s="21">
        <v>27</v>
      </c>
      <c r="K113" s="21">
        <f t="shared" si="1"/>
        <v>27</v>
      </c>
    </row>
    <row r="114" spans="1:11" ht="14">
      <c r="A114" s="38" t="s">
        <v>205</v>
      </c>
      <c r="B114" s="21"/>
      <c r="C114" s="21"/>
      <c r="D114" s="21"/>
      <c r="E114" s="29"/>
      <c r="F114" s="21"/>
      <c r="G114" s="21"/>
      <c r="H114" s="21"/>
      <c r="I114" s="21"/>
      <c r="J114" s="21">
        <v>1</v>
      </c>
      <c r="K114" s="21">
        <f t="shared" si="1"/>
        <v>1</v>
      </c>
    </row>
    <row r="115" spans="1:11" ht="14">
      <c r="A115" s="38" t="s">
        <v>652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 t="str">
        <f t="shared" si="1"/>
        <v/>
      </c>
    </row>
    <row r="116" spans="1:11" ht="14">
      <c r="A116" s="38" t="s">
        <v>6</v>
      </c>
      <c r="B116" s="21"/>
      <c r="C116" s="21">
        <v>1</v>
      </c>
      <c r="D116" s="21"/>
      <c r="E116" s="29"/>
      <c r="F116" s="21"/>
      <c r="G116" s="21"/>
      <c r="H116" s="21"/>
      <c r="I116" s="21"/>
      <c r="J116" s="21"/>
      <c r="K116" s="21">
        <f t="shared" si="1"/>
        <v>1</v>
      </c>
    </row>
    <row r="117" spans="1:11" ht="14">
      <c r="A117" s="38" t="s">
        <v>616</v>
      </c>
      <c r="B117" s="21"/>
      <c r="C117" s="21"/>
      <c r="D117" s="21"/>
      <c r="E117" s="21"/>
      <c r="F117" s="21">
        <v>3</v>
      </c>
      <c r="G117" s="21"/>
      <c r="H117" s="21"/>
      <c r="I117" s="21"/>
      <c r="J117" s="21"/>
      <c r="K117" s="21">
        <f t="shared" si="1"/>
        <v>3</v>
      </c>
    </row>
    <row r="118" spans="1:11">
      <c r="A118" s="51"/>
      <c r="B118" s="20"/>
      <c r="C118" s="20"/>
      <c r="D118" s="20"/>
      <c r="E118" s="20"/>
      <c r="F118" s="20"/>
      <c r="G118" s="20"/>
      <c r="H118" s="20"/>
      <c r="I118" s="20"/>
      <c r="J118" s="20"/>
      <c r="K118" s="20"/>
    </row>
    <row r="119" spans="1:11" ht="14">
      <c r="A119" s="2" t="s">
        <v>978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</row>
    <row r="120" spans="1:11" ht="14">
      <c r="A120" s="38" t="s">
        <v>687</v>
      </c>
      <c r="B120" s="21"/>
      <c r="C120" s="21"/>
      <c r="D120" s="21"/>
      <c r="E120" s="21"/>
      <c r="F120" s="21"/>
      <c r="G120" s="21"/>
      <c r="H120" s="21"/>
      <c r="I120" s="21"/>
      <c r="J120" s="21">
        <v>1</v>
      </c>
      <c r="K120" s="21">
        <f t="shared" si="1"/>
        <v>1</v>
      </c>
    </row>
    <row r="121" spans="1:11" ht="14">
      <c r="A121" s="39" t="s">
        <v>791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 t="str">
        <f t="shared" si="1"/>
        <v/>
      </c>
    </row>
    <row r="122" spans="1:11" ht="14">
      <c r="A122" s="39" t="s">
        <v>688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 t="str">
        <f t="shared" si="1"/>
        <v/>
      </c>
    </row>
    <row r="123" spans="1:11">
      <c r="A123" s="51"/>
      <c r="B123" s="20"/>
      <c r="C123" s="20"/>
      <c r="D123" s="20"/>
      <c r="E123" s="20"/>
      <c r="F123" s="20"/>
      <c r="G123" s="20"/>
      <c r="H123" s="20"/>
      <c r="I123" s="20"/>
      <c r="J123" s="20"/>
      <c r="K123" s="20"/>
    </row>
    <row r="124" spans="1:11" ht="14">
      <c r="A124" s="2" t="s">
        <v>979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</row>
    <row r="125" spans="1:11" ht="14">
      <c r="A125" s="38" t="s">
        <v>324</v>
      </c>
      <c r="B125" s="21"/>
      <c r="C125" s="21"/>
      <c r="D125" s="21"/>
      <c r="E125" s="21"/>
      <c r="F125" s="21">
        <v>2</v>
      </c>
      <c r="G125" s="21"/>
      <c r="H125" s="21">
        <v>2</v>
      </c>
      <c r="I125" s="21">
        <v>7</v>
      </c>
      <c r="J125" s="21">
        <v>15</v>
      </c>
      <c r="K125" s="21">
        <f t="shared" si="1"/>
        <v>26</v>
      </c>
    </row>
    <row r="126" spans="1:11" ht="14">
      <c r="A126" s="39" t="s">
        <v>769</v>
      </c>
      <c r="B126" s="21"/>
      <c r="C126" s="21"/>
      <c r="D126" s="21">
        <v>2</v>
      </c>
      <c r="E126" s="21"/>
      <c r="F126" s="21"/>
      <c r="G126" s="21"/>
      <c r="H126" s="21"/>
      <c r="I126" s="21"/>
      <c r="J126" s="21"/>
      <c r="K126" s="21">
        <f t="shared" si="1"/>
        <v>2</v>
      </c>
    </row>
    <row r="127" spans="1:11" ht="14">
      <c r="A127" s="39" t="s">
        <v>863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21" t="str">
        <f t="shared" si="1"/>
        <v/>
      </c>
    </row>
    <row r="128" spans="1:11" ht="14">
      <c r="A128" s="39" t="s">
        <v>864</v>
      </c>
      <c r="B128" s="21"/>
      <c r="C128" s="21">
        <v>2</v>
      </c>
      <c r="D128" s="21">
        <v>1</v>
      </c>
      <c r="E128" s="21">
        <v>5</v>
      </c>
      <c r="F128" s="21">
        <v>6</v>
      </c>
      <c r="G128" s="21">
        <v>20</v>
      </c>
      <c r="H128" s="21">
        <v>70</v>
      </c>
      <c r="I128" s="21">
        <v>45</v>
      </c>
      <c r="J128" s="21">
        <v>17</v>
      </c>
      <c r="K128" s="21">
        <f t="shared" si="1"/>
        <v>166</v>
      </c>
    </row>
    <row r="129" spans="1:11">
      <c r="B129" s="20"/>
      <c r="C129" s="20"/>
      <c r="D129" s="20"/>
      <c r="E129" s="20"/>
      <c r="F129" s="20"/>
      <c r="G129" s="20"/>
      <c r="H129" s="20"/>
      <c r="I129" s="20"/>
      <c r="J129" s="20"/>
      <c r="K129" s="20"/>
    </row>
    <row r="130" spans="1:11" ht="14">
      <c r="A130" s="2" t="s">
        <v>980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</row>
    <row r="131" spans="1:11" ht="14">
      <c r="A131" s="38" t="s">
        <v>865</v>
      </c>
      <c r="B131" s="21"/>
      <c r="C131" s="21"/>
      <c r="D131" s="21"/>
      <c r="E131" s="21">
        <v>1</v>
      </c>
      <c r="F131" s="21"/>
      <c r="G131" s="21"/>
      <c r="H131" s="21"/>
      <c r="I131" s="21"/>
      <c r="J131" s="21">
        <v>1</v>
      </c>
      <c r="K131" s="21">
        <f t="shared" si="1"/>
        <v>2</v>
      </c>
    </row>
    <row r="132" spans="1:11" ht="14">
      <c r="A132" s="39" t="s">
        <v>696</v>
      </c>
      <c r="B132" s="21"/>
      <c r="C132" s="21"/>
      <c r="D132" s="21"/>
      <c r="E132" s="21"/>
      <c r="F132" s="21"/>
      <c r="G132" s="21"/>
      <c r="H132" s="22" t="s">
        <v>50</v>
      </c>
      <c r="I132" s="21"/>
      <c r="J132" s="21"/>
      <c r="K132" s="21" t="str">
        <f t="shared" si="1"/>
        <v/>
      </c>
    </row>
    <row r="133" spans="1:11" ht="14">
      <c r="A133" s="39" t="s">
        <v>866</v>
      </c>
      <c r="B133" s="21"/>
      <c r="C133" s="21"/>
      <c r="D133" s="21"/>
      <c r="E133" s="21"/>
      <c r="F133" s="21"/>
      <c r="G133" s="21"/>
      <c r="H133" s="21">
        <v>2</v>
      </c>
      <c r="I133" s="21"/>
      <c r="J133" s="21"/>
      <c r="K133" s="21">
        <f t="shared" si="1"/>
        <v>2</v>
      </c>
    </row>
    <row r="134" spans="1:11" ht="14">
      <c r="A134" s="39" t="s">
        <v>479</v>
      </c>
      <c r="B134" s="21"/>
      <c r="C134" s="21"/>
      <c r="D134" s="21"/>
      <c r="E134" s="21"/>
      <c r="F134" s="21"/>
      <c r="G134" s="21"/>
      <c r="H134" s="21"/>
      <c r="I134" s="21"/>
      <c r="J134" s="21"/>
      <c r="K134" s="21" t="str">
        <f t="shared" si="1"/>
        <v/>
      </c>
    </row>
    <row r="135" spans="1:11" ht="14">
      <c r="A135" s="39" t="s">
        <v>480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 t="str">
        <f t="shared" si="1"/>
        <v/>
      </c>
    </row>
    <row r="136" spans="1:11" ht="14">
      <c r="A136" s="39" t="s">
        <v>867</v>
      </c>
      <c r="B136" s="21"/>
      <c r="C136" s="21"/>
      <c r="D136" s="21"/>
      <c r="E136" s="21"/>
      <c r="F136" s="21"/>
      <c r="G136" s="21"/>
      <c r="H136" s="21"/>
      <c r="I136" s="21"/>
      <c r="J136" s="21"/>
      <c r="K136" s="21" t="str">
        <f t="shared" si="1"/>
        <v/>
      </c>
    </row>
    <row r="137" spans="1:11" ht="14">
      <c r="A137" s="39" t="s">
        <v>576</v>
      </c>
      <c r="B137" s="21"/>
      <c r="C137" s="21"/>
      <c r="D137" s="21"/>
      <c r="E137" s="21"/>
      <c r="F137" s="21"/>
      <c r="G137" s="21"/>
      <c r="H137" s="21"/>
      <c r="I137" s="21"/>
      <c r="J137" s="21"/>
      <c r="K137" s="21" t="str">
        <f t="shared" si="1"/>
        <v/>
      </c>
    </row>
    <row r="138" spans="1:11" ht="14">
      <c r="A138" s="59" t="s">
        <v>1078</v>
      </c>
      <c r="B138" s="45"/>
      <c r="C138" s="45"/>
      <c r="D138" s="45"/>
      <c r="E138" s="45"/>
      <c r="F138" s="45"/>
      <c r="G138" s="45"/>
      <c r="H138" s="45"/>
      <c r="I138" s="45"/>
      <c r="J138" s="45"/>
      <c r="K138" s="21" t="str">
        <f t="shared" si="1"/>
        <v/>
      </c>
    </row>
    <row r="139" spans="1:11" ht="14">
      <c r="A139" s="39" t="s">
        <v>291</v>
      </c>
      <c r="B139" s="21"/>
      <c r="C139" s="21"/>
      <c r="D139" s="21"/>
      <c r="E139" s="21"/>
      <c r="F139" s="21"/>
      <c r="G139" s="21"/>
      <c r="H139" s="21"/>
      <c r="I139" s="21"/>
      <c r="J139" s="21"/>
      <c r="K139" s="21" t="str">
        <f t="shared" si="1"/>
        <v/>
      </c>
    </row>
    <row r="140" spans="1:11">
      <c r="B140" s="20"/>
      <c r="C140" s="20"/>
      <c r="D140" s="20"/>
      <c r="E140" s="20"/>
      <c r="F140" s="20"/>
      <c r="G140" s="20"/>
      <c r="H140" s="20"/>
      <c r="I140" s="20"/>
      <c r="J140" s="20"/>
      <c r="K140" s="20"/>
    </row>
    <row r="141" spans="1:11" ht="14">
      <c r="A141" s="2" t="s">
        <v>981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</row>
    <row r="142" spans="1:11" ht="14">
      <c r="A142" s="39" t="s">
        <v>792</v>
      </c>
      <c r="B142" s="21"/>
      <c r="C142" s="21"/>
      <c r="D142" s="21"/>
      <c r="E142" s="21"/>
      <c r="F142" s="21"/>
      <c r="G142" s="21"/>
      <c r="H142" s="21"/>
      <c r="I142" s="21"/>
      <c r="J142" s="21"/>
      <c r="K142" s="21" t="str">
        <f t="shared" si="1"/>
        <v/>
      </c>
    </row>
    <row r="143" spans="1:11" ht="14">
      <c r="A143" s="39" t="s">
        <v>758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 t="str">
        <f t="shared" si="1"/>
        <v/>
      </c>
    </row>
    <row r="144" spans="1:11" ht="14">
      <c r="A144" s="38" t="s">
        <v>552</v>
      </c>
      <c r="B144" s="45">
        <v>2</v>
      </c>
      <c r="C144" s="45">
        <v>10</v>
      </c>
      <c r="D144" s="45"/>
      <c r="E144" s="45"/>
      <c r="F144" s="45">
        <v>8</v>
      </c>
      <c r="G144" s="45">
        <v>4</v>
      </c>
      <c r="H144" s="45">
        <v>5</v>
      </c>
      <c r="I144" s="21"/>
      <c r="J144" s="21"/>
      <c r="K144" s="21">
        <f t="shared" si="1"/>
        <v>29</v>
      </c>
    </row>
    <row r="145" spans="1:11" ht="14">
      <c r="A145" s="39" t="s">
        <v>739</v>
      </c>
      <c r="B145" s="21"/>
      <c r="C145" s="21"/>
      <c r="D145" s="21"/>
      <c r="E145" s="29"/>
      <c r="F145" s="29"/>
      <c r="G145" s="21"/>
      <c r="H145" s="21"/>
      <c r="I145" s="21"/>
      <c r="J145" s="21"/>
      <c r="K145" s="21" t="str">
        <f t="shared" si="1"/>
        <v/>
      </c>
    </row>
    <row r="146" spans="1:11">
      <c r="B146" s="20"/>
      <c r="C146" s="20"/>
      <c r="D146" s="20"/>
      <c r="E146" s="20"/>
      <c r="F146" s="20"/>
      <c r="G146" s="20"/>
      <c r="H146" s="20"/>
      <c r="I146" s="20"/>
      <c r="J146" s="20"/>
      <c r="K146" s="20"/>
    </row>
    <row r="147" spans="1:11" ht="14">
      <c r="A147" s="2" t="s">
        <v>982</v>
      </c>
      <c r="B147" s="20"/>
      <c r="C147" s="20"/>
      <c r="D147" s="20"/>
      <c r="E147" s="20"/>
      <c r="F147" s="20"/>
      <c r="G147" s="20"/>
      <c r="H147" s="20"/>
      <c r="I147" s="20"/>
      <c r="J147" s="20"/>
      <c r="K147" s="20"/>
    </row>
    <row r="148" spans="1:11" ht="14">
      <c r="A148" s="38" t="s">
        <v>481</v>
      </c>
      <c r="B148" s="21"/>
      <c r="C148" s="21"/>
      <c r="D148" s="21">
        <v>2</v>
      </c>
      <c r="E148" s="21"/>
      <c r="F148" s="21"/>
      <c r="G148" s="21">
        <v>1</v>
      </c>
      <c r="H148" s="21"/>
      <c r="I148" s="21"/>
      <c r="J148" s="21"/>
      <c r="K148" s="21">
        <f t="shared" si="1"/>
        <v>3</v>
      </c>
    </row>
    <row r="149" spans="1:11" ht="14">
      <c r="A149" s="39" t="s">
        <v>488</v>
      </c>
      <c r="B149" s="21"/>
      <c r="C149" s="21">
        <v>3</v>
      </c>
      <c r="D149" s="21"/>
      <c r="E149" s="21"/>
      <c r="F149" s="35"/>
      <c r="G149" s="21"/>
      <c r="H149" s="21"/>
      <c r="I149" s="21"/>
      <c r="J149" s="21"/>
      <c r="K149" s="21">
        <f t="shared" si="1"/>
        <v>3</v>
      </c>
    </row>
    <row r="150" spans="1:11" ht="14">
      <c r="A150" s="39" t="s">
        <v>489</v>
      </c>
      <c r="B150" s="21"/>
      <c r="C150" s="21"/>
      <c r="D150" s="21"/>
      <c r="E150" s="21">
        <v>1</v>
      </c>
      <c r="F150" s="21"/>
      <c r="G150" s="21">
        <v>2</v>
      </c>
      <c r="H150" s="21">
        <v>1</v>
      </c>
      <c r="I150" s="21"/>
      <c r="J150" s="21"/>
      <c r="K150" s="21">
        <f t="shared" si="1"/>
        <v>4</v>
      </c>
    </row>
    <row r="151" spans="1:11" ht="14">
      <c r="A151" s="39" t="s">
        <v>490</v>
      </c>
      <c r="B151" s="21">
        <v>2</v>
      </c>
      <c r="C151" s="21">
        <v>4</v>
      </c>
      <c r="D151" s="21">
        <v>3</v>
      </c>
      <c r="E151" s="21">
        <v>1</v>
      </c>
      <c r="F151" s="21"/>
      <c r="G151" s="21">
        <v>6</v>
      </c>
      <c r="H151" s="21">
        <v>1</v>
      </c>
      <c r="I151" s="21"/>
      <c r="J151" s="21"/>
      <c r="K151" s="21">
        <f t="shared" si="1"/>
        <v>17</v>
      </c>
    </row>
    <row r="152" spans="1:11" ht="14">
      <c r="A152" s="59" t="s">
        <v>762</v>
      </c>
      <c r="B152" s="21"/>
      <c r="C152" s="21"/>
      <c r="D152" s="21"/>
      <c r="E152" s="21">
        <v>3</v>
      </c>
      <c r="F152" s="21"/>
      <c r="G152" s="21"/>
      <c r="H152" s="21"/>
      <c r="I152" s="21">
        <v>1</v>
      </c>
      <c r="J152" s="21"/>
      <c r="K152" s="21">
        <f t="shared" si="1"/>
        <v>4</v>
      </c>
    </row>
    <row r="153" spans="1:11">
      <c r="A153" s="51"/>
      <c r="B153" s="20"/>
      <c r="C153" s="20"/>
      <c r="D153" s="20"/>
      <c r="E153" s="20"/>
      <c r="F153" s="20"/>
      <c r="G153" s="20"/>
      <c r="H153" s="20"/>
      <c r="I153" s="20"/>
      <c r="J153" s="20"/>
      <c r="K153" s="20"/>
    </row>
    <row r="154" spans="1:11" ht="14">
      <c r="A154" s="2" t="s">
        <v>383</v>
      </c>
      <c r="B154" s="20"/>
      <c r="C154" s="20"/>
      <c r="D154" s="20"/>
      <c r="E154" s="20"/>
      <c r="F154" s="20"/>
      <c r="G154" s="20"/>
      <c r="H154" s="20"/>
      <c r="I154" s="20"/>
      <c r="J154" s="20"/>
      <c r="K154" s="20"/>
    </row>
    <row r="155" spans="1:11" ht="14">
      <c r="A155" s="38" t="s">
        <v>332</v>
      </c>
      <c r="B155" s="21"/>
      <c r="C155" s="21"/>
      <c r="D155" s="21">
        <v>1</v>
      </c>
      <c r="E155" s="21"/>
      <c r="F155" s="21"/>
      <c r="G155" s="21">
        <v>4</v>
      </c>
      <c r="H155" s="21"/>
      <c r="I155" s="21"/>
      <c r="J155" s="21">
        <v>1</v>
      </c>
      <c r="K155" s="21">
        <f t="shared" si="1"/>
        <v>6</v>
      </c>
    </row>
    <row r="156" spans="1:11">
      <c r="B156" s="20"/>
      <c r="C156" s="20"/>
      <c r="D156" s="20"/>
      <c r="E156" s="20"/>
      <c r="F156" s="20"/>
      <c r="G156" s="20"/>
      <c r="H156" s="20"/>
      <c r="I156" s="20"/>
      <c r="J156" s="20"/>
      <c r="K156" s="20"/>
    </row>
    <row r="157" spans="1:11">
      <c r="A157" s="3" t="s">
        <v>554</v>
      </c>
      <c r="B157" s="20"/>
      <c r="C157" s="20"/>
      <c r="D157" s="20"/>
      <c r="E157" s="20"/>
      <c r="F157" s="20"/>
      <c r="G157" s="20"/>
      <c r="H157" s="20"/>
      <c r="I157" s="20"/>
      <c r="J157" s="20"/>
      <c r="K157" s="20"/>
    </row>
    <row r="158" spans="1:11" ht="14">
      <c r="A158" s="38" t="s">
        <v>333</v>
      </c>
      <c r="B158" s="21"/>
      <c r="C158" s="21"/>
      <c r="D158" s="21"/>
      <c r="E158" s="21"/>
      <c r="F158" s="21">
        <v>2</v>
      </c>
      <c r="G158" s="21">
        <v>2</v>
      </c>
      <c r="H158" s="21"/>
      <c r="I158" s="21">
        <v>2</v>
      </c>
      <c r="J158" s="21"/>
      <c r="K158" s="21">
        <f t="shared" si="1"/>
        <v>6</v>
      </c>
    </row>
    <row r="159" spans="1:11" ht="14">
      <c r="A159" s="39" t="s">
        <v>334</v>
      </c>
      <c r="B159" s="21"/>
      <c r="C159" s="21"/>
      <c r="D159" s="21"/>
      <c r="E159" s="21"/>
      <c r="F159" s="21"/>
      <c r="G159" s="21"/>
      <c r="H159" s="21"/>
      <c r="I159" s="21"/>
      <c r="J159" s="21"/>
      <c r="K159" s="21" t="str">
        <f t="shared" si="1"/>
        <v/>
      </c>
    </row>
    <row r="160" spans="1:11" ht="14">
      <c r="A160" s="38" t="s">
        <v>198</v>
      </c>
      <c r="B160" s="21"/>
      <c r="C160" s="21"/>
      <c r="D160" s="21"/>
      <c r="E160" s="21"/>
      <c r="F160" s="21"/>
      <c r="G160" s="21"/>
      <c r="H160" s="21"/>
      <c r="I160" s="21"/>
      <c r="J160" s="21"/>
      <c r="K160" s="21" t="str">
        <f t="shared" ref="K160:K231" si="2">IF(SUM(B160:J160)&gt;0,SUM(B160:J160),"")</f>
        <v/>
      </c>
    </row>
    <row r="161" spans="1:11" ht="14">
      <c r="A161" s="39" t="s">
        <v>199</v>
      </c>
      <c r="B161" s="21">
        <v>1</v>
      </c>
      <c r="C161" s="34"/>
      <c r="D161" s="21"/>
      <c r="E161" s="21"/>
      <c r="F161" s="21"/>
      <c r="G161" s="21"/>
      <c r="H161" s="21"/>
      <c r="I161" s="21"/>
      <c r="J161" s="21"/>
      <c r="K161" s="21">
        <f t="shared" si="2"/>
        <v>1</v>
      </c>
    </row>
    <row r="162" spans="1:11" ht="14">
      <c r="A162" s="39" t="s">
        <v>759</v>
      </c>
      <c r="B162" s="34"/>
      <c r="C162" s="34"/>
      <c r="D162" s="21"/>
      <c r="E162" s="21"/>
      <c r="F162" s="21"/>
      <c r="G162" s="21"/>
      <c r="H162" s="21"/>
      <c r="I162" s="21"/>
      <c r="J162" s="21"/>
      <c r="K162" s="21" t="str">
        <f t="shared" si="2"/>
        <v/>
      </c>
    </row>
    <row r="163" spans="1:11" ht="14">
      <c r="A163" s="39" t="s">
        <v>200</v>
      </c>
      <c r="B163" s="21"/>
      <c r="C163" s="21"/>
      <c r="D163" s="21"/>
      <c r="E163" s="21"/>
      <c r="F163" s="21"/>
      <c r="G163" s="21"/>
      <c r="H163" s="21">
        <v>4</v>
      </c>
      <c r="I163" s="21"/>
      <c r="J163" s="21"/>
      <c r="K163" s="21">
        <f t="shared" si="2"/>
        <v>4</v>
      </c>
    </row>
    <row r="164" spans="1:11" ht="14">
      <c r="A164" s="39" t="s">
        <v>336</v>
      </c>
      <c r="B164" s="21"/>
      <c r="C164" s="21"/>
      <c r="D164" s="21"/>
      <c r="E164" s="21">
        <v>1</v>
      </c>
      <c r="F164" s="21"/>
      <c r="G164" s="21"/>
      <c r="H164" s="21">
        <v>2</v>
      </c>
      <c r="I164" s="21"/>
      <c r="J164" s="21"/>
      <c r="K164" s="21">
        <f t="shared" si="2"/>
        <v>3</v>
      </c>
    </row>
    <row r="165" spans="1:11" ht="14">
      <c r="A165" s="39" t="s">
        <v>787</v>
      </c>
      <c r="B165" s="21"/>
      <c r="C165" s="21"/>
      <c r="D165" s="29"/>
      <c r="E165" s="21"/>
      <c r="F165" s="21"/>
      <c r="G165" s="21"/>
      <c r="H165" s="21"/>
      <c r="I165" s="21"/>
      <c r="J165" s="21"/>
      <c r="K165" s="21" t="str">
        <f t="shared" si="2"/>
        <v/>
      </c>
    </row>
    <row r="166" spans="1:11" ht="14">
      <c r="A166" s="39" t="s">
        <v>271</v>
      </c>
      <c r="B166" s="21">
        <v>4</v>
      </c>
      <c r="C166" s="21">
        <v>5</v>
      </c>
      <c r="D166" s="21">
        <v>11</v>
      </c>
      <c r="E166" s="21">
        <v>8</v>
      </c>
      <c r="F166" s="21"/>
      <c r="G166" s="21">
        <v>2</v>
      </c>
      <c r="H166" s="21">
        <v>2</v>
      </c>
      <c r="I166" s="21">
        <v>1</v>
      </c>
      <c r="J166" s="21">
        <v>2</v>
      </c>
      <c r="K166" s="21">
        <f t="shared" si="2"/>
        <v>35</v>
      </c>
    </row>
    <row r="167" spans="1:11" ht="14">
      <c r="A167" s="39" t="s">
        <v>263</v>
      </c>
      <c r="B167" s="21"/>
      <c r="C167" s="21"/>
      <c r="D167" s="22"/>
      <c r="E167" s="22" t="s">
        <v>50</v>
      </c>
      <c r="F167" s="34"/>
      <c r="G167" s="34"/>
      <c r="H167" s="22"/>
      <c r="I167" s="21"/>
      <c r="J167" s="22"/>
      <c r="K167" s="21" t="str">
        <f t="shared" si="2"/>
        <v/>
      </c>
    </row>
    <row r="168" spans="1:11" ht="14">
      <c r="A168" s="39" t="s">
        <v>206</v>
      </c>
      <c r="B168" s="21"/>
      <c r="C168" s="21"/>
      <c r="D168" s="22"/>
      <c r="E168" s="22"/>
      <c r="F168" s="34"/>
      <c r="G168" s="34"/>
      <c r="H168" s="22"/>
      <c r="I168" s="21"/>
      <c r="J168" s="22"/>
      <c r="K168" s="21" t="str">
        <f t="shared" si="2"/>
        <v/>
      </c>
    </row>
    <row r="169" spans="1:11">
      <c r="B169" s="20"/>
      <c r="C169" s="20"/>
      <c r="D169" s="20"/>
      <c r="E169" s="20"/>
      <c r="F169" s="20"/>
      <c r="G169" s="20"/>
      <c r="H169" s="20"/>
      <c r="I169" s="20"/>
      <c r="J169" s="20"/>
      <c r="K169" s="20"/>
    </row>
    <row r="170" spans="1:11" ht="14">
      <c r="A170" s="2" t="s">
        <v>555</v>
      </c>
      <c r="B170" s="20"/>
      <c r="C170" s="20"/>
      <c r="D170" s="20"/>
      <c r="E170" s="20"/>
      <c r="F170" s="20"/>
      <c r="G170" s="20"/>
      <c r="H170" s="20"/>
      <c r="I170" s="20"/>
      <c r="J170" s="20"/>
      <c r="K170" s="20"/>
    </row>
    <row r="171" spans="1:11" ht="14">
      <c r="A171" s="38" t="s">
        <v>264</v>
      </c>
      <c r="B171" s="21">
        <v>2</v>
      </c>
      <c r="C171" s="21"/>
      <c r="D171" s="21"/>
      <c r="E171" s="21">
        <v>1</v>
      </c>
      <c r="F171" s="21"/>
      <c r="G171" s="21">
        <v>1</v>
      </c>
      <c r="H171" s="21">
        <v>1</v>
      </c>
      <c r="I171" s="21"/>
      <c r="J171" s="21"/>
      <c r="K171" s="21">
        <f t="shared" si="2"/>
        <v>5</v>
      </c>
    </row>
    <row r="172" spans="1:11" ht="14">
      <c r="A172" s="39" t="s">
        <v>265</v>
      </c>
      <c r="B172" s="21">
        <v>3</v>
      </c>
      <c r="C172" s="21">
        <v>5</v>
      </c>
      <c r="D172" s="21"/>
      <c r="E172" s="21">
        <v>5</v>
      </c>
      <c r="F172" s="21"/>
      <c r="G172" s="21">
        <v>1</v>
      </c>
      <c r="H172" s="21">
        <v>13</v>
      </c>
      <c r="I172" s="21">
        <v>9</v>
      </c>
      <c r="J172" s="21"/>
      <c r="K172" s="21">
        <f t="shared" si="2"/>
        <v>36</v>
      </c>
    </row>
    <row r="173" spans="1:11" ht="14">
      <c r="A173" s="39" t="s">
        <v>51</v>
      </c>
      <c r="B173" s="21"/>
      <c r="C173" s="21"/>
      <c r="D173" s="21"/>
      <c r="E173" s="21"/>
      <c r="F173" s="21"/>
      <c r="G173" s="21">
        <v>1</v>
      </c>
      <c r="H173" s="21"/>
      <c r="I173" s="21"/>
      <c r="J173" s="21"/>
      <c r="K173" s="21">
        <f t="shared" si="2"/>
        <v>1</v>
      </c>
    </row>
    <row r="174" spans="1:11" ht="14">
      <c r="A174" s="39" t="s">
        <v>126</v>
      </c>
      <c r="B174" s="21"/>
      <c r="C174" s="21"/>
      <c r="D174" s="21">
        <v>3</v>
      </c>
      <c r="E174" s="21"/>
      <c r="F174" s="21"/>
      <c r="G174" s="21"/>
      <c r="H174" s="21"/>
      <c r="I174" s="21"/>
      <c r="J174" s="21"/>
      <c r="K174" s="21">
        <f t="shared" si="2"/>
        <v>3</v>
      </c>
    </row>
    <row r="175" spans="1:11" ht="14">
      <c r="A175" s="39" t="s">
        <v>127</v>
      </c>
      <c r="B175" s="21"/>
      <c r="C175" s="21"/>
      <c r="D175" s="21"/>
      <c r="E175" s="21"/>
      <c r="F175" s="21"/>
      <c r="G175" s="21"/>
      <c r="H175" s="21">
        <v>13</v>
      </c>
      <c r="I175" s="21">
        <v>1</v>
      </c>
      <c r="J175" s="21"/>
      <c r="K175" s="21">
        <f t="shared" si="2"/>
        <v>14</v>
      </c>
    </row>
    <row r="176" spans="1:11" ht="14">
      <c r="A176" s="39" t="s">
        <v>128</v>
      </c>
      <c r="B176" s="21"/>
      <c r="C176" s="21"/>
      <c r="D176" s="21">
        <v>1</v>
      </c>
      <c r="E176" s="21">
        <v>5</v>
      </c>
      <c r="F176" s="21"/>
      <c r="G176" s="21"/>
      <c r="H176" s="21"/>
      <c r="I176" s="21">
        <v>2</v>
      </c>
      <c r="J176" s="21"/>
      <c r="K176" s="21">
        <f t="shared" si="2"/>
        <v>8</v>
      </c>
    </row>
    <row r="177" spans="1:11" ht="14">
      <c r="A177" s="39" t="s">
        <v>270</v>
      </c>
      <c r="B177" s="21"/>
      <c r="C177" s="21"/>
      <c r="D177" s="21"/>
      <c r="E177" s="21"/>
      <c r="F177" s="21"/>
      <c r="G177" s="21"/>
      <c r="H177" s="21"/>
      <c r="I177" s="21"/>
      <c r="J177" s="21"/>
      <c r="K177" s="21" t="str">
        <f t="shared" si="2"/>
        <v/>
      </c>
    </row>
    <row r="178" spans="1:11" ht="14">
      <c r="A178" s="39" t="s">
        <v>275</v>
      </c>
      <c r="B178" s="21"/>
      <c r="C178" s="21"/>
      <c r="D178" s="21"/>
      <c r="E178" s="21"/>
      <c r="F178" s="21"/>
      <c r="G178" s="21"/>
      <c r="H178" s="21"/>
      <c r="I178" s="21"/>
      <c r="J178" s="21"/>
      <c r="K178" s="21" t="str">
        <f t="shared" si="2"/>
        <v/>
      </c>
    </row>
    <row r="179" spans="1:11" ht="14">
      <c r="A179" s="39" t="s">
        <v>4</v>
      </c>
      <c r="B179" s="21"/>
      <c r="C179" s="21"/>
      <c r="D179" s="21"/>
      <c r="E179" s="21">
        <v>2</v>
      </c>
      <c r="F179" s="21"/>
      <c r="G179" s="21">
        <v>4</v>
      </c>
      <c r="H179" s="21">
        <v>1</v>
      </c>
      <c r="I179" s="21">
        <v>2</v>
      </c>
      <c r="J179" s="21">
        <v>1</v>
      </c>
      <c r="K179" s="21">
        <f t="shared" si="2"/>
        <v>10</v>
      </c>
    </row>
    <row r="180" spans="1:11" ht="14">
      <c r="A180" s="39" t="s">
        <v>142</v>
      </c>
      <c r="B180" s="21"/>
      <c r="C180" s="21"/>
      <c r="D180" s="21"/>
      <c r="E180" s="21"/>
      <c r="F180" s="21"/>
      <c r="G180" s="21"/>
      <c r="H180" s="21"/>
      <c r="I180" s="21"/>
      <c r="J180" s="21">
        <v>1</v>
      </c>
      <c r="K180" s="21">
        <f t="shared" si="2"/>
        <v>1</v>
      </c>
    </row>
    <row r="181" spans="1:11" ht="14">
      <c r="A181" s="39" t="s">
        <v>143</v>
      </c>
      <c r="B181" s="21"/>
      <c r="C181" s="21"/>
      <c r="D181" s="21"/>
      <c r="E181" s="21">
        <v>12</v>
      </c>
      <c r="F181" s="21">
        <v>6</v>
      </c>
      <c r="G181" s="21">
        <v>9</v>
      </c>
      <c r="H181" s="21">
        <v>5</v>
      </c>
      <c r="I181" s="21">
        <v>17</v>
      </c>
      <c r="J181" s="21">
        <v>12</v>
      </c>
      <c r="K181" s="21">
        <f t="shared" si="2"/>
        <v>61</v>
      </c>
    </row>
    <row r="182" spans="1:11" ht="14">
      <c r="A182" s="39" t="s">
        <v>52</v>
      </c>
      <c r="B182" s="21"/>
      <c r="C182" s="21"/>
      <c r="D182" s="21"/>
      <c r="E182" s="21"/>
      <c r="F182" s="21"/>
      <c r="G182" s="21">
        <v>1</v>
      </c>
      <c r="H182" s="21"/>
      <c r="I182" s="21"/>
      <c r="J182" s="21"/>
      <c r="K182" s="21">
        <f t="shared" si="2"/>
        <v>1</v>
      </c>
    </row>
    <row r="183" spans="1:11" ht="14">
      <c r="A183" s="39" t="s">
        <v>903</v>
      </c>
      <c r="B183" s="21"/>
      <c r="C183" s="21"/>
      <c r="D183" s="21"/>
      <c r="E183" s="21"/>
      <c r="F183" s="21"/>
      <c r="G183" s="21"/>
      <c r="H183" s="21"/>
      <c r="I183" s="21"/>
      <c r="J183" s="21"/>
      <c r="K183" s="21" t="str">
        <f t="shared" si="2"/>
        <v/>
      </c>
    </row>
    <row r="184" spans="1:11" ht="14">
      <c r="A184" s="39" t="s">
        <v>497</v>
      </c>
      <c r="B184" s="21"/>
      <c r="C184" s="21"/>
      <c r="D184" s="21"/>
      <c r="E184" s="21"/>
      <c r="F184" s="21"/>
      <c r="G184" s="21"/>
      <c r="H184" s="21"/>
      <c r="I184" s="21">
        <v>1</v>
      </c>
      <c r="J184" s="21"/>
      <c r="K184" s="21">
        <f t="shared" si="2"/>
        <v>1</v>
      </c>
    </row>
    <row r="185" spans="1:11">
      <c r="B185" s="20"/>
      <c r="C185" s="20"/>
      <c r="D185" s="20"/>
      <c r="E185" s="20"/>
      <c r="F185" s="20"/>
      <c r="G185" s="20"/>
      <c r="H185" s="20"/>
      <c r="I185" s="20"/>
      <c r="J185" s="20"/>
      <c r="K185" s="20"/>
    </row>
    <row r="186" spans="1:11" ht="14">
      <c r="A186" s="2" t="s">
        <v>556</v>
      </c>
      <c r="B186" s="20"/>
      <c r="C186" s="20"/>
      <c r="D186" s="20"/>
      <c r="E186" s="20"/>
      <c r="F186" s="20"/>
      <c r="G186" s="20"/>
      <c r="H186" s="20"/>
      <c r="I186" s="20"/>
      <c r="J186" s="20"/>
      <c r="K186" s="20"/>
    </row>
    <row r="187" spans="1:11" ht="14">
      <c r="A187" s="38" t="s">
        <v>341</v>
      </c>
      <c r="B187" s="21">
        <v>4</v>
      </c>
      <c r="C187" s="21">
        <v>1</v>
      </c>
      <c r="D187" s="21">
        <v>4</v>
      </c>
      <c r="E187" s="21">
        <v>7</v>
      </c>
      <c r="F187" s="21"/>
      <c r="G187" s="21"/>
      <c r="H187" s="21">
        <v>6</v>
      </c>
      <c r="I187" s="21"/>
      <c r="J187" s="21"/>
      <c r="K187" s="21">
        <f t="shared" si="2"/>
        <v>22</v>
      </c>
    </row>
    <row r="188" spans="1:11" ht="14">
      <c r="A188" s="39" t="s">
        <v>482</v>
      </c>
      <c r="B188" s="29"/>
      <c r="C188" s="21">
        <v>1</v>
      </c>
      <c r="D188" s="21"/>
      <c r="E188" s="21"/>
      <c r="F188" s="21"/>
      <c r="G188" s="21"/>
      <c r="H188" s="21"/>
      <c r="I188" s="21"/>
      <c r="J188" s="21"/>
      <c r="K188" s="21">
        <f t="shared" si="2"/>
        <v>1</v>
      </c>
    </row>
    <row r="189" spans="1:11" ht="14">
      <c r="A189" s="39" t="s">
        <v>502</v>
      </c>
      <c r="B189" s="21">
        <v>1</v>
      </c>
      <c r="C189" s="21">
        <v>1</v>
      </c>
      <c r="D189" s="21">
        <v>1</v>
      </c>
      <c r="E189" s="21"/>
      <c r="F189" s="21"/>
      <c r="G189" s="21"/>
      <c r="H189" s="21">
        <v>2</v>
      </c>
      <c r="I189" s="21">
        <v>2</v>
      </c>
      <c r="J189" s="21">
        <v>1</v>
      </c>
      <c r="K189" s="21">
        <f t="shared" si="2"/>
        <v>8</v>
      </c>
    </row>
    <row r="190" spans="1:11" ht="14">
      <c r="A190" s="39" t="s">
        <v>741</v>
      </c>
      <c r="B190" s="21"/>
      <c r="C190" s="21"/>
      <c r="D190" s="21"/>
      <c r="E190" s="21"/>
      <c r="F190" s="21"/>
      <c r="G190" s="21"/>
      <c r="H190" s="21"/>
      <c r="I190" s="21"/>
      <c r="J190" s="21"/>
      <c r="K190" s="21" t="str">
        <f t="shared" si="2"/>
        <v/>
      </c>
    </row>
    <row r="191" spans="1:11" ht="14">
      <c r="A191" s="39" t="s">
        <v>132</v>
      </c>
      <c r="B191" s="21"/>
      <c r="C191" s="21"/>
      <c r="D191" s="21"/>
      <c r="E191" s="21"/>
      <c r="F191" s="21"/>
      <c r="G191" s="21"/>
      <c r="H191" s="21"/>
      <c r="I191" s="21"/>
      <c r="J191" s="21"/>
      <c r="K191" s="21" t="str">
        <f t="shared" si="2"/>
        <v/>
      </c>
    </row>
    <row r="192" spans="1:11">
      <c r="B192" s="20"/>
      <c r="C192" s="20"/>
      <c r="D192" s="20"/>
      <c r="E192" s="20"/>
      <c r="F192" s="20"/>
      <c r="G192" s="20"/>
      <c r="H192" s="20"/>
      <c r="I192" s="20"/>
      <c r="J192" s="20"/>
      <c r="K192" s="20"/>
    </row>
    <row r="193" spans="1:11" ht="14">
      <c r="A193" s="2" t="s">
        <v>557</v>
      </c>
      <c r="B193" s="20"/>
      <c r="C193" s="20"/>
      <c r="D193" s="20"/>
      <c r="E193" s="20"/>
      <c r="F193" s="20"/>
      <c r="G193" s="20"/>
      <c r="H193" s="20"/>
      <c r="I193" s="20"/>
      <c r="J193" s="20"/>
      <c r="K193" s="20"/>
    </row>
    <row r="194" spans="1:11" ht="14">
      <c r="A194" s="39" t="s">
        <v>309</v>
      </c>
      <c r="B194" s="21"/>
      <c r="C194" s="21"/>
      <c r="D194" s="21"/>
      <c r="E194" s="21"/>
      <c r="F194" s="21"/>
      <c r="G194" s="21"/>
      <c r="H194" s="21"/>
      <c r="I194" s="21"/>
      <c r="J194" s="21"/>
      <c r="K194" s="21" t="str">
        <f t="shared" si="2"/>
        <v/>
      </c>
    </row>
    <row r="195" spans="1:11" ht="14">
      <c r="A195" s="38" t="s">
        <v>343</v>
      </c>
      <c r="B195" s="45">
        <v>7</v>
      </c>
      <c r="C195" s="45">
        <v>2</v>
      </c>
      <c r="D195" s="45">
        <v>4</v>
      </c>
      <c r="E195" s="45">
        <v>1</v>
      </c>
      <c r="F195" s="45"/>
      <c r="G195" s="45">
        <v>3</v>
      </c>
      <c r="H195" s="45">
        <v>3</v>
      </c>
      <c r="I195" s="45">
        <v>4</v>
      </c>
      <c r="J195" s="21"/>
      <c r="K195" s="21">
        <f t="shared" si="2"/>
        <v>24</v>
      </c>
    </row>
    <row r="196" spans="1:11" ht="14">
      <c r="A196" s="39" t="s">
        <v>495</v>
      </c>
      <c r="B196" s="21">
        <v>7</v>
      </c>
      <c r="C196" s="21">
        <v>16</v>
      </c>
      <c r="D196" s="21">
        <v>4</v>
      </c>
      <c r="E196" s="21"/>
      <c r="F196" s="21">
        <v>7</v>
      </c>
      <c r="G196" s="21">
        <v>5</v>
      </c>
      <c r="H196" s="21"/>
      <c r="I196" s="21">
        <v>3</v>
      </c>
      <c r="J196" s="21"/>
      <c r="K196" s="21">
        <f t="shared" si="2"/>
        <v>42</v>
      </c>
    </row>
    <row r="197" spans="1:11" ht="14">
      <c r="A197" s="39" t="s">
        <v>496</v>
      </c>
      <c r="B197" s="21">
        <v>9</v>
      </c>
      <c r="C197" s="21"/>
      <c r="D197" s="21"/>
      <c r="E197" s="21"/>
      <c r="F197" s="21"/>
      <c r="G197" s="21">
        <v>1</v>
      </c>
      <c r="H197" s="21">
        <v>2</v>
      </c>
      <c r="I197" s="21">
        <v>3</v>
      </c>
      <c r="J197" s="21">
        <v>16</v>
      </c>
      <c r="K197" s="21">
        <f t="shared" si="2"/>
        <v>31</v>
      </c>
    </row>
    <row r="198" spans="1:11" ht="14">
      <c r="A198" s="39" t="s">
        <v>793</v>
      </c>
      <c r="B198" s="21">
        <v>3</v>
      </c>
      <c r="C198" s="21">
        <v>14</v>
      </c>
      <c r="D198" s="21">
        <v>10</v>
      </c>
      <c r="E198" s="21">
        <v>40</v>
      </c>
      <c r="F198" s="21">
        <v>5</v>
      </c>
      <c r="G198" s="21">
        <v>21</v>
      </c>
      <c r="H198" s="21"/>
      <c r="I198" s="21">
        <v>2</v>
      </c>
      <c r="J198" s="21">
        <v>23</v>
      </c>
      <c r="K198" s="21">
        <f t="shared" si="2"/>
        <v>118</v>
      </c>
    </row>
    <row r="199" spans="1:11" ht="14">
      <c r="A199" s="39" t="s">
        <v>794</v>
      </c>
      <c r="B199" s="21"/>
      <c r="C199" s="21">
        <v>3</v>
      </c>
      <c r="D199" s="21">
        <v>1</v>
      </c>
      <c r="E199" s="21">
        <v>16</v>
      </c>
      <c r="F199" s="21">
        <v>7</v>
      </c>
      <c r="G199" s="21">
        <v>13</v>
      </c>
      <c r="H199" s="21">
        <v>17</v>
      </c>
      <c r="I199" s="21">
        <v>17</v>
      </c>
      <c r="J199" s="21">
        <v>16</v>
      </c>
      <c r="K199" s="21">
        <f t="shared" si="2"/>
        <v>90</v>
      </c>
    </row>
    <row r="200" spans="1:11">
      <c r="B200" s="20"/>
      <c r="C200" s="20"/>
      <c r="D200" s="20"/>
      <c r="E200" s="20"/>
      <c r="F200" s="20"/>
      <c r="G200" s="20"/>
      <c r="H200" s="20"/>
      <c r="I200" s="20"/>
      <c r="J200" s="20"/>
      <c r="K200" s="20"/>
    </row>
    <row r="201" spans="1:11" ht="14">
      <c r="A201" s="2" t="s">
        <v>558</v>
      </c>
      <c r="B201" s="20"/>
      <c r="C201" s="20"/>
      <c r="D201" s="20"/>
      <c r="E201" s="20"/>
      <c r="F201" s="20"/>
      <c r="G201" s="20"/>
      <c r="H201" s="20"/>
      <c r="I201" s="20"/>
      <c r="J201" s="20"/>
      <c r="K201" s="20"/>
    </row>
    <row r="202" spans="1:11" ht="14">
      <c r="A202" s="38" t="s">
        <v>470</v>
      </c>
      <c r="B202" s="21"/>
      <c r="C202" s="21"/>
      <c r="D202" s="21"/>
      <c r="E202" s="21"/>
      <c r="F202" s="21"/>
      <c r="G202" s="21">
        <v>6</v>
      </c>
      <c r="H202" s="21">
        <v>12</v>
      </c>
      <c r="I202" s="21">
        <v>234</v>
      </c>
      <c r="J202" s="21">
        <v>4</v>
      </c>
      <c r="K202" s="21">
        <f t="shared" si="2"/>
        <v>256</v>
      </c>
    </row>
    <row r="203" spans="1:11" ht="14">
      <c r="A203" s="39" t="s">
        <v>727</v>
      </c>
      <c r="B203" s="21"/>
      <c r="C203" s="29"/>
      <c r="D203" s="21"/>
      <c r="E203" s="21"/>
      <c r="F203" s="21"/>
      <c r="G203" s="21"/>
      <c r="H203" s="21"/>
      <c r="I203" s="21"/>
      <c r="J203" s="21"/>
      <c r="K203" s="21" t="str">
        <f t="shared" si="2"/>
        <v/>
      </c>
    </row>
    <row r="204" spans="1:11" ht="14">
      <c r="A204" s="39" t="s">
        <v>471</v>
      </c>
      <c r="B204" s="21"/>
      <c r="C204" s="21">
        <v>10</v>
      </c>
      <c r="D204" s="21">
        <v>21</v>
      </c>
      <c r="E204" s="21">
        <v>220</v>
      </c>
      <c r="F204" s="21"/>
      <c r="G204" s="21">
        <v>40</v>
      </c>
      <c r="H204" s="21">
        <v>9</v>
      </c>
      <c r="I204" s="21"/>
      <c r="J204" s="21"/>
      <c r="K204" s="21">
        <f t="shared" si="2"/>
        <v>300</v>
      </c>
    </row>
    <row r="205" spans="1:11" ht="14">
      <c r="A205" s="39" t="s">
        <v>472</v>
      </c>
      <c r="B205" s="21">
        <v>10</v>
      </c>
      <c r="C205" s="21">
        <v>15</v>
      </c>
      <c r="D205" s="21">
        <v>10</v>
      </c>
      <c r="E205" s="21">
        <v>13</v>
      </c>
      <c r="F205" s="21">
        <v>38</v>
      </c>
      <c r="G205" s="21">
        <v>114</v>
      </c>
      <c r="H205" s="21">
        <v>19</v>
      </c>
      <c r="I205" s="21">
        <v>29</v>
      </c>
      <c r="J205" s="21">
        <v>4</v>
      </c>
      <c r="K205" s="21">
        <f t="shared" si="2"/>
        <v>252</v>
      </c>
    </row>
    <row r="206" spans="1:11" ht="14">
      <c r="A206" s="39" t="s">
        <v>473</v>
      </c>
      <c r="B206" s="21">
        <v>8</v>
      </c>
      <c r="C206" s="21"/>
      <c r="D206" s="21">
        <v>18</v>
      </c>
      <c r="E206" s="21">
        <v>4</v>
      </c>
      <c r="F206" s="21"/>
      <c r="G206" s="21">
        <v>35</v>
      </c>
      <c r="H206" s="21"/>
      <c r="I206" s="21">
        <v>1</v>
      </c>
      <c r="J206" s="21">
        <v>2</v>
      </c>
      <c r="K206" s="21">
        <f t="shared" si="2"/>
        <v>68</v>
      </c>
    </row>
    <row r="207" spans="1:11" ht="14">
      <c r="A207" s="39" t="s">
        <v>474</v>
      </c>
      <c r="B207" s="21"/>
      <c r="C207" s="21"/>
      <c r="D207" s="21"/>
      <c r="E207" s="21"/>
      <c r="F207" s="21"/>
      <c r="G207" s="21"/>
      <c r="H207" s="21"/>
      <c r="I207" s="21"/>
      <c r="J207" s="21">
        <v>11</v>
      </c>
      <c r="K207" s="21">
        <f t="shared" si="2"/>
        <v>11</v>
      </c>
    </row>
    <row r="208" spans="1:11" ht="14">
      <c r="A208" s="39" t="s">
        <v>475</v>
      </c>
      <c r="B208" s="21"/>
      <c r="C208" s="21">
        <v>15</v>
      </c>
      <c r="D208" s="21"/>
      <c r="E208" s="21">
        <v>92</v>
      </c>
      <c r="F208" s="21">
        <v>12</v>
      </c>
      <c r="G208" s="21">
        <v>3</v>
      </c>
      <c r="H208" s="21"/>
      <c r="I208" s="21"/>
      <c r="J208" s="21">
        <v>55</v>
      </c>
      <c r="K208" s="21">
        <f t="shared" si="2"/>
        <v>177</v>
      </c>
    </row>
    <row r="209" spans="1:11" ht="14">
      <c r="A209" s="39" t="s">
        <v>317</v>
      </c>
      <c r="B209" s="21">
        <v>6</v>
      </c>
      <c r="C209" s="21">
        <v>10</v>
      </c>
      <c r="D209" s="21">
        <v>23</v>
      </c>
      <c r="E209" s="21">
        <v>13</v>
      </c>
      <c r="F209" s="21">
        <v>11</v>
      </c>
      <c r="G209" s="21">
        <v>1</v>
      </c>
      <c r="H209" s="21">
        <v>2</v>
      </c>
      <c r="I209" s="21">
        <v>28</v>
      </c>
      <c r="J209" s="21">
        <v>20</v>
      </c>
      <c r="K209" s="21">
        <f t="shared" si="2"/>
        <v>114</v>
      </c>
    </row>
    <row r="210" spans="1:11" ht="14">
      <c r="A210" s="39" t="s">
        <v>345</v>
      </c>
      <c r="B210" s="21"/>
      <c r="C210" s="21"/>
      <c r="D210" s="21"/>
      <c r="E210" s="21"/>
      <c r="F210" s="21"/>
      <c r="G210" s="21"/>
      <c r="H210" s="21"/>
      <c r="I210" s="21"/>
      <c r="J210" s="21"/>
      <c r="K210" s="21" t="str">
        <f t="shared" si="2"/>
        <v/>
      </c>
    </row>
    <row r="211" spans="1:11">
      <c r="B211" s="20"/>
      <c r="C211" s="20"/>
      <c r="D211" s="20"/>
      <c r="E211" s="20"/>
      <c r="F211" s="20"/>
      <c r="G211" s="20"/>
      <c r="H211" s="20"/>
      <c r="I211" s="20"/>
      <c r="J211" s="20"/>
      <c r="K211" s="20"/>
    </row>
    <row r="212" spans="1:11" ht="14">
      <c r="A212" s="2" t="s">
        <v>698</v>
      </c>
      <c r="B212" s="20"/>
      <c r="C212" s="20"/>
      <c r="D212" s="20"/>
      <c r="E212" s="20"/>
      <c r="F212" s="20"/>
      <c r="G212" s="20"/>
      <c r="H212" s="20"/>
      <c r="I212" s="20"/>
      <c r="J212" s="20"/>
      <c r="K212" s="20"/>
    </row>
    <row r="213" spans="1:11" ht="14">
      <c r="A213" s="38" t="s">
        <v>165</v>
      </c>
      <c r="B213" s="21">
        <v>2</v>
      </c>
      <c r="C213" s="21">
        <v>1</v>
      </c>
      <c r="D213" s="21"/>
      <c r="E213" s="21">
        <v>2</v>
      </c>
      <c r="F213" s="21"/>
      <c r="G213" s="21"/>
      <c r="H213" s="21"/>
      <c r="I213" s="21"/>
      <c r="J213" s="21"/>
      <c r="K213" s="21">
        <f t="shared" si="2"/>
        <v>5</v>
      </c>
    </row>
    <row r="214" spans="1:11" ht="14">
      <c r="A214" s="39" t="s">
        <v>320</v>
      </c>
      <c r="B214" s="21"/>
      <c r="C214" s="21"/>
      <c r="D214" s="21"/>
      <c r="E214" s="21">
        <v>2</v>
      </c>
      <c r="F214" s="21"/>
      <c r="G214" s="21"/>
      <c r="H214" s="21">
        <v>8</v>
      </c>
      <c r="I214" s="21"/>
      <c r="J214" s="21"/>
      <c r="K214" s="21">
        <f t="shared" si="2"/>
        <v>10</v>
      </c>
    </row>
    <row r="215" spans="1:11" ht="14">
      <c r="A215" s="39" t="s">
        <v>172</v>
      </c>
      <c r="B215" s="21">
        <v>5</v>
      </c>
      <c r="C215" s="21">
        <v>3</v>
      </c>
      <c r="D215" s="21">
        <v>1</v>
      </c>
      <c r="E215" s="21"/>
      <c r="F215" s="21"/>
      <c r="G215" s="21"/>
      <c r="H215" s="21"/>
      <c r="I215" s="21"/>
      <c r="J215" s="21"/>
      <c r="K215" s="21">
        <f t="shared" si="2"/>
        <v>9</v>
      </c>
    </row>
    <row r="216" spans="1:11" ht="14">
      <c r="A216" s="59" t="s">
        <v>617</v>
      </c>
      <c r="B216" s="21"/>
      <c r="C216" s="21"/>
      <c r="D216" s="21"/>
      <c r="E216" s="21"/>
      <c r="F216" s="21">
        <v>1</v>
      </c>
      <c r="G216" s="21"/>
      <c r="H216" s="21"/>
      <c r="I216" s="21"/>
      <c r="J216" s="21"/>
      <c r="K216" s="21">
        <f t="shared" si="2"/>
        <v>1</v>
      </c>
    </row>
    <row r="217" spans="1:11" ht="14">
      <c r="A217" s="39" t="s">
        <v>133</v>
      </c>
      <c r="B217" s="21"/>
      <c r="C217" s="21">
        <v>4</v>
      </c>
      <c r="D217" s="21"/>
      <c r="E217" s="21"/>
      <c r="F217" s="21"/>
      <c r="G217" s="21"/>
      <c r="H217" s="21"/>
      <c r="I217" s="21"/>
      <c r="J217" s="29"/>
      <c r="K217" s="21">
        <f t="shared" si="2"/>
        <v>4</v>
      </c>
    </row>
    <row r="218" spans="1:11">
      <c r="A218" s="51"/>
      <c r="B218" s="20"/>
      <c r="C218" s="20"/>
      <c r="D218" s="20"/>
      <c r="E218" s="20"/>
      <c r="F218" s="20"/>
      <c r="G218" s="20"/>
      <c r="H218" s="20"/>
      <c r="I218" s="20"/>
      <c r="J218" s="20"/>
      <c r="K218" s="20" t="str">
        <f t="shared" si="2"/>
        <v/>
      </c>
    </row>
    <row r="219" spans="1:11" ht="14">
      <c r="A219" s="2" t="s">
        <v>699</v>
      </c>
      <c r="B219" s="20"/>
      <c r="C219" s="20"/>
      <c r="D219" s="20"/>
      <c r="E219" s="20"/>
      <c r="F219" s="20"/>
      <c r="G219" s="20"/>
      <c r="H219" s="20"/>
      <c r="I219" s="20"/>
      <c r="J219" s="20"/>
      <c r="K219" s="20" t="str">
        <f t="shared" si="2"/>
        <v/>
      </c>
    </row>
    <row r="220" spans="1:11" ht="14">
      <c r="A220" s="38" t="s">
        <v>75</v>
      </c>
      <c r="B220" s="21">
        <v>3</v>
      </c>
      <c r="C220" s="21">
        <v>8</v>
      </c>
      <c r="D220" s="21"/>
      <c r="E220" s="21">
        <v>5</v>
      </c>
      <c r="F220" s="21"/>
      <c r="G220" s="21">
        <v>1</v>
      </c>
      <c r="H220" s="21">
        <v>8</v>
      </c>
      <c r="I220" s="21"/>
      <c r="J220" s="21"/>
      <c r="K220" s="21">
        <f t="shared" si="2"/>
        <v>25</v>
      </c>
    </row>
    <row r="221" spans="1:11" ht="14">
      <c r="A221" s="39" t="s">
        <v>181</v>
      </c>
      <c r="B221" s="21"/>
      <c r="C221" s="21"/>
      <c r="D221" s="21"/>
      <c r="E221" s="21"/>
      <c r="F221" s="21">
        <v>1</v>
      </c>
      <c r="G221" s="21"/>
      <c r="H221" s="21">
        <v>5</v>
      </c>
      <c r="I221" s="21"/>
      <c r="J221" s="21"/>
      <c r="K221" s="21">
        <f t="shared" si="2"/>
        <v>6</v>
      </c>
    </row>
    <row r="222" spans="1:11" ht="14">
      <c r="A222" s="39" t="s">
        <v>325</v>
      </c>
      <c r="B222" s="21"/>
      <c r="C222" s="21"/>
      <c r="D222" s="21"/>
      <c r="E222" s="21"/>
      <c r="F222" s="21"/>
      <c r="G222" s="21"/>
      <c r="H222" s="21">
        <v>1</v>
      </c>
      <c r="I222" s="21"/>
      <c r="J222" s="21"/>
      <c r="K222" s="21">
        <f t="shared" si="2"/>
        <v>1</v>
      </c>
    </row>
    <row r="223" spans="1:11" ht="14">
      <c r="A223" s="39" t="s">
        <v>326</v>
      </c>
      <c r="B223" s="21"/>
      <c r="C223" s="21"/>
      <c r="D223" s="21"/>
      <c r="E223" s="21"/>
      <c r="F223" s="21"/>
      <c r="G223" s="21"/>
      <c r="H223" s="21"/>
      <c r="I223" s="21"/>
      <c r="J223" s="21"/>
      <c r="K223" s="21" t="str">
        <f t="shared" si="2"/>
        <v/>
      </c>
    </row>
    <row r="224" spans="1:11">
      <c r="B224" s="20"/>
      <c r="C224" s="20"/>
      <c r="D224" s="20"/>
      <c r="E224" s="20"/>
      <c r="F224" s="20"/>
      <c r="G224" s="20"/>
      <c r="H224" s="20"/>
      <c r="I224" s="20"/>
      <c r="J224" s="20"/>
      <c r="K224" s="20"/>
    </row>
    <row r="225" spans="1:11" ht="14">
      <c r="A225" s="2" t="s">
        <v>560</v>
      </c>
      <c r="B225" s="20"/>
      <c r="C225" s="20"/>
      <c r="D225" s="20"/>
      <c r="E225" s="20"/>
      <c r="F225" s="20"/>
      <c r="G225" s="20"/>
      <c r="H225" s="20"/>
      <c r="I225" s="20"/>
      <c r="J225" s="20"/>
      <c r="K225" s="20"/>
    </row>
    <row r="226" spans="1:11" ht="14">
      <c r="A226" s="38" t="s">
        <v>327</v>
      </c>
      <c r="B226" s="21"/>
      <c r="C226" s="21"/>
      <c r="D226" s="21"/>
      <c r="E226" s="21"/>
      <c r="F226" s="21"/>
      <c r="G226" s="21">
        <v>1</v>
      </c>
      <c r="H226" s="21"/>
      <c r="I226" s="21">
        <v>5</v>
      </c>
      <c r="J226" s="21">
        <v>1</v>
      </c>
      <c r="K226" s="21">
        <f t="shared" si="2"/>
        <v>7</v>
      </c>
    </row>
    <row r="227" spans="1:11" ht="14">
      <c r="A227" s="39" t="s">
        <v>478</v>
      </c>
      <c r="B227" s="21"/>
      <c r="C227" s="21"/>
      <c r="D227" s="21"/>
      <c r="E227" s="21"/>
      <c r="F227" s="21"/>
      <c r="G227" s="21"/>
      <c r="H227" s="21"/>
      <c r="I227" s="21"/>
      <c r="J227" s="21"/>
      <c r="K227" s="21" t="str">
        <f t="shared" si="2"/>
        <v/>
      </c>
    </row>
    <row r="228" spans="1:11" ht="14">
      <c r="A228" s="39" t="s">
        <v>629</v>
      </c>
      <c r="B228" s="21"/>
      <c r="C228" s="21"/>
      <c r="D228" s="21"/>
      <c r="E228" s="21"/>
      <c r="F228" s="21"/>
      <c r="G228" s="21">
        <v>1</v>
      </c>
      <c r="H228" s="21"/>
      <c r="I228" s="21"/>
      <c r="J228" s="21">
        <v>3</v>
      </c>
      <c r="K228" s="21">
        <f t="shared" si="2"/>
        <v>4</v>
      </c>
    </row>
    <row r="229" spans="1:11" ht="14">
      <c r="A229" s="39" t="s">
        <v>630</v>
      </c>
      <c r="B229" s="21">
        <v>1</v>
      </c>
      <c r="C229" s="21"/>
      <c r="D229" s="21">
        <v>1</v>
      </c>
      <c r="E229" s="21">
        <v>2</v>
      </c>
      <c r="F229" s="21"/>
      <c r="G229" s="21"/>
      <c r="H229" s="21">
        <v>4</v>
      </c>
      <c r="I229" s="21">
        <v>13</v>
      </c>
      <c r="J229" s="21">
        <v>2</v>
      </c>
      <c r="K229" s="21">
        <f t="shared" si="2"/>
        <v>23</v>
      </c>
    </row>
    <row r="230" spans="1:11" ht="14">
      <c r="A230" s="39" t="s">
        <v>207</v>
      </c>
      <c r="B230" s="21"/>
      <c r="C230" s="21">
        <v>4</v>
      </c>
      <c r="D230" s="21">
        <v>1</v>
      </c>
      <c r="E230" s="21"/>
      <c r="F230" s="21"/>
      <c r="G230" s="21"/>
      <c r="H230" s="21"/>
      <c r="I230" s="21"/>
      <c r="J230" s="21"/>
      <c r="K230" s="21">
        <f t="shared" si="2"/>
        <v>5</v>
      </c>
    </row>
    <row r="231" spans="1:11" ht="14">
      <c r="A231" s="39" t="s">
        <v>8</v>
      </c>
      <c r="B231" s="21"/>
      <c r="C231" s="21"/>
      <c r="D231" s="21"/>
      <c r="E231" s="21">
        <v>1</v>
      </c>
      <c r="F231" s="21"/>
      <c r="G231" s="21"/>
      <c r="H231" s="21"/>
      <c r="I231" s="21"/>
      <c r="J231" s="21"/>
      <c r="K231" s="21">
        <f t="shared" si="2"/>
        <v>1</v>
      </c>
    </row>
    <row r="232" spans="1:11">
      <c r="B232" s="20"/>
      <c r="C232" s="20"/>
      <c r="D232" s="20"/>
      <c r="E232" s="20"/>
      <c r="F232" s="20"/>
      <c r="G232" s="20"/>
      <c r="H232" s="20"/>
      <c r="I232" s="20"/>
      <c r="J232" s="20"/>
      <c r="K232" s="20"/>
    </row>
    <row r="233" spans="1:11" ht="14">
      <c r="A233" s="2" t="s">
        <v>561</v>
      </c>
      <c r="B233" s="20"/>
      <c r="C233" s="20"/>
      <c r="D233" s="20"/>
      <c r="E233" s="20"/>
      <c r="F233" s="20"/>
      <c r="G233" s="20"/>
      <c r="H233" s="20"/>
      <c r="I233" s="20"/>
      <c r="J233" s="20"/>
      <c r="K233" s="20"/>
    </row>
    <row r="234" spans="1:11" ht="14">
      <c r="A234" s="39" t="s">
        <v>595</v>
      </c>
      <c r="B234" s="21"/>
      <c r="C234" s="21"/>
      <c r="D234" s="21"/>
      <c r="E234" s="21"/>
      <c r="F234" s="21"/>
      <c r="G234" s="21"/>
      <c r="H234" s="21"/>
      <c r="I234" s="21"/>
      <c r="J234" s="21"/>
      <c r="K234" s="21" t="str">
        <f t="shared" ref="K234:K302" si="3">IF(SUM(B234:J234)&gt;0,SUM(B234:J234),"")</f>
        <v/>
      </c>
    </row>
    <row r="235" spans="1:11">
      <c r="A235" s="54"/>
      <c r="B235" s="20"/>
      <c r="C235" s="20"/>
      <c r="D235" s="20"/>
      <c r="E235" s="20"/>
      <c r="F235" s="20"/>
      <c r="G235" s="20"/>
      <c r="H235" s="20"/>
      <c r="I235" s="20"/>
      <c r="J235" s="20"/>
      <c r="K235" s="20"/>
    </row>
    <row r="236" spans="1:11" ht="14">
      <c r="A236" s="2" t="s">
        <v>562</v>
      </c>
      <c r="B236" s="20"/>
      <c r="C236" s="20"/>
      <c r="D236" s="20"/>
      <c r="E236" s="20"/>
      <c r="F236" s="20"/>
      <c r="G236" s="20"/>
      <c r="H236" s="20"/>
      <c r="I236" s="20"/>
      <c r="J236" s="20"/>
      <c r="K236" s="20"/>
    </row>
    <row r="237" spans="1:11" ht="14">
      <c r="A237" s="38" t="s">
        <v>596</v>
      </c>
      <c r="B237" s="21"/>
      <c r="C237" s="21"/>
      <c r="D237" s="21">
        <v>10</v>
      </c>
      <c r="E237" s="21"/>
      <c r="F237" s="21"/>
      <c r="G237" s="21"/>
      <c r="H237" s="21"/>
      <c r="I237" s="21"/>
      <c r="J237" s="21"/>
      <c r="K237" s="21">
        <f t="shared" si="3"/>
        <v>10</v>
      </c>
    </row>
    <row r="238" spans="1:11" ht="14">
      <c r="A238" s="38" t="s">
        <v>597</v>
      </c>
      <c r="B238" s="21"/>
      <c r="C238" s="21"/>
      <c r="D238" s="21"/>
      <c r="E238" s="21"/>
      <c r="F238" s="21"/>
      <c r="G238" s="21"/>
      <c r="H238" s="21"/>
      <c r="I238" s="21">
        <v>1</v>
      </c>
      <c r="J238" s="21">
        <v>1</v>
      </c>
      <c r="K238" s="21">
        <f t="shared" si="3"/>
        <v>2</v>
      </c>
    </row>
    <row r="239" spans="1:11">
      <c r="A239" s="54"/>
      <c r="B239" s="20"/>
      <c r="C239" s="20"/>
      <c r="D239" s="20"/>
      <c r="E239" s="20"/>
      <c r="F239" s="20"/>
      <c r="G239" s="20"/>
      <c r="H239" s="20"/>
      <c r="I239" s="20"/>
      <c r="J239" s="20"/>
      <c r="K239" s="20"/>
    </row>
    <row r="240" spans="1:11" ht="14">
      <c r="A240" s="2" t="s">
        <v>563</v>
      </c>
      <c r="B240" s="20"/>
      <c r="C240" s="20"/>
      <c r="D240" s="20"/>
      <c r="E240" s="20"/>
      <c r="F240" s="20"/>
      <c r="G240" s="20"/>
      <c r="H240" s="20"/>
      <c r="I240" s="20"/>
      <c r="J240" s="20"/>
      <c r="K240" s="20"/>
    </row>
    <row r="241" spans="1:11" ht="14">
      <c r="A241" s="38" t="s">
        <v>611</v>
      </c>
      <c r="B241" s="21">
        <v>2</v>
      </c>
      <c r="C241" s="21"/>
      <c r="D241" s="21">
        <v>2</v>
      </c>
      <c r="E241" s="21">
        <v>5</v>
      </c>
      <c r="F241" s="21">
        <v>4</v>
      </c>
      <c r="G241" s="21">
        <v>9</v>
      </c>
      <c r="H241" s="21">
        <v>16</v>
      </c>
      <c r="I241" s="21">
        <v>1</v>
      </c>
      <c r="J241" s="21"/>
      <c r="K241" s="21">
        <f t="shared" si="3"/>
        <v>39</v>
      </c>
    </row>
    <row r="242" spans="1:11" ht="14">
      <c r="A242" s="39" t="s">
        <v>613</v>
      </c>
      <c r="B242" s="21"/>
      <c r="C242" s="21"/>
      <c r="D242" s="21"/>
      <c r="E242" s="21"/>
      <c r="F242" s="21"/>
      <c r="G242" s="21"/>
      <c r="H242" s="21"/>
      <c r="I242" s="21">
        <v>125</v>
      </c>
      <c r="J242" s="21">
        <v>5</v>
      </c>
      <c r="K242" s="21">
        <f t="shared" si="3"/>
        <v>130</v>
      </c>
    </row>
    <row r="243" spans="1:11" ht="14">
      <c r="A243" s="39" t="s">
        <v>740</v>
      </c>
      <c r="B243" s="21"/>
      <c r="C243" s="21"/>
      <c r="D243" s="21"/>
      <c r="E243" s="21"/>
      <c r="F243" s="21"/>
      <c r="G243" s="21"/>
      <c r="H243" s="60"/>
      <c r="I243" s="21"/>
      <c r="J243" s="21"/>
      <c r="K243" s="21" t="str">
        <f t="shared" si="3"/>
        <v/>
      </c>
    </row>
    <row r="244" spans="1:11" ht="14">
      <c r="A244" s="39" t="s">
        <v>1039</v>
      </c>
      <c r="B244" s="21"/>
      <c r="C244" s="21"/>
      <c r="D244" s="21"/>
      <c r="E244" s="21">
        <v>2</v>
      </c>
      <c r="F244" s="21">
        <v>2</v>
      </c>
      <c r="G244" s="21"/>
      <c r="H244" s="21"/>
      <c r="I244" s="21"/>
      <c r="J244" s="21"/>
      <c r="K244" s="21">
        <f t="shared" si="3"/>
        <v>4</v>
      </c>
    </row>
    <row r="245" spans="1:11" ht="14">
      <c r="A245" s="39" t="s">
        <v>134</v>
      </c>
      <c r="B245" s="21"/>
      <c r="C245" s="21"/>
      <c r="D245" s="34"/>
      <c r="E245" s="34" t="s">
        <v>53</v>
      </c>
      <c r="F245" s="22"/>
      <c r="G245" s="22"/>
      <c r="H245" s="34"/>
      <c r="I245" s="21"/>
      <c r="J245" s="22"/>
      <c r="K245" s="21" t="str">
        <f t="shared" si="3"/>
        <v/>
      </c>
    </row>
    <row r="246" spans="1:11" ht="14">
      <c r="A246" s="39" t="s">
        <v>1040</v>
      </c>
      <c r="B246" s="21"/>
      <c r="C246" s="21"/>
      <c r="D246" s="21"/>
      <c r="E246" s="21"/>
      <c r="F246" s="21"/>
      <c r="G246" s="21"/>
      <c r="H246" s="21"/>
      <c r="I246" s="21"/>
      <c r="J246" s="21"/>
      <c r="K246" s="21" t="str">
        <f t="shared" si="3"/>
        <v/>
      </c>
    </row>
    <row r="247" spans="1:11" ht="14">
      <c r="A247" s="39" t="s">
        <v>658</v>
      </c>
      <c r="B247" s="21">
        <v>60</v>
      </c>
      <c r="C247" s="21">
        <v>21</v>
      </c>
      <c r="D247" s="21">
        <v>31</v>
      </c>
      <c r="E247" s="21">
        <v>36</v>
      </c>
      <c r="F247" s="21">
        <v>19</v>
      </c>
      <c r="G247" s="21">
        <v>4</v>
      </c>
      <c r="H247" s="21">
        <v>33</v>
      </c>
      <c r="I247" s="21">
        <v>11</v>
      </c>
      <c r="J247" s="21">
        <v>5</v>
      </c>
      <c r="K247" s="21">
        <f t="shared" si="3"/>
        <v>220</v>
      </c>
    </row>
    <row r="248" spans="1:11" ht="14">
      <c r="A248" s="54" t="s">
        <v>303</v>
      </c>
      <c r="B248" s="21">
        <v>2</v>
      </c>
      <c r="C248" s="21"/>
      <c r="D248" s="21"/>
      <c r="E248" s="21"/>
      <c r="F248" s="21"/>
      <c r="G248" s="21"/>
      <c r="H248" s="21"/>
      <c r="I248" s="21"/>
      <c r="J248" s="21"/>
      <c r="K248" s="21">
        <f t="shared" si="3"/>
        <v>2</v>
      </c>
    </row>
    <row r="249" spans="1:11">
      <c r="A249" s="54"/>
      <c r="B249" s="20"/>
      <c r="C249" s="20"/>
      <c r="D249" s="20"/>
      <c r="E249" s="20"/>
      <c r="F249" s="20"/>
      <c r="G249" s="20"/>
      <c r="H249" s="20"/>
      <c r="I249" s="20"/>
      <c r="J249" s="20"/>
      <c r="K249" s="20"/>
    </row>
    <row r="250" spans="1:11" ht="14">
      <c r="A250" s="2" t="s">
        <v>564</v>
      </c>
      <c r="B250" s="20"/>
      <c r="C250" s="20"/>
      <c r="D250" s="20"/>
      <c r="E250" s="20"/>
      <c r="F250" s="20"/>
      <c r="G250" s="20"/>
      <c r="H250" s="20"/>
      <c r="I250" s="20"/>
      <c r="J250" s="20"/>
      <c r="K250" s="20"/>
    </row>
    <row r="251" spans="1:11" ht="14">
      <c r="A251" s="39" t="s">
        <v>135</v>
      </c>
      <c r="B251" s="21"/>
      <c r="C251" s="21"/>
      <c r="D251" s="21"/>
      <c r="E251" s="21"/>
      <c r="F251" s="21"/>
      <c r="G251" s="21"/>
      <c r="H251" s="21"/>
      <c r="I251" s="21"/>
      <c r="J251" s="21"/>
      <c r="K251" s="21" t="str">
        <f t="shared" si="3"/>
        <v/>
      </c>
    </row>
    <row r="252" spans="1:11" ht="14">
      <c r="A252" s="38" t="s">
        <v>659</v>
      </c>
      <c r="B252" s="21"/>
      <c r="C252" s="21"/>
      <c r="D252" s="21"/>
      <c r="E252" s="21"/>
      <c r="F252" s="21"/>
      <c r="G252" s="21"/>
      <c r="H252" s="21"/>
      <c r="I252" s="21">
        <v>5</v>
      </c>
      <c r="J252" s="21"/>
      <c r="K252" s="21">
        <f t="shared" si="3"/>
        <v>5</v>
      </c>
    </row>
    <row r="253" spans="1:11">
      <c r="A253" s="54"/>
      <c r="B253" s="20"/>
      <c r="C253" s="20"/>
      <c r="D253" s="20"/>
      <c r="E253" s="20"/>
      <c r="F253" s="20"/>
      <c r="G253" s="20"/>
      <c r="H253" s="20"/>
      <c r="I253" s="20"/>
      <c r="J253" s="20"/>
      <c r="K253" s="20"/>
    </row>
    <row r="254" spans="1:11" ht="14">
      <c r="A254" s="2" t="s">
        <v>565</v>
      </c>
      <c r="B254" s="20"/>
      <c r="C254" s="20"/>
      <c r="D254" s="20"/>
      <c r="E254" s="20"/>
      <c r="F254" s="20"/>
      <c r="G254" s="20"/>
      <c r="H254" s="20"/>
      <c r="I254" s="20"/>
      <c r="J254" s="20"/>
      <c r="K254" s="20"/>
    </row>
    <row r="255" spans="1:11" ht="14">
      <c r="A255" s="39" t="s">
        <v>661</v>
      </c>
      <c r="B255" s="21"/>
      <c r="C255" s="21"/>
      <c r="D255" s="21"/>
      <c r="E255" s="21"/>
      <c r="F255" s="21"/>
      <c r="G255" s="21"/>
      <c r="H255" s="21"/>
      <c r="I255" s="21"/>
      <c r="J255" s="21"/>
      <c r="K255" s="21" t="str">
        <f t="shared" si="3"/>
        <v/>
      </c>
    </row>
    <row r="256" spans="1:11">
      <c r="A256" s="54"/>
      <c r="B256" s="20"/>
      <c r="C256" s="20"/>
      <c r="D256" s="20"/>
      <c r="E256" s="20"/>
      <c r="F256" s="20"/>
      <c r="G256" s="20"/>
      <c r="H256" s="20"/>
      <c r="I256" s="20"/>
      <c r="J256" s="20"/>
      <c r="K256" s="20"/>
    </row>
    <row r="257" spans="1:11" ht="14">
      <c r="A257" s="2" t="s">
        <v>566</v>
      </c>
      <c r="B257" s="20"/>
      <c r="C257" s="20"/>
      <c r="D257" s="20"/>
      <c r="E257" s="20"/>
      <c r="F257" s="20"/>
      <c r="G257" s="20"/>
      <c r="H257" s="20"/>
      <c r="I257" s="20"/>
      <c r="J257" s="20"/>
      <c r="K257" s="20"/>
    </row>
    <row r="258" spans="1:11" ht="14">
      <c r="A258" s="38" t="s">
        <v>662</v>
      </c>
      <c r="B258" s="21"/>
      <c r="C258" s="21"/>
      <c r="D258" s="21"/>
      <c r="E258" s="21"/>
      <c r="F258" s="21"/>
      <c r="G258" s="21"/>
      <c r="H258" s="21"/>
      <c r="I258" s="21"/>
      <c r="J258" s="21">
        <v>1</v>
      </c>
      <c r="K258" s="21">
        <f t="shared" si="3"/>
        <v>1</v>
      </c>
    </row>
    <row r="259" spans="1:11" ht="14">
      <c r="A259" s="39" t="s">
        <v>660</v>
      </c>
      <c r="B259" s="21">
        <v>60</v>
      </c>
      <c r="C259" s="21">
        <v>34</v>
      </c>
      <c r="D259" s="21">
        <v>16</v>
      </c>
      <c r="E259" s="21">
        <v>21</v>
      </c>
      <c r="F259" s="21">
        <v>5</v>
      </c>
      <c r="G259" s="21">
        <v>22</v>
      </c>
      <c r="H259" s="21">
        <v>41</v>
      </c>
      <c r="I259" s="21">
        <v>28</v>
      </c>
      <c r="J259" s="21">
        <v>19</v>
      </c>
      <c r="K259" s="21">
        <f t="shared" si="3"/>
        <v>246</v>
      </c>
    </row>
    <row r="260" spans="1:11">
      <c r="A260" s="54"/>
      <c r="B260" s="20"/>
      <c r="C260" s="20"/>
      <c r="D260" s="20"/>
      <c r="E260" s="20"/>
      <c r="F260" s="20"/>
      <c r="G260" s="20"/>
      <c r="H260" s="20"/>
      <c r="I260" s="20"/>
      <c r="J260" s="20"/>
      <c r="K260" s="20"/>
    </row>
    <row r="261" spans="1:11" ht="14">
      <c r="A261" s="2" t="s">
        <v>405</v>
      </c>
      <c r="B261" s="20"/>
      <c r="C261" s="20"/>
      <c r="D261" s="20"/>
      <c r="E261" s="20"/>
      <c r="F261" s="20"/>
      <c r="G261" s="20"/>
      <c r="H261" s="20"/>
      <c r="I261" s="20"/>
      <c r="J261" s="20"/>
      <c r="K261" s="20"/>
    </row>
    <row r="262" spans="1:11" ht="14">
      <c r="A262" s="38" t="s">
        <v>620</v>
      </c>
      <c r="B262" s="21">
        <v>2</v>
      </c>
      <c r="C262" s="21">
        <v>1</v>
      </c>
      <c r="D262" s="21">
        <v>9</v>
      </c>
      <c r="E262" s="21"/>
      <c r="F262" s="21"/>
      <c r="G262" s="21"/>
      <c r="H262" s="21">
        <v>2</v>
      </c>
      <c r="I262" s="21">
        <v>1</v>
      </c>
      <c r="J262" s="21"/>
      <c r="K262" s="21">
        <f t="shared" si="3"/>
        <v>15</v>
      </c>
    </row>
    <row r="263" spans="1:11" ht="14">
      <c r="A263" s="39" t="s">
        <v>166</v>
      </c>
      <c r="B263" s="21">
        <v>32</v>
      </c>
      <c r="C263" s="21">
        <v>13</v>
      </c>
      <c r="D263" s="21">
        <v>13</v>
      </c>
      <c r="E263" s="21">
        <v>16</v>
      </c>
      <c r="F263" s="21"/>
      <c r="G263" s="21"/>
      <c r="H263" s="21">
        <v>8</v>
      </c>
      <c r="I263" s="21"/>
      <c r="J263" s="21"/>
      <c r="K263" s="21">
        <f t="shared" si="3"/>
        <v>82</v>
      </c>
    </row>
    <row r="264" spans="1:11" ht="14">
      <c r="A264" s="39" t="s">
        <v>176</v>
      </c>
      <c r="B264" s="21"/>
      <c r="C264" s="21"/>
      <c r="D264" s="21">
        <v>12</v>
      </c>
      <c r="E264" s="21">
        <v>5</v>
      </c>
      <c r="F264" s="21">
        <v>2</v>
      </c>
      <c r="G264" s="21"/>
      <c r="H264" s="21">
        <v>5</v>
      </c>
      <c r="I264" s="21">
        <v>1</v>
      </c>
      <c r="J264" s="21">
        <v>3</v>
      </c>
      <c r="K264" s="21">
        <f t="shared" si="3"/>
        <v>28</v>
      </c>
    </row>
    <row r="265" spans="1:11" ht="14">
      <c r="A265" s="39" t="s">
        <v>177</v>
      </c>
      <c r="B265" s="21">
        <v>2</v>
      </c>
      <c r="C265" s="21">
        <v>1</v>
      </c>
      <c r="D265" s="21"/>
      <c r="E265" s="21">
        <v>10</v>
      </c>
      <c r="F265" s="21">
        <v>1</v>
      </c>
      <c r="G265" s="21">
        <v>3</v>
      </c>
      <c r="H265" s="21">
        <v>12</v>
      </c>
      <c r="I265" s="21"/>
      <c r="J265" s="21">
        <v>1</v>
      </c>
      <c r="K265" s="21">
        <f t="shared" si="3"/>
        <v>30</v>
      </c>
    </row>
    <row r="266" spans="1:11" ht="14">
      <c r="A266" s="39" t="s">
        <v>178</v>
      </c>
      <c r="B266" s="21">
        <v>3</v>
      </c>
      <c r="C266" s="21">
        <v>1</v>
      </c>
      <c r="D266" s="21">
        <v>1</v>
      </c>
      <c r="E266" s="21">
        <v>1</v>
      </c>
      <c r="F266" s="21"/>
      <c r="G266" s="21"/>
      <c r="H266" s="21"/>
      <c r="I266" s="21"/>
      <c r="J266" s="21"/>
      <c r="K266" s="21">
        <f t="shared" si="3"/>
        <v>6</v>
      </c>
    </row>
    <row r="267" spans="1:11" ht="14">
      <c r="A267" s="39" t="s">
        <v>72</v>
      </c>
      <c r="B267" s="21"/>
      <c r="C267" s="21"/>
      <c r="D267" s="21"/>
      <c r="E267" s="21"/>
      <c r="F267" s="21"/>
      <c r="G267" s="21"/>
      <c r="H267" s="21">
        <v>4</v>
      </c>
      <c r="I267" s="21"/>
      <c r="J267" s="21"/>
      <c r="K267" s="21">
        <f t="shared" si="3"/>
        <v>4</v>
      </c>
    </row>
    <row r="268" spans="1:11" ht="14">
      <c r="A268" s="39" t="s">
        <v>400</v>
      </c>
      <c r="B268" s="21"/>
      <c r="C268" s="21"/>
      <c r="D268" s="21"/>
      <c r="E268" s="21"/>
      <c r="F268" s="21"/>
      <c r="G268" s="21"/>
      <c r="H268" s="21"/>
      <c r="I268" s="21"/>
      <c r="J268" s="21"/>
      <c r="K268" s="21" t="str">
        <f t="shared" si="3"/>
        <v/>
      </c>
    </row>
    <row r="269" spans="1:11" ht="14">
      <c r="A269" s="39" t="s">
        <v>170</v>
      </c>
      <c r="B269" s="21"/>
      <c r="C269" s="21"/>
      <c r="D269" s="21" t="s">
        <v>66</v>
      </c>
      <c r="E269" s="21"/>
      <c r="F269" s="21"/>
      <c r="G269" s="21"/>
      <c r="H269" s="21"/>
      <c r="I269" s="21"/>
      <c r="J269" s="21"/>
      <c r="K269" s="21" t="str">
        <f t="shared" si="3"/>
        <v/>
      </c>
    </row>
    <row r="270" spans="1:11" ht="14">
      <c r="A270" s="39" t="s">
        <v>583</v>
      </c>
      <c r="B270" s="21"/>
      <c r="C270" s="21">
        <v>3</v>
      </c>
      <c r="D270" s="21"/>
      <c r="E270" s="21">
        <v>1</v>
      </c>
      <c r="F270" s="21"/>
      <c r="G270" s="21"/>
      <c r="H270" s="21"/>
      <c r="I270" s="21">
        <v>2</v>
      </c>
      <c r="J270" s="21"/>
      <c r="K270" s="21">
        <f t="shared" si="3"/>
        <v>6</v>
      </c>
    </row>
    <row r="271" spans="1:11" ht="14">
      <c r="A271" s="39" t="s">
        <v>520</v>
      </c>
      <c r="B271" s="21"/>
      <c r="C271" s="21">
        <v>1</v>
      </c>
      <c r="D271" s="21">
        <v>13</v>
      </c>
      <c r="E271" s="21">
        <v>16</v>
      </c>
      <c r="F271" s="21"/>
      <c r="G271" s="21">
        <v>2</v>
      </c>
      <c r="H271" s="21"/>
      <c r="I271" s="21"/>
      <c r="J271" s="21">
        <v>1</v>
      </c>
      <c r="K271" s="21">
        <f t="shared" si="3"/>
        <v>33</v>
      </c>
    </row>
    <row r="272" spans="1:11" ht="14">
      <c r="A272" s="39" t="s">
        <v>521</v>
      </c>
      <c r="B272" s="21"/>
      <c r="C272" s="21">
        <v>2</v>
      </c>
      <c r="D272" s="21">
        <v>8</v>
      </c>
      <c r="E272" s="21">
        <v>7</v>
      </c>
      <c r="F272" s="21"/>
      <c r="G272" s="21">
        <v>1</v>
      </c>
      <c r="H272" s="21">
        <v>4</v>
      </c>
      <c r="I272" s="21">
        <v>1</v>
      </c>
      <c r="J272" s="21"/>
      <c r="K272" s="21">
        <f t="shared" si="3"/>
        <v>23</v>
      </c>
    </row>
    <row r="273" spans="1:11" ht="14">
      <c r="A273" s="54" t="s">
        <v>288</v>
      </c>
      <c r="B273" s="21"/>
      <c r="C273" s="21"/>
      <c r="D273" s="21"/>
      <c r="E273" s="21"/>
      <c r="F273" s="21"/>
      <c r="G273" s="21"/>
      <c r="H273" s="21"/>
      <c r="I273" s="21">
        <v>1</v>
      </c>
      <c r="J273" s="21"/>
      <c r="K273" s="21">
        <f t="shared" si="3"/>
        <v>1</v>
      </c>
    </row>
    <row r="274" spans="1:11" ht="14">
      <c r="A274" s="54" t="s">
        <v>208</v>
      </c>
      <c r="B274" s="21"/>
      <c r="C274" s="21"/>
      <c r="D274" s="21"/>
      <c r="E274" s="21"/>
      <c r="F274" s="21"/>
      <c r="G274" s="21"/>
      <c r="H274" s="21"/>
      <c r="I274" s="21"/>
      <c r="J274" s="21"/>
      <c r="K274" s="21" t="str">
        <f t="shared" si="3"/>
        <v/>
      </c>
    </row>
    <row r="275" spans="1:11">
      <c r="A275" s="54"/>
      <c r="B275" s="20"/>
      <c r="C275" s="20"/>
      <c r="D275" s="20"/>
      <c r="E275" s="20"/>
      <c r="F275" s="20"/>
      <c r="G275" s="20"/>
      <c r="H275" s="20"/>
      <c r="I275" s="20"/>
      <c r="J275" s="20"/>
      <c r="K275" s="20"/>
    </row>
    <row r="276" spans="1:11" ht="14">
      <c r="A276" s="2" t="s">
        <v>73</v>
      </c>
      <c r="B276" s="20"/>
      <c r="C276" s="20"/>
      <c r="D276" s="20"/>
      <c r="E276" s="20"/>
      <c r="F276" s="20"/>
      <c r="G276" s="20"/>
      <c r="H276" s="20"/>
      <c r="I276" s="20"/>
      <c r="J276" s="20"/>
      <c r="K276" s="20"/>
    </row>
    <row r="277" spans="1:11" ht="14">
      <c r="A277" s="38" t="s">
        <v>535</v>
      </c>
      <c r="B277" s="21">
        <v>11</v>
      </c>
      <c r="C277" s="21">
        <v>8</v>
      </c>
      <c r="D277" s="21">
        <v>2</v>
      </c>
      <c r="E277" s="21">
        <v>6</v>
      </c>
      <c r="F277" s="21">
        <v>1</v>
      </c>
      <c r="G277" s="21">
        <v>6</v>
      </c>
      <c r="H277" s="21">
        <v>12</v>
      </c>
      <c r="I277" s="21">
        <v>4</v>
      </c>
      <c r="J277" s="21">
        <v>3</v>
      </c>
      <c r="K277" s="21">
        <f t="shared" si="3"/>
        <v>53</v>
      </c>
    </row>
    <row r="278" spans="1:11">
      <c r="A278" s="54"/>
      <c r="B278" s="20"/>
      <c r="C278" s="20"/>
      <c r="D278" s="20"/>
      <c r="E278" s="20"/>
      <c r="F278" s="20"/>
      <c r="G278" s="20"/>
      <c r="H278" s="20"/>
      <c r="I278" s="20"/>
      <c r="J278" s="20"/>
      <c r="K278" s="20"/>
    </row>
    <row r="279" spans="1:11" ht="14">
      <c r="A279" s="2" t="s">
        <v>74</v>
      </c>
      <c r="B279" s="20"/>
      <c r="C279" s="20"/>
      <c r="D279" s="20"/>
      <c r="E279" s="20"/>
      <c r="F279" s="20"/>
      <c r="G279" s="20"/>
      <c r="H279" s="20"/>
      <c r="I279" s="20"/>
      <c r="J279" s="20"/>
      <c r="K279" s="20"/>
    </row>
    <row r="280" spans="1:11" ht="14">
      <c r="A280" s="38" t="s">
        <v>586</v>
      </c>
      <c r="B280" s="21">
        <v>26</v>
      </c>
      <c r="C280" s="21">
        <v>19</v>
      </c>
      <c r="D280" s="21">
        <v>7</v>
      </c>
      <c r="E280" s="21">
        <v>4</v>
      </c>
      <c r="F280" s="21">
        <v>3</v>
      </c>
      <c r="G280" s="21">
        <v>3</v>
      </c>
      <c r="H280" s="21">
        <v>2</v>
      </c>
      <c r="I280" s="21">
        <v>7</v>
      </c>
      <c r="J280" s="21"/>
      <c r="K280" s="21">
        <f t="shared" si="3"/>
        <v>71</v>
      </c>
    </row>
    <row r="281" spans="1:11" ht="14">
      <c r="A281" s="39" t="s">
        <v>882</v>
      </c>
      <c r="B281" s="21">
        <v>2</v>
      </c>
      <c r="C281" s="21"/>
      <c r="D281" s="21">
        <v>2</v>
      </c>
      <c r="E281" s="21">
        <v>4</v>
      </c>
      <c r="F281" s="21"/>
      <c r="G281" s="21"/>
      <c r="H281" s="21"/>
      <c r="I281" s="21"/>
      <c r="J281" s="21">
        <v>3</v>
      </c>
      <c r="K281" s="21">
        <f t="shared" si="3"/>
        <v>11</v>
      </c>
    </row>
    <row r="282" spans="1:11" ht="14">
      <c r="A282" s="39" t="s">
        <v>536</v>
      </c>
      <c r="B282" s="21">
        <v>15</v>
      </c>
      <c r="C282" s="21">
        <v>6</v>
      </c>
      <c r="D282" s="21">
        <v>3</v>
      </c>
      <c r="E282" s="21">
        <v>3</v>
      </c>
      <c r="F282" s="21">
        <v>2</v>
      </c>
      <c r="G282" s="21">
        <v>1</v>
      </c>
      <c r="H282" s="21">
        <v>8</v>
      </c>
      <c r="I282" s="21">
        <v>8</v>
      </c>
      <c r="J282" s="21"/>
      <c r="K282" s="21">
        <f t="shared" si="3"/>
        <v>46</v>
      </c>
    </row>
    <row r="283" spans="1:11" ht="14">
      <c r="A283" s="39" t="s">
        <v>380</v>
      </c>
      <c r="B283" s="21">
        <v>12</v>
      </c>
      <c r="C283" s="21">
        <v>2</v>
      </c>
      <c r="D283" s="21">
        <v>8</v>
      </c>
      <c r="E283" s="21">
        <v>23</v>
      </c>
      <c r="F283" s="21">
        <v>6</v>
      </c>
      <c r="G283" s="21">
        <v>5</v>
      </c>
      <c r="H283" s="21">
        <v>34</v>
      </c>
      <c r="I283" s="21">
        <v>20</v>
      </c>
      <c r="J283" s="21"/>
      <c r="K283" s="21">
        <f t="shared" si="3"/>
        <v>110</v>
      </c>
    </row>
    <row r="284" spans="1:11" ht="14">
      <c r="A284" s="39" t="s">
        <v>381</v>
      </c>
      <c r="B284" s="21"/>
      <c r="C284" s="21"/>
      <c r="D284" s="21"/>
      <c r="E284" s="21"/>
      <c r="F284" s="21"/>
      <c r="G284" s="21"/>
      <c r="H284" s="21"/>
      <c r="I284" s="21"/>
      <c r="J284" s="21"/>
      <c r="K284" s="21" t="str">
        <f t="shared" si="3"/>
        <v/>
      </c>
    </row>
    <row r="285" spans="1:11" ht="14">
      <c r="A285" s="39" t="s">
        <v>382</v>
      </c>
      <c r="B285" s="21"/>
      <c r="C285" s="21"/>
      <c r="D285" s="21"/>
      <c r="E285" s="21"/>
      <c r="F285" s="21"/>
      <c r="G285" s="21"/>
      <c r="H285" s="21">
        <v>2</v>
      </c>
      <c r="I285" s="21">
        <v>34</v>
      </c>
      <c r="J285" s="21"/>
      <c r="K285" s="21">
        <f t="shared" si="3"/>
        <v>36</v>
      </c>
    </row>
    <row r="286" spans="1:11" ht="14">
      <c r="A286" s="39" t="s">
        <v>232</v>
      </c>
      <c r="B286" s="21"/>
      <c r="C286" s="21"/>
      <c r="D286" s="21"/>
      <c r="E286" s="21"/>
      <c r="F286" s="21"/>
      <c r="G286" s="21"/>
      <c r="H286" s="21"/>
      <c r="I286" s="21">
        <v>2</v>
      </c>
      <c r="J286" s="21">
        <v>1</v>
      </c>
      <c r="K286" s="21">
        <f t="shared" si="3"/>
        <v>3</v>
      </c>
    </row>
    <row r="287" spans="1:11" ht="14">
      <c r="A287" s="39" t="s">
        <v>287</v>
      </c>
      <c r="B287" s="21"/>
      <c r="C287" s="21"/>
      <c r="D287" s="21"/>
      <c r="E287" s="21"/>
      <c r="F287" s="21"/>
      <c r="G287" s="21"/>
      <c r="H287" s="21"/>
      <c r="I287" s="21"/>
      <c r="J287" s="21"/>
      <c r="K287" s="21" t="str">
        <f t="shared" si="3"/>
        <v/>
      </c>
    </row>
    <row r="288" spans="1:11" ht="14">
      <c r="A288" s="39" t="s">
        <v>233</v>
      </c>
      <c r="B288" s="21"/>
      <c r="C288" s="21"/>
      <c r="D288" s="21"/>
      <c r="E288" s="21"/>
      <c r="F288" s="21"/>
      <c r="G288" s="21"/>
      <c r="H288" s="21"/>
      <c r="I288" s="21">
        <v>10</v>
      </c>
      <c r="J288" s="21"/>
      <c r="K288" s="21">
        <f t="shared" si="3"/>
        <v>10</v>
      </c>
    </row>
    <row r="289" spans="1:11" ht="14">
      <c r="A289" s="39" t="s">
        <v>234</v>
      </c>
      <c r="B289" s="21">
        <v>1</v>
      </c>
      <c r="C289" s="21"/>
      <c r="D289" s="21">
        <v>8</v>
      </c>
      <c r="E289" s="60"/>
      <c r="F289" s="21"/>
      <c r="G289" s="21"/>
      <c r="H289" s="21">
        <v>3</v>
      </c>
      <c r="I289" s="21">
        <v>23</v>
      </c>
      <c r="J289" s="21"/>
      <c r="K289" s="21">
        <f t="shared" si="3"/>
        <v>35</v>
      </c>
    </row>
    <row r="290" spans="1:11" ht="14">
      <c r="A290" s="39" t="s">
        <v>120</v>
      </c>
      <c r="B290" s="21"/>
      <c r="C290" s="21"/>
      <c r="D290" s="21"/>
      <c r="E290" s="21"/>
      <c r="F290" s="21"/>
      <c r="G290" s="21"/>
      <c r="H290" s="21"/>
      <c r="I290" s="21">
        <v>4</v>
      </c>
      <c r="J290" s="21"/>
      <c r="K290" s="21">
        <f t="shared" si="3"/>
        <v>4</v>
      </c>
    </row>
    <row r="291" spans="1:11" ht="14">
      <c r="A291" s="39" t="s">
        <v>121</v>
      </c>
      <c r="B291" s="34"/>
      <c r="C291" s="34"/>
      <c r="D291" s="21"/>
      <c r="E291" s="21"/>
      <c r="F291" s="21" t="s">
        <v>67</v>
      </c>
      <c r="G291" s="21"/>
      <c r="H291" s="21"/>
      <c r="I291" s="21"/>
      <c r="J291" s="21"/>
      <c r="K291" s="21" t="str">
        <f t="shared" si="3"/>
        <v/>
      </c>
    </row>
    <row r="292" spans="1:11" ht="14">
      <c r="A292" s="39" t="s">
        <v>122</v>
      </c>
      <c r="B292" s="21">
        <v>7</v>
      </c>
      <c r="C292" s="21">
        <v>4</v>
      </c>
      <c r="D292" s="21">
        <v>12</v>
      </c>
      <c r="E292" s="21">
        <v>3</v>
      </c>
      <c r="F292" s="21"/>
      <c r="G292" s="21">
        <v>2</v>
      </c>
      <c r="H292" s="21">
        <v>6</v>
      </c>
      <c r="I292" s="21">
        <v>4</v>
      </c>
      <c r="J292" s="21">
        <v>12</v>
      </c>
      <c r="K292" s="21">
        <f t="shared" si="3"/>
        <v>50</v>
      </c>
    </row>
    <row r="293" spans="1:11" ht="14">
      <c r="A293" s="39" t="s">
        <v>2</v>
      </c>
      <c r="B293" s="21"/>
      <c r="C293" s="21"/>
      <c r="D293" s="21"/>
      <c r="E293" s="21"/>
      <c r="F293" s="21"/>
      <c r="G293" s="21"/>
      <c r="H293" s="21"/>
      <c r="I293" s="21"/>
      <c r="J293" s="21"/>
      <c r="K293" s="21" t="str">
        <f t="shared" si="3"/>
        <v/>
      </c>
    </row>
    <row r="294" spans="1:11" ht="14">
      <c r="A294" s="39" t="s">
        <v>420</v>
      </c>
      <c r="B294" s="21">
        <v>15</v>
      </c>
      <c r="C294" s="21"/>
      <c r="D294" s="21">
        <v>12</v>
      </c>
      <c r="E294" s="21">
        <v>9</v>
      </c>
      <c r="F294" s="21">
        <v>3</v>
      </c>
      <c r="G294" s="21"/>
      <c r="H294" s="21">
        <v>2</v>
      </c>
      <c r="I294" s="21">
        <v>4</v>
      </c>
      <c r="J294" s="21"/>
      <c r="K294" s="21">
        <f t="shared" si="3"/>
        <v>45</v>
      </c>
    </row>
    <row r="295" spans="1:11" ht="14">
      <c r="A295" s="39" t="s">
        <v>856</v>
      </c>
      <c r="B295" s="21"/>
      <c r="C295" s="21">
        <v>2</v>
      </c>
      <c r="D295" s="21">
        <v>4</v>
      </c>
      <c r="E295" s="21">
        <v>2</v>
      </c>
      <c r="F295" s="21"/>
      <c r="G295" s="21">
        <v>1</v>
      </c>
      <c r="H295" s="21"/>
      <c r="I295" s="21"/>
      <c r="J295" s="21"/>
      <c r="K295" s="21">
        <f t="shared" si="3"/>
        <v>9</v>
      </c>
    </row>
    <row r="296" spans="1:11" ht="14">
      <c r="A296" s="39" t="s">
        <v>744</v>
      </c>
      <c r="B296" s="27"/>
      <c r="C296" s="27"/>
      <c r="D296" s="21"/>
      <c r="E296" s="21"/>
      <c r="F296" s="21"/>
      <c r="G296" s="21"/>
      <c r="H296" s="21"/>
      <c r="I296" s="21"/>
      <c r="J296" s="21"/>
      <c r="K296" s="21" t="str">
        <f t="shared" si="3"/>
        <v/>
      </c>
    </row>
    <row r="297" spans="1:11" ht="14">
      <c r="A297" s="39" t="s">
        <v>857</v>
      </c>
      <c r="B297" s="21">
        <v>13</v>
      </c>
      <c r="C297" s="21">
        <v>5</v>
      </c>
      <c r="D297" s="21">
        <v>3</v>
      </c>
      <c r="E297" s="21">
        <v>21</v>
      </c>
      <c r="F297" s="21"/>
      <c r="G297" s="21">
        <v>1</v>
      </c>
      <c r="H297" s="21">
        <v>20</v>
      </c>
      <c r="I297" s="21">
        <v>5</v>
      </c>
      <c r="J297" s="21"/>
      <c r="K297" s="21">
        <f t="shared" si="3"/>
        <v>68</v>
      </c>
    </row>
    <row r="298" spans="1:11" ht="14">
      <c r="A298" s="39" t="s">
        <v>209</v>
      </c>
      <c r="B298" s="21"/>
      <c r="C298" s="21"/>
      <c r="D298" s="21"/>
      <c r="E298" s="21"/>
      <c r="F298" s="21"/>
      <c r="G298" s="21"/>
      <c r="H298" s="21"/>
      <c r="I298" s="21"/>
      <c r="J298" s="21"/>
      <c r="K298" s="21" t="str">
        <f t="shared" si="3"/>
        <v/>
      </c>
    </row>
    <row r="299" spans="1:11">
      <c r="B299" s="20"/>
      <c r="C299" s="20"/>
      <c r="D299" s="20"/>
      <c r="E299" s="20"/>
      <c r="F299" s="20"/>
      <c r="G299" s="20"/>
      <c r="H299" s="20"/>
      <c r="I299" s="20"/>
      <c r="J299" s="20"/>
      <c r="K299" s="20"/>
    </row>
    <row r="300" spans="1:11" ht="14">
      <c r="A300" s="2" t="s">
        <v>1041</v>
      </c>
      <c r="B300" s="20"/>
      <c r="C300" s="20"/>
      <c r="D300" s="20"/>
      <c r="E300" s="20"/>
      <c r="F300" s="20"/>
      <c r="G300" s="20"/>
      <c r="H300" s="20"/>
      <c r="I300" s="20"/>
      <c r="J300" s="20"/>
      <c r="K300" s="20"/>
    </row>
    <row r="301" spans="1:11" ht="14">
      <c r="A301" s="38" t="s">
        <v>752</v>
      </c>
      <c r="B301" s="21">
        <v>3</v>
      </c>
      <c r="C301" s="21">
        <v>17</v>
      </c>
      <c r="D301" s="21">
        <v>24</v>
      </c>
      <c r="E301" s="21">
        <v>172</v>
      </c>
      <c r="F301" s="21">
        <v>10</v>
      </c>
      <c r="G301" s="21">
        <v>24</v>
      </c>
      <c r="H301" s="21">
        <v>4</v>
      </c>
      <c r="I301" s="21">
        <v>13</v>
      </c>
      <c r="J301" s="21">
        <v>66</v>
      </c>
      <c r="K301" s="21">
        <f t="shared" si="3"/>
        <v>333</v>
      </c>
    </row>
    <row r="302" spans="1:11" ht="14">
      <c r="A302" s="39" t="s">
        <v>289</v>
      </c>
      <c r="B302" s="21"/>
      <c r="C302" s="21"/>
      <c r="D302" s="21"/>
      <c r="E302" s="21"/>
      <c r="F302" s="21"/>
      <c r="G302" s="21"/>
      <c r="H302" s="21"/>
      <c r="I302" s="21"/>
      <c r="J302" s="21"/>
      <c r="K302" s="21" t="str">
        <f t="shared" si="3"/>
        <v/>
      </c>
    </row>
    <row r="303" spans="1:11" ht="14">
      <c r="A303" s="39" t="s">
        <v>747</v>
      </c>
      <c r="B303" s="21">
        <v>3</v>
      </c>
      <c r="C303" s="21"/>
      <c r="D303" s="21">
        <v>8</v>
      </c>
      <c r="E303" s="21">
        <v>18</v>
      </c>
      <c r="F303" s="21">
        <v>7</v>
      </c>
      <c r="G303" s="21">
        <v>15</v>
      </c>
      <c r="H303" s="21">
        <v>41</v>
      </c>
      <c r="I303" s="21">
        <v>141</v>
      </c>
      <c r="J303" s="21">
        <v>41</v>
      </c>
      <c r="K303" s="21">
        <f t="shared" ref="K303:K320" si="4">IF(SUM(B303:J303)&gt;0,SUM(B303:J303),"")</f>
        <v>274</v>
      </c>
    </row>
    <row r="304" spans="1:11" ht="14">
      <c r="A304" s="39" t="s">
        <v>610</v>
      </c>
      <c r="B304" s="21"/>
      <c r="C304" s="21"/>
      <c r="D304" s="21"/>
      <c r="E304" s="21">
        <v>15</v>
      </c>
      <c r="F304" s="21"/>
      <c r="G304" s="21"/>
      <c r="H304" s="21">
        <v>3</v>
      </c>
      <c r="I304" s="21"/>
      <c r="J304" s="21"/>
      <c r="K304" s="21">
        <f t="shared" si="4"/>
        <v>18</v>
      </c>
    </row>
    <row r="305" spans="1:11" ht="14">
      <c r="A305" s="39" t="s">
        <v>631</v>
      </c>
      <c r="B305" s="21">
        <v>40</v>
      </c>
      <c r="C305" s="21">
        <v>1</v>
      </c>
      <c r="D305" s="21">
        <v>8</v>
      </c>
      <c r="E305" s="21">
        <v>41</v>
      </c>
      <c r="F305" s="21"/>
      <c r="G305" s="21">
        <v>27</v>
      </c>
      <c r="H305" s="21">
        <v>33</v>
      </c>
      <c r="I305" s="21">
        <v>26</v>
      </c>
      <c r="J305" s="21">
        <v>17</v>
      </c>
      <c r="K305" s="21">
        <f t="shared" si="4"/>
        <v>193</v>
      </c>
    </row>
    <row r="306" spans="1:11" ht="14">
      <c r="A306" s="39" t="s">
        <v>484</v>
      </c>
      <c r="B306" s="21">
        <v>4</v>
      </c>
      <c r="C306" s="21">
        <v>12</v>
      </c>
      <c r="D306" s="21">
        <v>15</v>
      </c>
      <c r="E306" s="21">
        <v>47</v>
      </c>
      <c r="F306" s="21">
        <v>1</v>
      </c>
      <c r="G306" s="21">
        <v>2</v>
      </c>
      <c r="H306" s="21">
        <v>47</v>
      </c>
      <c r="I306" s="21">
        <v>12</v>
      </c>
      <c r="J306" s="21">
        <v>2</v>
      </c>
      <c r="K306" s="21">
        <f t="shared" si="4"/>
        <v>142</v>
      </c>
    </row>
    <row r="307" spans="1:11" ht="14">
      <c r="A307" s="39" t="s">
        <v>507</v>
      </c>
      <c r="B307" s="21"/>
      <c r="C307" s="21"/>
      <c r="D307" s="21"/>
      <c r="E307" s="21"/>
      <c r="F307" s="21"/>
      <c r="G307" s="21"/>
      <c r="H307" s="21"/>
      <c r="I307" s="21"/>
      <c r="J307" s="21"/>
      <c r="K307" s="21" t="str">
        <f t="shared" si="4"/>
        <v/>
      </c>
    </row>
    <row r="308" spans="1:11" ht="14">
      <c r="A308" s="39" t="s">
        <v>553</v>
      </c>
      <c r="B308" s="21">
        <v>2</v>
      </c>
      <c r="C308" s="21"/>
      <c r="D308" s="21"/>
      <c r="E308" s="21">
        <v>4</v>
      </c>
      <c r="F308" s="21">
        <v>2</v>
      </c>
      <c r="G308" s="21">
        <v>3</v>
      </c>
      <c r="H308" s="21">
        <v>1</v>
      </c>
      <c r="I308" s="21">
        <v>3</v>
      </c>
      <c r="J308" s="21">
        <v>11</v>
      </c>
      <c r="K308" s="21">
        <f t="shared" si="4"/>
        <v>26</v>
      </c>
    </row>
    <row r="309" spans="1:11">
      <c r="A309" s="54"/>
      <c r="B309" s="20"/>
      <c r="C309" s="20"/>
      <c r="D309" s="20"/>
      <c r="E309" s="20"/>
      <c r="F309" s="20"/>
      <c r="G309" s="20"/>
      <c r="H309" s="20"/>
      <c r="I309" s="20"/>
      <c r="J309" s="20"/>
      <c r="K309" s="20"/>
    </row>
    <row r="310" spans="1:11" ht="14">
      <c r="A310" s="2" t="s">
        <v>1042</v>
      </c>
      <c r="B310" s="20"/>
      <c r="C310" s="20"/>
      <c r="D310" s="20"/>
      <c r="E310" s="20"/>
      <c r="F310" s="20"/>
      <c r="G310" s="20"/>
      <c r="H310" s="20"/>
      <c r="I310" s="20"/>
      <c r="J310" s="20"/>
      <c r="K310" s="20"/>
    </row>
    <row r="311" spans="1:11" ht="14">
      <c r="A311" s="38" t="s">
        <v>402</v>
      </c>
      <c r="B311" s="21">
        <v>5</v>
      </c>
      <c r="C311" s="21"/>
      <c r="D311" s="21">
        <v>8</v>
      </c>
      <c r="E311" s="21">
        <v>6</v>
      </c>
      <c r="F311" s="21"/>
      <c r="G311" s="21"/>
      <c r="H311" s="21"/>
      <c r="I311" s="21"/>
      <c r="J311" s="21"/>
      <c r="K311" s="21">
        <f t="shared" si="4"/>
        <v>19</v>
      </c>
    </row>
    <row r="312" spans="1:11" ht="14">
      <c r="A312" s="39" t="s">
        <v>403</v>
      </c>
      <c r="B312" s="21">
        <v>2</v>
      </c>
      <c r="C312" s="21"/>
      <c r="D312" s="21">
        <v>20</v>
      </c>
      <c r="E312" s="21">
        <v>5</v>
      </c>
      <c r="F312" s="21"/>
      <c r="G312" s="21"/>
      <c r="H312" s="21">
        <v>5</v>
      </c>
      <c r="I312" s="21"/>
      <c r="J312" s="21"/>
      <c r="K312" s="21">
        <f t="shared" si="4"/>
        <v>32</v>
      </c>
    </row>
    <row r="313" spans="1:11" ht="14">
      <c r="A313" s="39" t="s">
        <v>404</v>
      </c>
      <c r="B313" s="21"/>
      <c r="C313" s="21">
        <v>6</v>
      </c>
      <c r="D313" s="21"/>
      <c r="E313" s="21">
        <v>11</v>
      </c>
      <c r="F313" s="21">
        <v>5</v>
      </c>
      <c r="G313" s="21">
        <v>6</v>
      </c>
      <c r="H313" s="21">
        <v>10</v>
      </c>
      <c r="I313" s="21">
        <v>24</v>
      </c>
      <c r="J313" s="21">
        <v>13</v>
      </c>
      <c r="K313" s="21">
        <f t="shared" si="4"/>
        <v>75</v>
      </c>
    </row>
    <row r="314" spans="1:11" ht="14">
      <c r="A314" s="39" t="s">
        <v>262</v>
      </c>
      <c r="B314" s="21">
        <v>19</v>
      </c>
      <c r="C314" s="21">
        <v>24</v>
      </c>
      <c r="D314" s="21"/>
      <c r="E314" s="21"/>
      <c r="F314" s="21"/>
      <c r="G314" s="21"/>
      <c r="H314" s="21"/>
      <c r="I314" s="21"/>
      <c r="J314" s="21"/>
      <c r="K314" s="21">
        <f t="shared" si="4"/>
        <v>43</v>
      </c>
    </row>
    <row r="315" spans="1:11" ht="14">
      <c r="A315" s="39" t="s">
        <v>654</v>
      </c>
      <c r="B315" s="21">
        <v>46</v>
      </c>
      <c r="C315" s="21">
        <v>6</v>
      </c>
      <c r="D315" s="21">
        <v>10</v>
      </c>
      <c r="E315" s="21">
        <v>10</v>
      </c>
      <c r="F315" s="21"/>
      <c r="G315" s="21">
        <v>3</v>
      </c>
      <c r="H315" s="21">
        <v>23</v>
      </c>
      <c r="I315" s="21"/>
      <c r="J315" s="21"/>
      <c r="K315" s="21">
        <f t="shared" si="4"/>
        <v>98</v>
      </c>
    </row>
    <row r="316" spans="1:11" ht="14">
      <c r="A316" s="39" t="s">
        <v>669</v>
      </c>
      <c r="B316" s="21"/>
      <c r="C316" s="21">
        <v>1</v>
      </c>
      <c r="D316" s="21"/>
      <c r="E316" s="21"/>
      <c r="F316" s="21"/>
      <c r="G316" s="21"/>
      <c r="H316" s="21"/>
      <c r="I316" s="21"/>
      <c r="J316" s="21">
        <v>3</v>
      </c>
      <c r="K316" s="21">
        <f t="shared" si="4"/>
        <v>4</v>
      </c>
    </row>
    <row r="317" spans="1:11" ht="14">
      <c r="A317" s="39" t="s">
        <v>670</v>
      </c>
      <c r="B317" s="21">
        <v>4</v>
      </c>
      <c r="C317" s="21">
        <v>22</v>
      </c>
      <c r="D317" s="21">
        <v>11</v>
      </c>
      <c r="E317" s="21">
        <v>12</v>
      </c>
      <c r="F317" s="21">
        <v>9</v>
      </c>
      <c r="G317" s="21">
        <v>5</v>
      </c>
      <c r="H317" s="21">
        <v>6</v>
      </c>
      <c r="I317" s="21">
        <v>12</v>
      </c>
      <c r="J317" s="21">
        <v>3</v>
      </c>
      <c r="K317" s="21">
        <f t="shared" si="4"/>
        <v>84</v>
      </c>
    </row>
    <row r="318" spans="1:11" ht="14">
      <c r="A318" s="39" t="s">
        <v>13</v>
      </c>
      <c r="B318" s="21"/>
      <c r="C318" s="21"/>
      <c r="D318" s="21"/>
      <c r="E318" s="21"/>
      <c r="F318" s="21"/>
      <c r="G318" s="21"/>
      <c r="H318" s="21"/>
      <c r="I318" s="21"/>
      <c r="J318" s="21"/>
      <c r="K318" s="21" t="str">
        <f t="shared" si="4"/>
        <v/>
      </c>
    </row>
    <row r="319" spans="1:11" ht="14">
      <c r="A319" s="39" t="s">
        <v>689</v>
      </c>
      <c r="B319" s="21">
        <v>56</v>
      </c>
      <c r="C319" s="21">
        <v>109</v>
      </c>
      <c r="D319" s="21">
        <v>180</v>
      </c>
      <c r="E319" s="21">
        <v>21</v>
      </c>
      <c r="F319" s="21"/>
      <c r="G319" s="21"/>
      <c r="H319" s="21"/>
      <c r="I319" s="21"/>
      <c r="J319" s="21"/>
      <c r="K319" s="21">
        <f t="shared" si="4"/>
        <v>366</v>
      </c>
    </row>
    <row r="320" spans="1:11" ht="14">
      <c r="A320" s="39" t="s">
        <v>690</v>
      </c>
      <c r="B320" s="21"/>
      <c r="C320" s="21">
        <v>9</v>
      </c>
      <c r="D320" s="21"/>
      <c r="E320" s="21"/>
      <c r="F320" s="21"/>
      <c r="G320" s="21">
        <v>10</v>
      </c>
      <c r="H320" s="21">
        <v>5</v>
      </c>
      <c r="I320" s="21">
        <v>16</v>
      </c>
      <c r="J320" s="21">
        <v>2</v>
      </c>
      <c r="K320" s="21">
        <f t="shared" si="4"/>
        <v>42</v>
      </c>
    </row>
    <row r="321" spans="1:12">
      <c r="B321" s="20"/>
      <c r="C321" s="20"/>
      <c r="D321" s="20"/>
      <c r="E321" s="20"/>
      <c r="F321" s="20"/>
      <c r="G321" s="20"/>
      <c r="H321" s="20"/>
      <c r="I321" s="20"/>
      <c r="J321" s="20"/>
      <c r="K321" s="20"/>
    </row>
    <row r="322" spans="1:12" ht="14">
      <c r="A322" s="32" t="s">
        <v>1043</v>
      </c>
      <c r="B322" s="21">
        <f t="shared" ref="B322:K322" si="5">COUNT(B6:B6,B8:B41,B43:B49,B51:B51,B55:B60,B62:B70,B75:B106,B111:B116,B120:B138,B142:B151,B155:B161,B163:B167,B171:B177,B179:B182,B184:B190,B194:B209,B213:B215,B217:B242,B244:B273,B277:B295,B297:B297,B301:B306,B308:B317,B319:B320)</f>
        <v>57</v>
      </c>
      <c r="C322" s="21">
        <f t="shared" si="5"/>
        <v>59</v>
      </c>
      <c r="D322" s="21">
        <f t="shared" si="5"/>
        <v>65</v>
      </c>
      <c r="E322" s="21">
        <f t="shared" si="5"/>
        <v>79</v>
      </c>
      <c r="F322" s="21">
        <f t="shared" si="5"/>
        <v>40</v>
      </c>
      <c r="G322" s="21">
        <f t="shared" si="5"/>
        <v>68</v>
      </c>
      <c r="H322" s="21">
        <f t="shared" si="5"/>
        <v>62</v>
      </c>
      <c r="I322" s="21">
        <f t="shared" si="5"/>
        <v>60</v>
      </c>
      <c r="J322" s="21">
        <f t="shared" si="5"/>
        <v>66</v>
      </c>
      <c r="K322" s="21">
        <f t="shared" si="5"/>
        <v>146</v>
      </c>
    </row>
    <row r="323" spans="1:12" ht="14">
      <c r="A323" s="7" t="s">
        <v>915</v>
      </c>
      <c r="B323" s="21">
        <f t="shared" ref="B323:K323" si="6">SUM(B6:B277)+SUM(B278:B320)</f>
        <v>565</v>
      </c>
      <c r="C323" s="21">
        <f t="shared" si="6"/>
        <v>534</v>
      </c>
      <c r="D323" s="21">
        <f t="shared" si="6"/>
        <v>753</v>
      </c>
      <c r="E323" s="21">
        <f t="shared" si="6"/>
        <v>1194</v>
      </c>
      <c r="F323" s="21">
        <f t="shared" si="6"/>
        <v>247</v>
      </c>
      <c r="G323" s="21">
        <f t="shared" si="6"/>
        <v>531</v>
      </c>
      <c r="H323" s="21">
        <f t="shared" si="6"/>
        <v>671</v>
      </c>
      <c r="I323" s="21">
        <f t="shared" si="6"/>
        <v>1018</v>
      </c>
      <c r="J323" s="21">
        <f t="shared" si="6"/>
        <v>544</v>
      </c>
      <c r="K323" s="21">
        <f t="shared" si="6"/>
        <v>6057</v>
      </c>
      <c r="L323" s="71"/>
    </row>
    <row r="324" spans="1:12">
      <c r="A324" s="4"/>
      <c r="B324" s="20"/>
      <c r="C324" s="20"/>
      <c r="D324" s="20"/>
      <c r="E324" s="20"/>
      <c r="F324" s="20"/>
      <c r="G324" s="20"/>
      <c r="H324" s="20"/>
      <c r="I324" s="20"/>
      <c r="J324" s="20"/>
      <c r="K324" s="20"/>
    </row>
    <row r="325" spans="1:12">
      <c r="A325" s="33" t="s">
        <v>624</v>
      </c>
      <c r="B325" s="21">
        <v>2</v>
      </c>
      <c r="C325" s="21">
        <v>1</v>
      </c>
      <c r="D325" s="21">
        <v>1</v>
      </c>
      <c r="E325" s="21">
        <v>5</v>
      </c>
      <c r="F325" s="21">
        <v>3</v>
      </c>
      <c r="G325" s="21">
        <v>2</v>
      </c>
      <c r="H325" s="21">
        <v>2</v>
      </c>
      <c r="I325" s="21">
        <v>2</v>
      </c>
      <c r="J325" s="21">
        <v>1</v>
      </c>
      <c r="K325" s="21">
        <f>SUM(B325:J325)</f>
        <v>19</v>
      </c>
    </row>
    <row r="326" spans="1:12">
      <c r="A326" s="8" t="s">
        <v>850</v>
      </c>
      <c r="B326" s="21">
        <v>1</v>
      </c>
      <c r="C326" s="21">
        <v>1</v>
      </c>
      <c r="D326" s="21">
        <v>1</v>
      </c>
      <c r="E326" s="21">
        <v>1</v>
      </c>
      <c r="F326" s="21">
        <v>1</v>
      </c>
      <c r="G326" s="21">
        <v>1</v>
      </c>
      <c r="H326" s="21">
        <v>1</v>
      </c>
      <c r="I326" s="21">
        <v>1</v>
      </c>
      <c r="J326" s="21">
        <v>1</v>
      </c>
      <c r="K326" s="21">
        <f>SUM(B326:J326)</f>
        <v>9</v>
      </c>
    </row>
    <row r="327" spans="1:12">
      <c r="A327" s="8" t="s">
        <v>622</v>
      </c>
      <c r="B327" s="23">
        <v>0.3125</v>
      </c>
      <c r="C327" s="23">
        <v>0.33333333333333331</v>
      </c>
      <c r="D327" s="21"/>
      <c r="E327" s="23">
        <v>0.29166666666666669</v>
      </c>
      <c r="F327" s="23">
        <v>0.29166666666666669</v>
      </c>
      <c r="G327" s="23">
        <v>0.25694444444444448</v>
      </c>
      <c r="H327" s="23">
        <v>0.20833333333333334</v>
      </c>
      <c r="I327" s="23">
        <v>0.24305555555555555</v>
      </c>
      <c r="J327" s="23">
        <v>0.2673611111111111</v>
      </c>
      <c r="K327" s="21"/>
    </row>
    <row r="328" spans="1:12">
      <c r="A328" s="8" t="s">
        <v>623</v>
      </c>
      <c r="B328" s="23">
        <v>0.70833333333333337</v>
      </c>
      <c r="C328" s="23">
        <v>0.79861111111111116</v>
      </c>
      <c r="D328" s="21"/>
      <c r="E328" s="23">
        <v>0.70833333333333337</v>
      </c>
      <c r="F328" s="23">
        <v>0.75</v>
      </c>
      <c r="G328" s="23">
        <v>0.77777777777777779</v>
      </c>
      <c r="H328" s="23">
        <v>0.70833333333333337</v>
      </c>
      <c r="I328" s="23">
        <v>0.72916666666666663</v>
      </c>
      <c r="J328" s="23">
        <v>0.71527777777777779</v>
      </c>
      <c r="K328" s="21"/>
    </row>
    <row r="329" spans="1:12">
      <c r="A329" s="9" t="s">
        <v>940</v>
      </c>
      <c r="B329" s="21">
        <v>88</v>
      </c>
      <c r="C329" s="21">
        <v>5</v>
      </c>
      <c r="D329" s="21">
        <v>45</v>
      </c>
      <c r="E329" s="21">
        <v>45</v>
      </c>
      <c r="F329" s="21">
        <v>66.2</v>
      </c>
      <c r="G329" s="21">
        <v>91</v>
      </c>
      <c r="H329" s="21">
        <v>82</v>
      </c>
      <c r="I329" s="21">
        <v>110</v>
      </c>
      <c r="J329" s="21">
        <v>113.25</v>
      </c>
      <c r="K329" s="21">
        <f>SUM(B329:J329)</f>
        <v>645.45000000000005</v>
      </c>
    </row>
    <row r="330" spans="1:12">
      <c r="A330" s="9" t="s">
        <v>621</v>
      </c>
      <c r="B330" s="35" t="s">
        <v>446</v>
      </c>
      <c r="C330" s="21">
        <v>3</v>
      </c>
      <c r="D330" s="21">
        <v>2</v>
      </c>
      <c r="E330" s="21">
        <v>3</v>
      </c>
      <c r="F330" s="21">
        <v>4</v>
      </c>
      <c r="G330" s="21">
        <v>2</v>
      </c>
      <c r="H330" s="21">
        <v>1.5</v>
      </c>
      <c r="I330" s="21">
        <v>1.5</v>
      </c>
      <c r="J330" s="21"/>
      <c r="K330" s="21">
        <f>SUM(B330:J330)</f>
        <v>17</v>
      </c>
    </row>
    <row r="331" spans="1:12">
      <c r="A331" s="9" t="s">
        <v>618</v>
      </c>
      <c r="B331" s="21">
        <v>8.5</v>
      </c>
      <c r="C331" s="21">
        <v>1</v>
      </c>
      <c r="D331" s="21"/>
      <c r="E331" s="21">
        <v>3</v>
      </c>
      <c r="F331" s="21"/>
      <c r="G331" s="21">
        <v>11</v>
      </c>
      <c r="H331" s="21">
        <v>8</v>
      </c>
      <c r="I331" s="21">
        <v>5.75</v>
      </c>
      <c r="J331" s="21"/>
      <c r="K331" s="21">
        <f>SUM(B331:J331)</f>
        <v>37.25</v>
      </c>
    </row>
    <row r="332" spans="1:12">
      <c r="A332" s="9" t="s">
        <v>619</v>
      </c>
      <c r="B332" s="21">
        <v>1</v>
      </c>
      <c r="C332" s="21">
        <v>7.7</v>
      </c>
      <c r="D332" s="21"/>
      <c r="E332" s="21">
        <v>6</v>
      </c>
      <c r="F332" s="21"/>
      <c r="G332" s="21">
        <v>1.5</v>
      </c>
      <c r="H332" s="21">
        <v>2</v>
      </c>
      <c r="I332" s="21">
        <v>6</v>
      </c>
      <c r="J332" s="21"/>
      <c r="K332" s="21">
        <f>SUM(B332:J332)</f>
        <v>24.2</v>
      </c>
    </row>
    <row r="333" spans="1:12">
      <c r="A333" s="9" t="s">
        <v>215</v>
      </c>
      <c r="B333" s="21"/>
      <c r="C333" s="21"/>
      <c r="D333" s="21"/>
      <c r="E333" s="21"/>
      <c r="F333" s="21"/>
      <c r="G333" s="21"/>
      <c r="H333" s="21"/>
      <c r="I333" s="21"/>
      <c r="J333" s="21"/>
      <c r="K333" s="21"/>
    </row>
    <row r="334" spans="1:12">
      <c r="A334" s="9" t="s">
        <v>682</v>
      </c>
      <c r="B334" s="21"/>
      <c r="C334" s="21"/>
      <c r="D334" s="21"/>
      <c r="E334" s="21"/>
      <c r="F334" s="21"/>
      <c r="G334" s="21"/>
      <c r="H334" s="21"/>
      <c r="I334" s="21"/>
      <c r="J334" s="21"/>
      <c r="K334" s="21"/>
    </row>
    <row r="335" spans="1:12">
      <c r="A335" s="9" t="s">
        <v>993</v>
      </c>
      <c r="B335" s="21"/>
      <c r="C335" s="21"/>
      <c r="D335" s="21"/>
      <c r="E335" s="21"/>
      <c r="F335" s="21"/>
      <c r="G335" s="21"/>
      <c r="H335" s="21"/>
      <c r="I335" s="21"/>
      <c r="J335" s="21"/>
      <c r="K335" s="21"/>
    </row>
    <row r="336" spans="1:12">
      <c r="A336" s="9" t="s">
        <v>683</v>
      </c>
      <c r="B336" s="21"/>
      <c r="C336" s="21"/>
      <c r="D336" s="21"/>
      <c r="E336" s="21"/>
      <c r="F336" s="21"/>
      <c r="G336" s="21"/>
      <c r="H336" s="21"/>
      <c r="I336" s="21"/>
      <c r="J336" s="21"/>
      <c r="K336" s="21"/>
    </row>
    <row r="337" spans="1:11">
      <c r="A337" s="9" t="s">
        <v>703</v>
      </c>
      <c r="B337" s="21"/>
      <c r="C337" s="21"/>
      <c r="D337" s="21"/>
      <c r="E337" s="21"/>
      <c r="F337" s="21"/>
      <c r="G337" s="21"/>
      <c r="H337" s="21"/>
      <c r="I337" s="21"/>
      <c r="J337" s="21"/>
      <c r="K337" s="21"/>
    </row>
    <row r="338" spans="1:11">
      <c r="A338" s="9" t="s">
        <v>702</v>
      </c>
      <c r="B338" s="21"/>
      <c r="C338" s="21"/>
      <c r="D338" s="21"/>
      <c r="E338" s="21"/>
      <c r="F338" s="21"/>
      <c r="G338" s="21"/>
      <c r="H338" s="21"/>
      <c r="I338" s="21"/>
      <c r="J338" s="21"/>
      <c r="K338" s="21"/>
    </row>
    <row r="339" spans="1:11">
      <c r="A339" s="8" t="s">
        <v>763</v>
      </c>
      <c r="B339" s="21"/>
      <c r="C339" s="21"/>
      <c r="D339" s="21"/>
      <c r="E339" s="21"/>
      <c r="F339" s="21"/>
      <c r="G339" s="21"/>
      <c r="H339" s="21"/>
      <c r="I339" s="21"/>
      <c r="J339" s="21"/>
      <c r="K339" s="21"/>
    </row>
    <row r="340" spans="1:11">
      <c r="A340" s="10" t="s">
        <v>764</v>
      </c>
      <c r="B340" s="21">
        <v>50</v>
      </c>
      <c r="C340" s="21"/>
      <c r="D340" s="21"/>
      <c r="E340" s="21">
        <v>60</v>
      </c>
      <c r="F340" s="21"/>
      <c r="G340" s="21"/>
      <c r="H340" s="21"/>
      <c r="I340" s="21"/>
      <c r="J340" s="21">
        <v>50</v>
      </c>
      <c r="K340" s="21"/>
    </row>
    <row r="341" spans="1:11">
      <c r="A341" s="10" t="s">
        <v>765</v>
      </c>
      <c r="B341" s="21">
        <v>56</v>
      </c>
      <c r="C341" s="21">
        <v>64</v>
      </c>
      <c r="D341" s="21"/>
      <c r="E341" s="21">
        <v>65</v>
      </c>
      <c r="F341" s="21"/>
      <c r="G341" s="21"/>
      <c r="H341" s="21"/>
      <c r="I341" s="21"/>
      <c r="J341" s="21"/>
      <c r="K341" s="21"/>
    </row>
    <row r="342" spans="1:11">
      <c r="A342" s="10" t="s">
        <v>1017</v>
      </c>
      <c r="B342" s="21">
        <v>58</v>
      </c>
      <c r="C342" s="21"/>
      <c r="D342" s="21"/>
      <c r="E342" s="21">
        <v>58</v>
      </c>
      <c r="F342" s="21"/>
      <c r="G342" s="21"/>
      <c r="H342" s="21"/>
      <c r="I342" s="21"/>
      <c r="J342" s="21"/>
      <c r="K342" s="21"/>
    </row>
    <row r="343" spans="1:11">
      <c r="A343" s="9" t="s">
        <v>766</v>
      </c>
      <c r="B343" s="21"/>
      <c r="C343" s="21"/>
      <c r="D343" s="21"/>
      <c r="E343" s="21"/>
      <c r="F343" s="21"/>
      <c r="G343" s="21"/>
      <c r="H343" s="21"/>
      <c r="I343" s="21"/>
      <c r="J343" s="21"/>
      <c r="K343" s="21"/>
    </row>
    <row r="344" spans="1:11">
      <c r="A344" s="10" t="s">
        <v>764</v>
      </c>
      <c r="B344" s="85">
        <v>0.2</v>
      </c>
      <c r="C344" s="85">
        <v>0.95</v>
      </c>
      <c r="D344" s="21"/>
      <c r="E344" s="85">
        <v>0.5</v>
      </c>
      <c r="F344" s="21"/>
      <c r="G344" s="85">
        <v>0.2</v>
      </c>
      <c r="H344" s="21"/>
      <c r="I344" s="21"/>
      <c r="J344" s="85">
        <v>0.55000000000000004</v>
      </c>
      <c r="K344" s="21"/>
    </row>
    <row r="345" spans="1:11">
      <c r="A345" s="10" t="s">
        <v>765</v>
      </c>
      <c r="B345" s="85">
        <v>0.5</v>
      </c>
      <c r="C345" s="85">
        <v>0.95</v>
      </c>
      <c r="D345" s="21"/>
      <c r="E345" s="85">
        <v>0.75</v>
      </c>
      <c r="F345" s="21"/>
      <c r="G345" s="85">
        <v>0.25</v>
      </c>
      <c r="H345" s="21"/>
      <c r="I345" s="21"/>
      <c r="J345" s="21"/>
      <c r="K345" s="21"/>
    </row>
    <row r="346" spans="1:11">
      <c r="A346" s="10" t="s">
        <v>1017</v>
      </c>
      <c r="B346" s="85">
        <v>0.95</v>
      </c>
      <c r="C346" s="85">
        <v>0.95</v>
      </c>
      <c r="D346" s="21"/>
      <c r="E346" s="85">
        <v>0.9</v>
      </c>
      <c r="F346" s="21"/>
      <c r="G346" s="85">
        <v>0.28000000000000003</v>
      </c>
      <c r="H346" s="21"/>
      <c r="I346" s="21"/>
      <c r="J346" s="21"/>
      <c r="K346" s="21"/>
    </row>
    <row r="347" spans="1:11">
      <c r="A347" s="9" t="s">
        <v>1079</v>
      </c>
      <c r="B347" s="29"/>
      <c r="C347" s="29"/>
      <c r="D347" s="29"/>
      <c r="E347" s="28"/>
      <c r="F347" s="29"/>
      <c r="G347" s="28"/>
      <c r="H347" s="28"/>
      <c r="I347" s="28"/>
      <c r="J347" s="29"/>
      <c r="K347" s="21"/>
    </row>
    <row r="348" spans="1:11">
      <c r="A348" s="10" t="s">
        <v>764</v>
      </c>
      <c r="B348" s="29"/>
      <c r="C348" s="29"/>
      <c r="D348" s="29"/>
      <c r="E348" s="29"/>
      <c r="F348" s="29"/>
      <c r="G348" s="29"/>
      <c r="H348" s="70"/>
      <c r="I348" s="70"/>
      <c r="J348" s="70"/>
      <c r="K348" s="21"/>
    </row>
    <row r="349" spans="1:11">
      <c r="A349" s="10" t="s">
        <v>765</v>
      </c>
      <c r="B349" s="29"/>
      <c r="C349" s="29"/>
      <c r="D349" s="29"/>
      <c r="E349" s="29"/>
      <c r="F349" s="29"/>
      <c r="G349" s="29"/>
      <c r="H349" s="70"/>
      <c r="I349" s="70"/>
      <c r="J349" s="70"/>
      <c r="K349" s="21"/>
    </row>
    <row r="350" spans="1:11">
      <c r="A350" s="10" t="s">
        <v>1017</v>
      </c>
      <c r="B350" s="29"/>
      <c r="C350" s="29"/>
      <c r="D350" s="29"/>
      <c r="E350" s="29"/>
      <c r="F350" s="29"/>
      <c r="G350" s="29"/>
      <c r="H350" s="70"/>
      <c r="I350" s="70"/>
      <c r="J350" s="70"/>
      <c r="K350" s="21"/>
    </row>
    <row r="351" spans="1:11">
      <c r="A351" s="9" t="s">
        <v>872</v>
      </c>
      <c r="B351" s="29"/>
      <c r="C351" s="29"/>
      <c r="D351" s="29"/>
      <c r="E351" s="28"/>
      <c r="F351" s="29"/>
      <c r="G351" s="28"/>
      <c r="H351" s="28"/>
      <c r="I351" s="28"/>
      <c r="J351" s="29"/>
      <c r="K351" s="21"/>
    </row>
    <row r="352" spans="1:11">
      <c r="A352" s="10" t="s">
        <v>764</v>
      </c>
      <c r="B352" s="29"/>
      <c r="C352" s="70"/>
      <c r="D352" s="29"/>
      <c r="E352" s="37"/>
      <c r="F352" s="29"/>
      <c r="G352" s="29"/>
      <c r="H352" s="29"/>
      <c r="I352" s="29"/>
      <c r="J352" s="29"/>
      <c r="K352" s="21"/>
    </row>
    <row r="353" spans="1:11">
      <c r="A353" s="10" t="s">
        <v>765</v>
      </c>
      <c r="B353" s="29"/>
      <c r="C353" s="70"/>
      <c r="D353" s="29"/>
      <c r="E353" s="37"/>
      <c r="F353" s="29"/>
      <c r="G353" s="29"/>
      <c r="H353" s="29"/>
      <c r="I353" s="29"/>
      <c r="J353" s="29"/>
      <c r="K353" s="21"/>
    </row>
    <row r="354" spans="1:11">
      <c r="A354" s="10" t="s">
        <v>1017</v>
      </c>
      <c r="B354" s="29"/>
      <c r="C354" s="70"/>
      <c r="D354" s="29"/>
      <c r="E354" s="37"/>
      <c r="F354" s="29"/>
      <c r="G354" s="29"/>
      <c r="H354" s="29"/>
      <c r="I354" s="29"/>
      <c r="J354" s="29"/>
      <c r="K354" s="21"/>
    </row>
    <row r="355" spans="1:11">
      <c r="A355" s="8"/>
      <c r="B355" s="21"/>
      <c r="C355" s="21"/>
      <c r="D355" s="21"/>
      <c r="E355" s="21"/>
      <c r="F355" s="21"/>
      <c r="G355" s="21"/>
      <c r="H355" s="21"/>
      <c r="I355" s="21"/>
      <c r="J355" s="21"/>
      <c r="K355" s="21"/>
    </row>
    <row r="356" spans="1:11" ht="28">
      <c r="A356" s="10" t="s">
        <v>615</v>
      </c>
      <c r="B356" s="24" t="s">
        <v>447</v>
      </c>
      <c r="C356" s="24" t="s">
        <v>448</v>
      </c>
      <c r="D356" s="24" t="s">
        <v>449</v>
      </c>
      <c r="E356" s="24" t="s">
        <v>539</v>
      </c>
      <c r="F356" s="24" t="s">
        <v>450</v>
      </c>
      <c r="G356" s="24" t="s">
        <v>598</v>
      </c>
      <c r="H356" s="24" t="s">
        <v>599</v>
      </c>
      <c r="I356" s="24" t="s">
        <v>600</v>
      </c>
      <c r="J356" s="24" t="s">
        <v>601</v>
      </c>
      <c r="K356" s="21"/>
    </row>
    <row r="357" spans="1:11" ht="28">
      <c r="B357" s="24" t="s">
        <v>602</v>
      </c>
      <c r="C357" s="24"/>
      <c r="D357" s="24"/>
      <c r="E357" s="24" t="s">
        <v>685</v>
      </c>
      <c r="F357" s="24" t="s">
        <v>603</v>
      </c>
      <c r="G357" s="24" t="s">
        <v>604</v>
      </c>
      <c r="H357" s="24" t="s">
        <v>605</v>
      </c>
      <c r="I357" s="24" t="s">
        <v>606</v>
      </c>
      <c r="J357" s="21"/>
      <c r="K357" s="21"/>
    </row>
    <row r="358" spans="1:11" ht="28">
      <c r="B358" s="24"/>
      <c r="C358" s="24"/>
      <c r="D358" s="24"/>
      <c r="E358" s="24" t="s">
        <v>469</v>
      </c>
      <c r="F358" s="24" t="s">
        <v>458</v>
      </c>
      <c r="G358" s="21"/>
      <c r="H358" s="21"/>
      <c r="I358" s="21"/>
      <c r="J358" s="21"/>
      <c r="K358" s="21"/>
    </row>
    <row r="359" spans="1:11" ht="28">
      <c r="B359" s="24"/>
      <c r="C359" s="24"/>
      <c r="D359" s="24"/>
      <c r="E359" s="24" t="s">
        <v>306</v>
      </c>
      <c r="F359" s="21"/>
      <c r="G359" s="21"/>
      <c r="H359" s="21"/>
      <c r="I359" s="21"/>
      <c r="J359" s="21"/>
      <c r="K359" s="21"/>
    </row>
    <row r="360" spans="1:11" ht="28">
      <c r="B360" s="24"/>
      <c r="C360" s="24"/>
      <c r="D360" s="24"/>
      <c r="E360" s="24" t="s">
        <v>307</v>
      </c>
      <c r="F360" s="21"/>
      <c r="G360" s="21"/>
      <c r="H360" s="21"/>
      <c r="I360" s="21"/>
      <c r="J360" s="21"/>
      <c r="K360" s="69"/>
    </row>
    <row r="373" spans="1:1" ht="12" customHeight="1"/>
    <row r="380" spans="1:1" ht="14">
      <c r="A380" s="73"/>
    </row>
    <row r="381" spans="1:1" ht="14">
      <c r="A381" s="73"/>
    </row>
    <row r="382" spans="1:1" ht="14">
      <c r="A382" s="73"/>
    </row>
    <row r="383" spans="1:1" ht="14">
      <c r="A383" s="73"/>
    </row>
    <row r="384" spans="1:1" ht="14">
      <c r="A384" s="73"/>
    </row>
    <row r="385" spans="1:1" ht="14">
      <c r="A385" s="73"/>
    </row>
    <row r="386" spans="1:1" ht="14">
      <c r="A386" s="73"/>
    </row>
    <row r="387" spans="1:1" ht="14">
      <c r="A387" s="73"/>
    </row>
    <row r="388" spans="1:1" ht="14">
      <c r="A388" s="73"/>
    </row>
    <row r="389" spans="1:1" ht="14">
      <c r="A389" s="73"/>
    </row>
  </sheetData>
  <phoneticPr fontId="9" type="noConversion"/>
  <pageMargins left="0.75" right="0.75" top="1" bottom="1" header="0.5" footer="0.5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91"/>
  <sheetViews>
    <sheetView workbookViewId="0">
      <selection sqref="A1:XFD65536"/>
    </sheetView>
  </sheetViews>
  <sheetFormatPr baseColWidth="10" defaultColWidth="8.6640625" defaultRowHeight="13"/>
  <cols>
    <col min="1" max="1" width="25.6640625" customWidth="1"/>
    <col min="4" max="4" width="9.1640625" customWidth="1"/>
    <col min="5" max="5" width="9" customWidth="1"/>
    <col min="6" max="6" width="9.33203125" customWidth="1"/>
    <col min="7" max="7" width="9.6640625" customWidth="1"/>
  </cols>
  <sheetData>
    <row r="1" spans="1:9">
      <c r="A1" s="3" t="s">
        <v>1101</v>
      </c>
      <c r="D1" s="5" t="s">
        <v>514</v>
      </c>
      <c r="E1" s="5">
        <f>H324</f>
        <v>148</v>
      </c>
      <c r="F1" s="4" t="s">
        <v>947</v>
      </c>
      <c r="G1" s="5"/>
    </row>
    <row r="2" spans="1:9">
      <c r="A2" s="3"/>
      <c r="D2" s="5"/>
      <c r="E2" s="5"/>
      <c r="F2" s="5"/>
      <c r="G2" s="5"/>
    </row>
    <row r="3" spans="1:9" ht="24" customHeight="1">
      <c r="A3" s="3"/>
      <c r="B3" s="40" t="s">
        <v>251</v>
      </c>
      <c r="C3" s="40" t="s">
        <v>377</v>
      </c>
      <c r="D3" s="47" t="s">
        <v>252</v>
      </c>
      <c r="E3" s="40" t="s">
        <v>775</v>
      </c>
      <c r="F3" s="47" t="s">
        <v>881</v>
      </c>
      <c r="G3" s="40" t="s">
        <v>49</v>
      </c>
      <c r="H3" s="41" t="s">
        <v>378</v>
      </c>
    </row>
    <row r="4" spans="1:9">
      <c r="B4" s="81"/>
      <c r="C4" s="81"/>
      <c r="D4" s="67"/>
      <c r="E4" s="72"/>
      <c r="F4" s="72"/>
      <c r="G4" s="72"/>
      <c r="H4" s="72"/>
      <c r="I4" s="52"/>
    </row>
    <row r="5" spans="1:9" s="1" customFormat="1" ht="12">
      <c r="A5" s="53" t="s">
        <v>843</v>
      </c>
      <c r="B5" s="82"/>
      <c r="C5" s="82"/>
      <c r="D5" s="83"/>
      <c r="E5" s="83"/>
      <c r="F5" s="83"/>
      <c r="G5" s="83"/>
      <c r="H5" s="83"/>
    </row>
    <row r="6" spans="1:9" ht="14">
      <c r="A6" s="39" t="s">
        <v>1</v>
      </c>
      <c r="B6" s="21"/>
      <c r="C6" s="21"/>
      <c r="D6" s="21"/>
      <c r="E6" s="21"/>
      <c r="F6" s="21"/>
      <c r="G6" s="21"/>
      <c r="H6" s="21" t="str">
        <f t="shared" ref="H6:H12" si="0">IF(SUM(B6:G6)&gt;0,SUM(B6:G6),"")</f>
        <v/>
      </c>
    </row>
    <row r="7" spans="1:9" ht="14">
      <c r="A7" s="39" t="s">
        <v>376</v>
      </c>
      <c r="B7" s="21"/>
      <c r="C7" s="21"/>
      <c r="D7" s="21"/>
      <c r="E7" s="21"/>
      <c r="F7" s="21"/>
      <c r="G7" s="21"/>
      <c r="H7" s="21" t="str">
        <f t="shared" si="0"/>
        <v/>
      </c>
    </row>
    <row r="8" spans="1:9" ht="14">
      <c r="A8" s="39" t="s">
        <v>245</v>
      </c>
      <c r="B8" s="21"/>
      <c r="C8" s="21"/>
      <c r="D8" s="45"/>
      <c r="E8" s="21"/>
      <c r="F8" s="21"/>
      <c r="G8" s="21"/>
      <c r="H8" s="21" t="str">
        <f t="shared" si="0"/>
        <v/>
      </c>
    </row>
    <row r="9" spans="1:9" ht="14">
      <c r="A9" s="39" t="s">
        <v>246</v>
      </c>
      <c r="B9" s="21"/>
      <c r="C9" s="21"/>
      <c r="D9" s="21"/>
      <c r="E9" s="21"/>
      <c r="F9" s="21"/>
      <c r="G9" s="21">
        <v>4</v>
      </c>
      <c r="H9" s="21">
        <f t="shared" si="0"/>
        <v>4</v>
      </c>
    </row>
    <row r="10" spans="1:9" ht="14">
      <c r="A10" s="39" t="s">
        <v>247</v>
      </c>
      <c r="B10" s="21"/>
      <c r="C10" s="21"/>
      <c r="D10" s="21"/>
      <c r="E10" s="21"/>
      <c r="F10" s="21"/>
      <c r="G10" s="21">
        <v>11</v>
      </c>
      <c r="H10" s="21">
        <f t="shared" si="0"/>
        <v>11</v>
      </c>
    </row>
    <row r="11" spans="1:9" ht="14">
      <c r="A11" s="39" t="s">
        <v>248</v>
      </c>
      <c r="B11" s="45"/>
      <c r="C11" s="21"/>
      <c r="D11" s="21"/>
      <c r="E11" s="21"/>
      <c r="F11" s="21"/>
      <c r="G11" s="21"/>
      <c r="H11" s="21" t="str">
        <f t="shared" si="0"/>
        <v/>
      </c>
    </row>
    <row r="12" spans="1:9" ht="14">
      <c r="A12" s="54" t="s">
        <v>649</v>
      </c>
      <c r="B12" s="21"/>
      <c r="C12" s="21"/>
      <c r="D12" s="21"/>
      <c r="E12" s="21"/>
      <c r="F12" s="21"/>
      <c r="G12" s="21"/>
      <c r="H12" s="21" t="str">
        <f t="shared" si="0"/>
        <v/>
      </c>
    </row>
    <row r="13" spans="1:9">
      <c r="A13" s="54"/>
      <c r="B13" s="20"/>
      <c r="C13" s="20"/>
      <c r="D13" s="20"/>
      <c r="E13" s="20"/>
      <c r="F13" s="20"/>
      <c r="G13" s="20"/>
      <c r="H13" s="20"/>
    </row>
    <row r="14" spans="1:9" ht="14">
      <c r="A14" s="2" t="s">
        <v>995</v>
      </c>
      <c r="B14" s="20"/>
      <c r="C14" s="20"/>
      <c r="D14" s="20"/>
      <c r="E14" s="20"/>
      <c r="F14" s="20"/>
      <c r="G14" s="20"/>
      <c r="H14" s="20"/>
    </row>
    <row r="15" spans="1:9" ht="14">
      <c r="A15" s="39" t="s">
        <v>896</v>
      </c>
      <c r="B15" s="21"/>
      <c r="C15" s="21"/>
      <c r="D15" s="21"/>
      <c r="E15" s="21"/>
      <c r="F15" s="21"/>
      <c r="G15" s="21">
        <v>1</v>
      </c>
      <c r="H15" s="21">
        <f t="shared" ref="H15:H22" si="1">IF(SUM(B15:G15)&gt;0,SUM(B15:G15),"")</f>
        <v>1</v>
      </c>
    </row>
    <row r="16" spans="1:9" ht="14">
      <c r="A16" s="38" t="s">
        <v>695</v>
      </c>
      <c r="B16" s="21"/>
      <c r="C16" s="21">
        <v>1</v>
      </c>
      <c r="D16" s="21"/>
      <c r="E16" s="21"/>
      <c r="F16" s="21"/>
      <c r="G16" s="21">
        <v>1</v>
      </c>
      <c r="H16" s="21">
        <f t="shared" si="1"/>
        <v>2</v>
      </c>
    </row>
    <row r="17" spans="1:8" ht="14">
      <c r="A17" s="38" t="s">
        <v>570</v>
      </c>
      <c r="B17" s="21"/>
      <c r="C17" s="21"/>
      <c r="D17" s="21"/>
      <c r="E17" s="21"/>
      <c r="F17" s="21"/>
      <c r="G17" s="21"/>
      <c r="H17" s="21" t="str">
        <f t="shared" si="1"/>
        <v/>
      </c>
    </row>
    <row r="18" spans="1:8" ht="14">
      <c r="A18" s="38" t="s">
        <v>571</v>
      </c>
      <c r="B18" s="21">
        <v>1</v>
      </c>
      <c r="C18" s="21">
        <v>2</v>
      </c>
      <c r="D18" s="21">
        <v>2</v>
      </c>
      <c r="E18" s="21"/>
      <c r="F18" s="21"/>
      <c r="G18" s="21">
        <v>1</v>
      </c>
      <c r="H18" s="21">
        <f t="shared" si="1"/>
        <v>6</v>
      </c>
    </row>
    <row r="19" spans="1:8" ht="14">
      <c r="A19" s="38" t="s">
        <v>572</v>
      </c>
      <c r="B19" s="21"/>
      <c r="C19" s="21"/>
      <c r="D19" s="21"/>
      <c r="E19" s="29"/>
      <c r="F19" s="21"/>
      <c r="G19" s="21"/>
      <c r="H19" s="21" t="str">
        <f t="shared" si="1"/>
        <v/>
      </c>
    </row>
    <row r="20" spans="1:8" ht="14">
      <c r="A20" s="38" t="s">
        <v>821</v>
      </c>
      <c r="B20" s="21"/>
      <c r="C20" s="21"/>
      <c r="D20" s="21"/>
      <c r="E20" s="21"/>
      <c r="F20" s="21"/>
      <c r="G20" s="21"/>
      <c r="H20" s="21" t="str">
        <f t="shared" si="1"/>
        <v/>
      </c>
    </row>
    <row r="21" spans="1:8" ht="14">
      <c r="A21" s="38" t="s">
        <v>528</v>
      </c>
      <c r="B21" s="21"/>
      <c r="C21" s="21"/>
      <c r="D21" s="21"/>
      <c r="E21" s="21"/>
      <c r="F21" s="21"/>
      <c r="G21" s="21"/>
      <c r="H21" s="21" t="str">
        <f t="shared" si="1"/>
        <v/>
      </c>
    </row>
    <row r="22" spans="1:8" ht="14">
      <c r="A22" s="38" t="s">
        <v>390</v>
      </c>
      <c r="B22" s="21"/>
      <c r="C22" s="21">
        <v>13</v>
      </c>
      <c r="D22" s="21">
        <v>2</v>
      </c>
      <c r="E22" s="21">
        <v>1</v>
      </c>
      <c r="F22" s="21">
        <v>4</v>
      </c>
      <c r="G22" s="21"/>
      <c r="H22" s="21">
        <f t="shared" si="1"/>
        <v>20</v>
      </c>
    </row>
    <row r="23" spans="1:8">
      <c r="A23" s="54"/>
      <c r="B23" s="20"/>
      <c r="C23" s="20"/>
      <c r="D23" s="20"/>
      <c r="E23" s="20"/>
      <c r="F23" s="20"/>
      <c r="G23" s="20"/>
      <c r="H23" s="20"/>
    </row>
    <row r="24" spans="1:8" ht="14">
      <c r="A24" s="2" t="s">
        <v>983</v>
      </c>
      <c r="B24" s="20"/>
      <c r="C24" s="20"/>
      <c r="D24" s="20"/>
      <c r="E24" s="20"/>
      <c r="F24" s="20"/>
      <c r="G24" s="20"/>
      <c r="H24" s="20"/>
    </row>
    <row r="25" spans="1:8" ht="14">
      <c r="A25" s="39" t="s">
        <v>776</v>
      </c>
      <c r="B25" s="21">
        <v>5</v>
      </c>
      <c r="C25" s="21"/>
      <c r="D25" s="21"/>
      <c r="E25" s="21"/>
      <c r="F25" s="21"/>
      <c r="G25" s="21"/>
      <c r="H25" s="21">
        <f t="shared" ref="H25:H53" si="2">IF(SUM(B25:G25)&gt;0,SUM(B25:G25),"")</f>
        <v>5</v>
      </c>
    </row>
    <row r="26" spans="1:8" ht="14">
      <c r="A26" s="69" t="s">
        <v>242</v>
      </c>
      <c r="C26" s="36"/>
      <c r="D26" s="36"/>
      <c r="E26" s="36"/>
      <c r="F26" s="36"/>
      <c r="G26" s="36"/>
      <c r="H26" s="21" t="str">
        <f t="shared" si="2"/>
        <v/>
      </c>
    </row>
    <row r="27" spans="1:8">
      <c r="A27" s="57" t="s">
        <v>123</v>
      </c>
      <c r="B27" s="36">
        <v>10</v>
      </c>
      <c r="C27" s="45"/>
      <c r="D27" s="45"/>
      <c r="E27" s="45"/>
      <c r="F27" s="45"/>
      <c r="G27" s="45"/>
      <c r="H27" s="21">
        <f t="shared" si="2"/>
        <v>10</v>
      </c>
    </row>
    <row r="28" spans="1:8">
      <c r="A28" s="56" t="s">
        <v>408</v>
      </c>
      <c r="B28" s="21"/>
      <c r="C28" s="21"/>
      <c r="D28" s="21"/>
      <c r="E28" s="21"/>
      <c r="F28" s="21"/>
      <c r="G28" s="21"/>
      <c r="H28" s="21" t="str">
        <f t="shared" si="2"/>
        <v/>
      </c>
    </row>
    <row r="29" spans="1:8">
      <c r="A29" s="58" t="s">
        <v>266</v>
      </c>
      <c r="B29" s="21">
        <v>36</v>
      </c>
      <c r="C29" s="21">
        <v>33</v>
      </c>
      <c r="D29" s="21">
        <v>10</v>
      </c>
      <c r="E29" s="60"/>
      <c r="F29" s="21"/>
      <c r="G29" s="21">
        <v>14</v>
      </c>
      <c r="H29" s="21">
        <f t="shared" si="2"/>
        <v>93</v>
      </c>
    </row>
    <row r="30" spans="1:8">
      <c r="A30" s="55" t="s">
        <v>267</v>
      </c>
      <c r="B30" s="21">
        <v>14</v>
      </c>
      <c r="C30" s="21">
        <v>3</v>
      </c>
      <c r="D30" s="21"/>
      <c r="E30" s="21"/>
      <c r="F30" s="21"/>
      <c r="G30" s="21"/>
      <c r="H30" s="21">
        <f t="shared" si="2"/>
        <v>17</v>
      </c>
    </row>
    <row r="31" spans="1:8">
      <c r="A31" s="55" t="s">
        <v>268</v>
      </c>
      <c r="B31" s="21"/>
      <c r="C31" s="21"/>
      <c r="D31" s="21"/>
      <c r="E31" s="21"/>
      <c r="F31" s="21"/>
      <c r="G31" s="21">
        <v>2</v>
      </c>
      <c r="H31" s="21">
        <f t="shared" si="2"/>
        <v>2</v>
      </c>
    </row>
    <row r="32" spans="1:8">
      <c r="A32" s="55" t="s">
        <v>269</v>
      </c>
      <c r="B32" s="34">
        <v>22</v>
      </c>
      <c r="C32" s="21"/>
      <c r="D32" s="21"/>
      <c r="E32" s="22"/>
      <c r="F32" s="21"/>
      <c r="G32" s="21"/>
      <c r="H32" s="21">
        <f t="shared" si="2"/>
        <v>22</v>
      </c>
    </row>
    <row r="33" spans="1:8">
      <c r="A33" s="55" t="s">
        <v>410</v>
      </c>
      <c r="B33" s="21">
        <v>55</v>
      </c>
      <c r="C33" s="21">
        <v>4</v>
      </c>
      <c r="D33" s="21">
        <v>3</v>
      </c>
      <c r="E33" s="21">
        <v>16</v>
      </c>
      <c r="F33" s="21">
        <v>1</v>
      </c>
      <c r="G33" s="21">
        <v>20</v>
      </c>
      <c r="H33" s="21">
        <f t="shared" si="2"/>
        <v>99</v>
      </c>
    </row>
    <row r="34" spans="1:8">
      <c r="A34" s="55" t="s">
        <v>40</v>
      </c>
      <c r="B34" s="21">
        <v>2</v>
      </c>
      <c r="C34" s="21"/>
      <c r="D34" s="21"/>
      <c r="E34" s="21"/>
      <c r="F34" s="21"/>
      <c r="G34" s="21"/>
      <c r="H34" s="21">
        <f t="shared" si="2"/>
        <v>2</v>
      </c>
    </row>
    <row r="35" spans="1:8">
      <c r="A35" s="55" t="s">
        <v>411</v>
      </c>
      <c r="B35" s="21">
        <v>2</v>
      </c>
      <c r="C35" s="21"/>
      <c r="D35" s="21"/>
      <c r="E35" s="21"/>
      <c r="F35" s="21"/>
      <c r="G35" s="21"/>
      <c r="H35" s="21">
        <f t="shared" si="2"/>
        <v>2</v>
      </c>
    </row>
    <row r="36" spans="1:8">
      <c r="A36" s="55" t="s">
        <v>568</v>
      </c>
      <c r="B36" s="21">
        <v>15</v>
      </c>
      <c r="C36" s="21"/>
      <c r="D36" s="21"/>
      <c r="E36" s="21"/>
      <c r="F36" s="21"/>
      <c r="G36" s="21">
        <v>4</v>
      </c>
      <c r="H36" s="21">
        <f t="shared" si="2"/>
        <v>19</v>
      </c>
    </row>
    <row r="37" spans="1:8">
      <c r="A37" s="55" t="s">
        <v>569</v>
      </c>
      <c r="B37" s="21">
        <v>1</v>
      </c>
      <c r="C37" s="21"/>
      <c r="D37" s="21"/>
      <c r="E37" s="21"/>
      <c r="F37" s="21"/>
      <c r="G37" s="21"/>
      <c r="H37" s="21">
        <f t="shared" si="2"/>
        <v>1</v>
      </c>
    </row>
    <row r="38" spans="1:8">
      <c r="A38" s="55" t="s">
        <v>417</v>
      </c>
      <c r="B38" s="21">
        <v>19</v>
      </c>
      <c r="C38" s="21"/>
      <c r="D38" s="21"/>
      <c r="E38" s="21"/>
      <c r="F38" s="21"/>
      <c r="G38" s="21"/>
      <c r="H38" s="21">
        <f t="shared" si="2"/>
        <v>19</v>
      </c>
    </row>
    <row r="39" spans="1:8">
      <c r="A39" s="55" t="s">
        <v>124</v>
      </c>
      <c r="B39" s="21"/>
      <c r="C39" s="21"/>
      <c r="D39" s="21"/>
      <c r="E39" s="21"/>
      <c r="F39" s="21"/>
      <c r="G39" s="21"/>
      <c r="H39" s="21" t="str">
        <f t="shared" si="2"/>
        <v/>
      </c>
    </row>
    <row r="40" spans="1:8">
      <c r="A40" s="55" t="s">
        <v>418</v>
      </c>
      <c r="B40" s="21"/>
      <c r="C40" s="21">
        <v>1</v>
      </c>
      <c r="D40" s="21"/>
      <c r="E40" s="21"/>
      <c r="F40" s="21"/>
      <c r="G40" s="21">
        <v>6</v>
      </c>
      <c r="H40" s="21">
        <f t="shared" si="2"/>
        <v>7</v>
      </c>
    </row>
    <row r="41" spans="1:8">
      <c r="A41" s="55" t="s">
        <v>849</v>
      </c>
      <c r="B41" s="21"/>
      <c r="C41" s="21"/>
      <c r="D41" s="21"/>
      <c r="E41" s="21"/>
      <c r="F41" s="21"/>
      <c r="G41" s="21"/>
      <c r="H41" s="21" t="str">
        <f t="shared" si="2"/>
        <v/>
      </c>
    </row>
    <row r="42" spans="1:8">
      <c r="A42" s="55" t="s">
        <v>419</v>
      </c>
      <c r="B42" s="21"/>
      <c r="C42" s="21"/>
      <c r="D42" s="21"/>
      <c r="E42" s="21"/>
      <c r="F42" s="21"/>
      <c r="G42" s="21">
        <v>7</v>
      </c>
      <c r="H42" s="21">
        <f t="shared" si="2"/>
        <v>7</v>
      </c>
    </row>
    <row r="43" spans="1:8">
      <c r="A43" s="55" t="s">
        <v>163</v>
      </c>
      <c r="B43" s="21"/>
      <c r="C43" s="21"/>
      <c r="D43" s="21"/>
      <c r="E43" s="21"/>
      <c r="F43" s="21"/>
      <c r="G43" s="21"/>
      <c r="H43" s="21" t="str">
        <f t="shared" si="2"/>
        <v/>
      </c>
    </row>
    <row r="44" spans="1:8">
      <c r="A44" s="55" t="s">
        <v>828</v>
      </c>
      <c r="B44" s="21"/>
      <c r="C44" s="21"/>
      <c r="D44" s="21"/>
      <c r="E44" s="21"/>
      <c r="F44" s="21"/>
      <c r="G44" s="21"/>
      <c r="H44" s="21" t="str">
        <f t="shared" si="2"/>
        <v/>
      </c>
    </row>
    <row r="45" spans="1:8">
      <c r="A45" s="55" t="s">
        <v>770</v>
      </c>
      <c r="B45" s="21">
        <v>2</v>
      </c>
      <c r="C45" s="21"/>
      <c r="D45" s="21"/>
      <c r="E45" s="21"/>
      <c r="F45" s="21"/>
      <c r="G45" s="21">
        <v>26</v>
      </c>
      <c r="H45" s="21">
        <f t="shared" si="2"/>
        <v>28</v>
      </c>
    </row>
    <row r="46" spans="1:8">
      <c r="A46" s="55" t="s">
        <v>684</v>
      </c>
      <c r="B46" s="21"/>
      <c r="C46" s="21"/>
      <c r="D46" s="21"/>
      <c r="E46" s="21"/>
      <c r="F46" s="21"/>
      <c r="G46" s="21"/>
      <c r="H46" s="21" t="str">
        <f t="shared" si="2"/>
        <v/>
      </c>
    </row>
    <row r="47" spans="1:8">
      <c r="A47" s="55" t="s">
        <v>771</v>
      </c>
      <c r="B47" s="21"/>
      <c r="C47" s="21"/>
      <c r="D47" s="21"/>
      <c r="E47" s="21"/>
      <c r="F47" s="21"/>
      <c r="G47" s="21"/>
      <c r="H47" s="21" t="str">
        <f t="shared" si="2"/>
        <v/>
      </c>
    </row>
    <row r="48" spans="1:8">
      <c r="A48" s="55" t="s">
        <v>179</v>
      </c>
      <c r="B48" s="21">
        <v>1</v>
      </c>
      <c r="C48" s="21"/>
      <c r="D48" s="21"/>
      <c r="E48" s="21">
        <v>2</v>
      </c>
      <c r="F48" s="21"/>
      <c r="G48" s="21"/>
      <c r="H48" s="21">
        <f t="shared" si="2"/>
        <v>3</v>
      </c>
    </row>
    <row r="49" spans="1:8">
      <c r="A49" s="55" t="s">
        <v>180</v>
      </c>
      <c r="B49" s="21"/>
      <c r="C49" s="21"/>
      <c r="D49" s="21">
        <v>8</v>
      </c>
      <c r="E49" s="21"/>
      <c r="F49" s="21"/>
      <c r="G49" s="21"/>
      <c r="H49" s="21">
        <f t="shared" si="2"/>
        <v>8</v>
      </c>
    </row>
    <row r="50" spans="1:8">
      <c r="A50" s="55" t="s">
        <v>650</v>
      </c>
      <c r="B50" s="21"/>
      <c r="C50" s="21"/>
      <c r="D50" s="21"/>
      <c r="E50" s="22"/>
      <c r="F50" s="21"/>
      <c r="G50" s="21"/>
      <c r="H50" s="21" t="str">
        <f t="shared" si="2"/>
        <v/>
      </c>
    </row>
    <row r="51" spans="1:8">
      <c r="A51" s="55" t="s">
        <v>651</v>
      </c>
      <c r="B51" s="21"/>
      <c r="C51" s="21"/>
      <c r="D51" s="21"/>
      <c r="E51" s="21"/>
      <c r="F51" s="21"/>
      <c r="G51" s="21"/>
      <c r="H51" s="21" t="str">
        <f t="shared" si="2"/>
        <v/>
      </c>
    </row>
    <row r="52" spans="1:8">
      <c r="A52" s="55" t="s">
        <v>476</v>
      </c>
      <c r="B52" s="21"/>
      <c r="C52" s="21"/>
      <c r="D52" s="21"/>
      <c r="E52" s="21"/>
      <c r="F52" s="21"/>
      <c r="G52" s="21"/>
      <c r="H52" s="21" t="str">
        <f t="shared" si="2"/>
        <v/>
      </c>
    </row>
    <row r="53" spans="1:8">
      <c r="A53" s="56" t="s">
        <v>290</v>
      </c>
      <c r="B53" s="21"/>
      <c r="C53" s="21"/>
      <c r="D53" s="21"/>
      <c r="E53" s="21"/>
      <c r="F53" s="21"/>
      <c r="G53" s="21"/>
      <c r="H53" s="21" t="str">
        <f t="shared" si="2"/>
        <v/>
      </c>
    </row>
    <row r="54" spans="1:8">
      <c r="A54" s="56"/>
      <c r="B54" s="20"/>
      <c r="C54" s="20"/>
      <c r="D54" s="20"/>
      <c r="E54" s="20"/>
      <c r="F54" s="20"/>
      <c r="G54" s="20"/>
      <c r="H54" s="20"/>
    </row>
    <row r="55" spans="1:8">
      <c r="A55" s="3" t="s">
        <v>692</v>
      </c>
      <c r="B55" s="20"/>
      <c r="C55" s="20"/>
      <c r="D55" s="20"/>
      <c r="E55" s="20"/>
      <c r="F55" s="20"/>
      <c r="G55" s="20"/>
      <c r="H55" s="20"/>
    </row>
    <row r="56" spans="1:8" ht="14">
      <c r="A56" s="38" t="s">
        <v>391</v>
      </c>
      <c r="B56" s="21"/>
      <c r="C56" s="21">
        <v>2</v>
      </c>
      <c r="D56" s="21">
        <v>1</v>
      </c>
      <c r="E56" s="21"/>
      <c r="F56" s="21"/>
      <c r="G56" s="21">
        <v>3</v>
      </c>
      <c r="H56" s="21">
        <f t="shared" ref="H56:H73" si="3">IF(SUM(B56:G56)&gt;0,SUM(B56:G56),"")</f>
        <v>6</v>
      </c>
    </row>
    <row r="57" spans="1:8" ht="14">
      <c r="A57" s="38" t="s">
        <v>392</v>
      </c>
      <c r="B57" s="21">
        <v>1</v>
      </c>
      <c r="C57" s="21">
        <v>2</v>
      </c>
      <c r="D57" s="21">
        <v>1</v>
      </c>
      <c r="E57" s="21"/>
      <c r="F57" s="21"/>
      <c r="G57" s="21">
        <v>1</v>
      </c>
      <c r="H57" s="21">
        <f t="shared" si="3"/>
        <v>5</v>
      </c>
    </row>
    <row r="58" spans="1:8" ht="14">
      <c r="A58" s="38" t="s">
        <v>551</v>
      </c>
      <c r="B58" s="21">
        <v>1</v>
      </c>
      <c r="C58" s="21"/>
      <c r="D58" s="21">
        <v>4</v>
      </c>
      <c r="E58" s="21"/>
      <c r="F58" s="21">
        <v>3</v>
      </c>
      <c r="G58" s="21"/>
      <c r="H58" s="21">
        <f t="shared" si="3"/>
        <v>8</v>
      </c>
    </row>
    <row r="59" spans="1:8" ht="14">
      <c r="A59" s="38" t="s">
        <v>593</v>
      </c>
      <c r="B59" s="21"/>
      <c r="C59" s="21"/>
      <c r="D59" s="21"/>
      <c r="E59" s="22"/>
      <c r="F59" s="21">
        <v>1</v>
      </c>
      <c r="G59" s="21"/>
      <c r="H59" s="21">
        <f t="shared" si="3"/>
        <v>1</v>
      </c>
    </row>
    <row r="60" spans="1:8" ht="14">
      <c r="A60" s="38" t="s">
        <v>594</v>
      </c>
      <c r="B60" s="21">
        <v>1</v>
      </c>
      <c r="C60" s="21"/>
      <c r="D60" s="21"/>
      <c r="E60" s="21"/>
      <c r="F60" s="21"/>
      <c r="G60" s="21"/>
      <c r="H60" s="21">
        <f t="shared" si="3"/>
        <v>1</v>
      </c>
    </row>
    <row r="61" spans="1:8" ht="14">
      <c r="A61" s="38" t="s">
        <v>212</v>
      </c>
      <c r="B61" s="21"/>
      <c r="C61" s="21"/>
      <c r="D61" s="21"/>
      <c r="E61" s="21"/>
      <c r="F61" s="21"/>
      <c r="G61" s="21"/>
      <c r="H61" s="21" t="str">
        <f t="shared" si="3"/>
        <v/>
      </c>
    </row>
    <row r="62" spans="1:8" ht="14">
      <c r="A62" s="38" t="s">
        <v>357</v>
      </c>
      <c r="B62" s="21"/>
      <c r="C62" s="21"/>
      <c r="D62" s="21"/>
      <c r="E62" s="21"/>
      <c r="F62" s="21"/>
      <c r="G62" s="21"/>
      <c r="H62" s="21" t="str">
        <f t="shared" si="3"/>
        <v/>
      </c>
    </row>
    <row r="63" spans="1:8" ht="14">
      <c r="A63" s="38" t="s">
        <v>437</v>
      </c>
      <c r="B63" s="21"/>
      <c r="C63" s="21"/>
      <c r="D63" s="21"/>
      <c r="E63" s="21"/>
      <c r="F63" s="21">
        <v>1</v>
      </c>
      <c r="G63" s="21"/>
      <c r="H63" s="21">
        <f t="shared" si="3"/>
        <v>1</v>
      </c>
    </row>
    <row r="64" spans="1:8" ht="14">
      <c r="A64" s="38" t="s">
        <v>438</v>
      </c>
      <c r="B64" s="21">
        <v>2</v>
      </c>
      <c r="C64" s="21">
        <v>9</v>
      </c>
      <c r="D64" s="21">
        <v>10</v>
      </c>
      <c r="E64" s="21"/>
      <c r="F64" s="21">
        <v>6</v>
      </c>
      <c r="G64" s="21">
        <v>1</v>
      </c>
      <c r="H64" s="21">
        <f t="shared" si="3"/>
        <v>28</v>
      </c>
    </row>
    <row r="65" spans="1:8" ht="14">
      <c r="A65" s="38" t="s">
        <v>393</v>
      </c>
      <c r="B65" s="21"/>
      <c r="C65" s="21"/>
      <c r="D65" s="21"/>
      <c r="E65" s="21"/>
      <c r="F65" s="21">
        <v>1</v>
      </c>
      <c r="G65" s="21"/>
      <c r="H65" s="21">
        <f t="shared" si="3"/>
        <v>1</v>
      </c>
    </row>
    <row r="66" spans="1:8" ht="14">
      <c r="A66" s="38" t="s">
        <v>160</v>
      </c>
      <c r="B66" s="21"/>
      <c r="C66" s="21"/>
      <c r="D66" s="21"/>
      <c r="E66" s="21"/>
      <c r="F66" s="21"/>
      <c r="G66" s="21"/>
      <c r="H66" s="21" t="str">
        <f t="shared" si="3"/>
        <v/>
      </c>
    </row>
    <row r="67" spans="1:8" ht="14">
      <c r="A67" s="38" t="s">
        <v>439</v>
      </c>
      <c r="B67" s="21"/>
      <c r="C67" s="21"/>
      <c r="D67" s="21"/>
      <c r="E67" s="27" t="s">
        <v>777</v>
      </c>
      <c r="F67" s="21">
        <v>1</v>
      </c>
      <c r="G67" s="29"/>
      <c r="H67" s="21">
        <f t="shared" si="3"/>
        <v>1</v>
      </c>
    </row>
    <row r="68" spans="1:8" ht="14">
      <c r="A68" s="38" t="s">
        <v>440</v>
      </c>
      <c r="B68" s="21">
        <v>1</v>
      </c>
      <c r="C68" s="21">
        <v>2</v>
      </c>
      <c r="D68" s="21">
        <v>9</v>
      </c>
      <c r="E68" s="21"/>
      <c r="F68" s="21">
        <v>13</v>
      </c>
      <c r="G68" s="21">
        <v>4</v>
      </c>
      <c r="H68" s="21">
        <f t="shared" si="3"/>
        <v>29</v>
      </c>
    </row>
    <row r="69" spans="1:8" ht="14">
      <c r="A69" s="38" t="s">
        <v>441</v>
      </c>
      <c r="B69" s="21"/>
      <c r="C69" s="21"/>
      <c r="D69" s="21"/>
      <c r="E69" s="21"/>
      <c r="F69" s="21"/>
      <c r="G69" s="21"/>
      <c r="H69" s="21" t="str">
        <f t="shared" si="3"/>
        <v/>
      </c>
    </row>
    <row r="70" spans="1:8" ht="14">
      <c r="A70" s="38" t="s">
        <v>442</v>
      </c>
      <c r="B70" s="21"/>
      <c r="C70" s="22"/>
      <c r="D70" s="21"/>
      <c r="E70" s="21"/>
      <c r="F70" s="21"/>
      <c r="G70" s="29"/>
      <c r="H70" s="21" t="str">
        <f t="shared" si="3"/>
        <v/>
      </c>
    </row>
    <row r="71" spans="1:8" ht="14">
      <c r="A71" s="38" t="s">
        <v>443</v>
      </c>
      <c r="B71" s="21"/>
      <c r="C71" s="21"/>
      <c r="D71" s="21"/>
      <c r="E71" s="21"/>
      <c r="F71" s="21">
        <v>2</v>
      </c>
      <c r="G71" s="21"/>
      <c r="H71" s="21">
        <f t="shared" si="3"/>
        <v>2</v>
      </c>
    </row>
    <row r="72" spans="1:8" ht="14">
      <c r="A72" s="38" t="s">
        <v>407</v>
      </c>
      <c r="B72" s="21"/>
      <c r="C72" s="21"/>
      <c r="D72" s="21"/>
      <c r="E72" s="21"/>
      <c r="F72" s="21"/>
      <c r="G72" s="21"/>
      <c r="H72" s="21" t="str">
        <f t="shared" si="3"/>
        <v/>
      </c>
    </row>
    <row r="73" spans="1:8" ht="14">
      <c r="A73" s="38" t="s">
        <v>76</v>
      </c>
      <c r="B73" s="21"/>
      <c r="C73" s="21"/>
      <c r="D73" s="21"/>
      <c r="E73" s="21"/>
      <c r="F73" s="21"/>
      <c r="G73" s="21"/>
      <c r="H73" s="21" t="str">
        <f t="shared" si="3"/>
        <v/>
      </c>
    </row>
    <row r="74" spans="1:8">
      <c r="A74" s="54"/>
      <c r="B74" s="20"/>
      <c r="C74" s="20"/>
      <c r="D74" s="20"/>
      <c r="E74" s="20"/>
      <c r="F74" s="20"/>
      <c r="G74" s="20"/>
      <c r="H74" s="20"/>
    </row>
    <row r="75" spans="1:8" ht="14">
      <c r="A75" s="2" t="s">
        <v>691</v>
      </c>
      <c r="B75" s="20"/>
      <c r="C75" s="20"/>
      <c r="D75" s="20"/>
      <c r="E75" s="20"/>
      <c r="F75" s="20"/>
      <c r="G75" s="20"/>
      <c r="H75" s="20"/>
    </row>
    <row r="76" spans="1:8">
      <c r="A76" s="58" t="s">
        <v>477</v>
      </c>
      <c r="B76" s="21"/>
      <c r="C76" s="21"/>
      <c r="D76" s="21"/>
      <c r="E76" s="21"/>
      <c r="F76" s="21"/>
      <c r="G76" s="21">
        <v>2</v>
      </c>
      <c r="H76" s="21">
        <f t="shared" ref="H76:H82" si="4">IF(SUM(B76:G76)&gt;0,SUM(B76:G76),"")</f>
        <v>2</v>
      </c>
    </row>
    <row r="77" spans="1:8">
      <c r="A77" s="55" t="s">
        <v>626</v>
      </c>
      <c r="B77" s="21"/>
      <c r="C77" s="21"/>
      <c r="D77" s="21">
        <v>2</v>
      </c>
      <c r="E77" s="21"/>
      <c r="F77" s="21"/>
      <c r="G77" s="21">
        <v>2</v>
      </c>
      <c r="H77" s="21">
        <f t="shared" si="4"/>
        <v>4</v>
      </c>
    </row>
    <row r="78" spans="1:8">
      <c r="A78" s="55" t="s">
        <v>509</v>
      </c>
      <c r="B78" s="21"/>
      <c r="C78" s="21">
        <v>1</v>
      </c>
      <c r="D78" s="21"/>
      <c r="E78" s="21"/>
      <c r="F78" s="21"/>
      <c r="G78" s="21"/>
      <c r="H78" s="21">
        <f t="shared" si="4"/>
        <v>1</v>
      </c>
    </row>
    <row r="79" spans="1:8">
      <c r="A79" s="55" t="s">
        <v>485</v>
      </c>
      <c r="B79" s="22"/>
      <c r="C79" s="21"/>
      <c r="D79" s="21"/>
      <c r="E79" s="27" t="s">
        <v>777</v>
      </c>
      <c r="F79" s="21"/>
      <c r="G79" s="22"/>
      <c r="H79" s="21" t="str">
        <f t="shared" si="4"/>
        <v/>
      </c>
    </row>
    <row r="80" spans="1:8">
      <c r="A80" s="55" t="s">
        <v>486</v>
      </c>
      <c r="B80" s="21"/>
      <c r="C80" s="21"/>
      <c r="D80" s="21"/>
      <c r="E80" s="27" t="s">
        <v>777</v>
      </c>
      <c r="F80" s="21"/>
      <c r="G80" s="21"/>
      <c r="H80" s="21" t="str">
        <f t="shared" si="4"/>
        <v/>
      </c>
    </row>
    <row r="81" spans="1:8">
      <c r="A81" s="55" t="s">
        <v>487</v>
      </c>
      <c r="B81" s="21">
        <v>1</v>
      </c>
      <c r="C81" s="21">
        <v>1</v>
      </c>
      <c r="D81" s="21"/>
      <c r="E81" s="21"/>
      <c r="F81" s="21"/>
      <c r="G81" s="21"/>
      <c r="H81" s="21">
        <f t="shared" si="4"/>
        <v>2</v>
      </c>
    </row>
    <row r="82" spans="1:8">
      <c r="A82" s="55" t="s">
        <v>0</v>
      </c>
      <c r="B82" s="21"/>
      <c r="C82" s="21">
        <v>5</v>
      </c>
      <c r="D82" s="21"/>
      <c r="E82" s="60"/>
      <c r="F82" s="21">
        <v>11</v>
      </c>
      <c r="G82" s="21">
        <v>3</v>
      </c>
      <c r="H82" s="21">
        <f t="shared" si="4"/>
        <v>19</v>
      </c>
    </row>
    <row r="83" spans="1:8">
      <c r="A83" s="56"/>
      <c r="B83" s="20"/>
      <c r="C83" s="20"/>
      <c r="D83" s="20"/>
      <c r="E83" s="20"/>
      <c r="F83" s="20"/>
      <c r="G83" s="20"/>
      <c r="H83" s="20"/>
    </row>
    <row r="84" spans="1:8">
      <c r="A84" s="3" t="s">
        <v>829</v>
      </c>
      <c r="B84" s="20"/>
      <c r="C84" s="20"/>
      <c r="D84" s="20"/>
      <c r="E84" s="20"/>
      <c r="F84" s="20"/>
      <c r="G84" s="20"/>
      <c r="H84" s="20"/>
    </row>
    <row r="85" spans="1:8" ht="14">
      <c r="A85" s="38" t="s">
        <v>745</v>
      </c>
      <c r="B85" s="21"/>
      <c r="C85" s="27" t="s">
        <v>777</v>
      </c>
      <c r="D85" s="21"/>
      <c r="E85" s="21"/>
      <c r="F85" s="21"/>
      <c r="G85" s="21">
        <v>3</v>
      </c>
      <c r="H85" s="21">
        <f>IF(SUM(B85:G85)&gt;0,SUM(B85:G85),"")</f>
        <v>3</v>
      </c>
    </row>
    <row r="86" spans="1:8" ht="14">
      <c r="A86" s="39" t="s">
        <v>746</v>
      </c>
      <c r="B86" s="21">
        <v>5</v>
      </c>
      <c r="C86" s="21"/>
      <c r="D86" s="21"/>
      <c r="E86" s="21"/>
      <c r="F86" s="21"/>
      <c r="G86" s="21">
        <v>3</v>
      </c>
      <c r="H86" s="21">
        <f>IF(SUM(B86:G86)&gt;0,SUM(B86:G86),"")</f>
        <v>8</v>
      </c>
    </row>
    <row r="87" spans="1:8" ht="14">
      <c r="A87" s="39" t="s">
        <v>436</v>
      </c>
      <c r="B87" s="21"/>
      <c r="C87" s="21"/>
      <c r="D87" s="21"/>
      <c r="E87" s="21"/>
      <c r="F87" s="21"/>
      <c r="G87" s="21">
        <v>20</v>
      </c>
      <c r="H87" s="21">
        <f>IF(SUM(B87:G87)&gt;0,SUM(B87:G87),"")</f>
        <v>20</v>
      </c>
    </row>
    <row r="88" spans="1:8" ht="14">
      <c r="A88" s="39" t="s">
        <v>444</v>
      </c>
      <c r="B88" s="21">
        <v>8</v>
      </c>
      <c r="C88" s="21"/>
      <c r="D88" s="21"/>
      <c r="E88" s="21"/>
      <c r="F88" s="21"/>
      <c r="G88" s="21"/>
      <c r="H88" s="21">
        <f>IF(SUM(B88:G88)&gt;0,SUM(B88:G88),"")</f>
        <v>8</v>
      </c>
    </row>
    <row r="89" spans="1:8">
      <c r="A89" s="54"/>
      <c r="B89" s="20"/>
      <c r="C89" s="20"/>
      <c r="D89" s="20"/>
      <c r="E89" s="20"/>
      <c r="F89" s="20"/>
      <c r="G89" s="20"/>
      <c r="H89" s="20"/>
    </row>
    <row r="90" spans="1:8" ht="14">
      <c r="A90" s="2" t="s">
        <v>830</v>
      </c>
      <c r="B90" s="20"/>
      <c r="C90" s="20"/>
      <c r="D90" s="20"/>
      <c r="E90" s="20"/>
      <c r="F90" s="20"/>
      <c r="G90" s="20"/>
      <c r="H90" s="20"/>
    </row>
    <row r="91" spans="1:8" ht="14">
      <c r="A91" s="69" t="s">
        <v>808</v>
      </c>
      <c r="B91" s="21"/>
      <c r="C91" s="21"/>
      <c r="D91" s="21"/>
      <c r="E91" s="21"/>
      <c r="F91" s="21"/>
      <c r="G91" s="21"/>
      <c r="H91" s="21" t="str">
        <f t="shared" ref="H91:H109" si="5">IF(SUM(B91:G91)&gt;0,SUM(B91:G91),"")</f>
        <v/>
      </c>
    </row>
    <row r="92" spans="1:8" ht="14">
      <c r="A92" s="38" t="s">
        <v>173</v>
      </c>
      <c r="B92" s="21"/>
      <c r="C92" s="21">
        <v>1</v>
      </c>
      <c r="D92" s="21">
        <v>4</v>
      </c>
      <c r="E92" s="21">
        <v>2</v>
      </c>
      <c r="F92" s="21">
        <v>5</v>
      </c>
      <c r="G92" s="21">
        <v>12</v>
      </c>
      <c r="H92" s="21">
        <f t="shared" si="5"/>
        <v>24</v>
      </c>
    </row>
    <row r="93" spans="1:8" ht="14">
      <c r="A93" s="38" t="s">
        <v>174</v>
      </c>
      <c r="B93" s="21"/>
      <c r="C93" s="21"/>
      <c r="D93" s="21"/>
      <c r="E93" s="21"/>
      <c r="F93" s="21"/>
      <c r="G93" s="21">
        <v>7</v>
      </c>
      <c r="H93" s="21">
        <f t="shared" si="5"/>
        <v>7</v>
      </c>
    </row>
    <row r="94" spans="1:8" ht="14">
      <c r="A94" s="38" t="s">
        <v>175</v>
      </c>
      <c r="B94" s="21"/>
      <c r="C94" s="21"/>
      <c r="D94" s="21"/>
      <c r="E94" s="21"/>
      <c r="F94" s="21"/>
      <c r="G94" s="21">
        <v>2</v>
      </c>
      <c r="H94" s="21">
        <f t="shared" si="5"/>
        <v>2</v>
      </c>
    </row>
    <row r="95" spans="1:8" ht="14">
      <c r="A95" s="38" t="s">
        <v>893</v>
      </c>
      <c r="B95" s="21">
        <v>1</v>
      </c>
      <c r="C95" s="21"/>
      <c r="D95" s="21"/>
      <c r="E95" s="21"/>
      <c r="F95" s="21"/>
      <c r="G95" s="21"/>
      <c r="H95" s="21">
        <f t="shared" si="5"/>
        <v>1</v>
      </c>
    </row>
    <row r="96" spans="1:8" ht="14">
      <c r="A96" s="38" t="s">
        <v>671</v>
      </c>
      <c r="B96" s="21">
        <v>2</v>
      </c>
      <c r="C96" s="21"/>
      <c r="D96" s="21"/>
      <c r="E96" s="21">
        <v>4</v>
      </c>
      <c r="F96" s="21"/>
      <c r="G96" s="21">
        <v>6</v>
      </c>
      <c r="H96" s="21">
        <f t="shared" si="5"/>
        <v>12</v>
      </c>
    </row>
    <row r="97" spans="1:8" ht="14">
      <c r="A97" s="38" t="s">
        <v>897</v>
      </c>
      <c r="B97" s="21"/>
      <c r="C97" s="21"/>
      <c r="D97" s="21"/>
      <c r="E97" s="21"/>
      <c r="F97" s="21"/>
      <c r="G97" s="21"/>
      <c r="H97" s="21" t="str">
        <f t="shared" si="5"/>
        <v/>
      </c>
    </row>
    <row r="98" spans="1:8" ht="14">
      <c r="A98" s="38" t="s">
        <v>131</v>
      </c>
      <c r="B98" s="21">
        <v>1</v>
      </c>
      <c r="C98" s="21"/>
      <c r="D98" s="21"/>
      <c r="E98" s="21"/>
      <c r="F98" s="21"/>
      <c r="G98" s="21"/>
      <c r="H98" s="21">
        <f t="shared" si="5"/>
        <v>1</v>
      </c>
    </row>
    <row r="99" spans="1:8" ht="14">
      <c r="A99" s="38" t="s">
        <v>425</v>
      </c>
      <c r="B99" s="21"/>
      <c r="C99" s="21"/>
      <c r="D99" s="21"/>
      <c r="E99" s="21"/>
      <c r="F99" s="21"/>
      <c r="G99" s="21"/>
      <c r="H99" s="21" t="str">
        <f t="shared" si="5"/>
        <v/>
      </c>
    </row>
    <row r="100" spans="1:8" ht="14">
      <c r="A100" s="38" t="s">
        <v>614</v>
      </c>
      <c r="B100" s="21"/>
      <c r="C100" s="21"/>
      <c r="D100" s="21">
        <v>5</v>
      </c>
      <c r="E100" s="21"/>
      <c r="F100" s="21">
        <v>1</v>
      </c>
      <c r="G100" s="21">
        <v>4</v>
      </c>
      <c r="H100" s="21">
        <f t="shared" si="5"/>
        <v>10</v>
      </c>
    </row>
    <row r="101" spans="1:8" ht="14">
      <c r="A101" s="38" t="s">
        <v>467</v>
      </c>
      <c r="B101" s="21"/>
      <c r="C101" s="21"/>
      <c r="D101" s="21"/>
      <c r="E101" s="21"/>
      <c r="F101" s="21"/>
      <c r="G101" s="21"/>
      <c r="H101" s="21" t="str">
        <f t="shared" si="5"/>
        <v/>
      </c>
    </row>
    <row r="102" spans="1:8" ht="14">
      <c r="A102" s="38" t="s">
        <v>435</v>
      </c>
      <c r="B102" s="21"/>
      <c r="C102" s="21"/>
      <c r="D102" s="21"/>
      <c r="E102" s="21"/>
      <c r="F102" s="21"/>
      <c r="G102" s="21"/>
      <c r="H102" s="21" t="str">
        <f t="shared" si="5"/>
        <v/>
      </c>
    </row>
    <row r="103" spans="1:8" ht="14">
      <c r="A103" s="38" t="s">
        <v>344</v>
      </c>
      <c r="B103" s="21"/>
      <c r="C103" s="21"/>
      <c r="D103" s="21"/>
      <c r="E103" s="21"/>
      <c r="F103" s="21"/>
      <c r="G103" s="21"/>
      <c r="H103" s="21" t="str">
        <f t="shared" si="5"/>
        <v/>
      </c>
    </row>
    <row r="104" spans="1:8" ht="14">
      <c r="A104" s="38" t="s">
        <v>342</v>
      </c>
      <c r="B104" s="21"/>
      <c r="C104" s="21"/>
      <c r="D104" s="21"/>
      <c r="E104" s="21"/>
      <c r="F104" s="21"/>
      <c r="G104" s="21"/>
      <c r="H104" s="21" t="str">
        <f t="shared" si="5"/>
        <v/>
      </c>
    </row>
    <row r="105" spans="1:8" ht="14">
      <c r="A105" s="38" t="s">
        <v>398</v>
      </c>
      <c r="B105" s="21"/>
      <c r="C105" s="21"/>
      <c r="D105" s="21"/>
      <c r="E105" s="21"/>
      <c r="F105" s="21"/>
      <c r="G105" s="21"/>
      <c r="H105" s="21" t="str">
        <f t="shared" si="5"/>
        <v/>
      </c>
    </row>
    <row r="106" spans="1:8" ht="14">
      <c r="A106" s="38" t="s">
        <v>540</v>
      </c>
      <c r="B106" s="21">
        <v>9</v>
      </c>
      <c r="C106" s="21"/>
      <c r="D106" s="21"/>
      <c r="E106" s="21"/>
      <c r="F106" s="21"/>
      <c r="G106" s="21"/>
      <c r="H106" s="21">
        <f t="shared" si="5"/>
        <v>9</v>
      </c>
    </row>
    <row r="107" spans="1:8" ht="14">
      <c r="A107" s="38" t="s">
        <v>686</v>
      </c>
      <c r="B107" s="21"/>
      <c r="C107" s="21"/>
      <c r="D107" s="21"/>
      <c r="E107" s="21"/>
      <c r="F107" s="21"/>
      <c r="G107" s="21"/>
      <c r="H107" s="21" t="str">
        <f t="shared" si="5"/>
        <v/>
      </c>
    </row>
    <row r="108" spans="1:8" ht="14">
      <c r="A108" s="38" t="s">
        <v>537</v>
      </c>
      <c r="B108" s="21">
        <v>8</v>
      </c>
      <c r="C108" s="21"/>
      <c r="D108" s="21"/>
      <c r="E108" s="21"/>
      <c r="F108" s="21"/>
      <c r="G108" s="21"/>
      <c r="H108" s="21">
        <f t="shared" si="5"/>
        <v>8</v>
      </c>
    </row>
    <row r="109" spans="1:8" ht="14">
      <c r="A109" s="54" t="s">
        <v>346</v>
      </c>
      <c r="B109" s="21"/>
      <c r="C109" s="21"/>
      <c r="D109" s="21"/>
      <c r="E109" s="21"/>
      <c r="F109" s="21"/>
      <c r="G109" s="21"/>
      <c r="H109" s="21" t="str">
        <f t="shared" si="5"/>
        <v/>
      </c>
    </row>
    <row r="110" spans="1:8">
      <c r="A110" s="54"/>
      <c r="B110" s="20"/>
      <c r="C110" s="20"/>
      <c r="D110" s="20"/>
      <c r="E110" s="20"/>
      <c r="F110" s="20"/>
      <c r="G110" s="20"/>
      <c r="H110" s="20"/>
    </row>
    <row r="111" spans="1:8" ht="14">
      <c r="A111" s="2" t="s">
        <v>977</v>
      </c>
      <c r="B111" s="20"/>
      <c r="C111" s="20"/>
      <c r="D111" s="20"/>
      <c r="E111" s="20"/>
      <c r="F111" s="20"/>
      <c r="G111" s="20"/>
      <c r="H111" s="20"/>
    </row>
    <row r="112" spans="1:8" ht="14">
      <c r="A112" s="38" t="s">
        <v>801</v>
      </c>
      <c r="B112" s="21"/>
      <c r="C112" s="21"/>
      <c r="D112" s="21"/>
      <c r="E112" s="21"/>
      <c r="F112" s="21"/>
      <c r="G112" s="21"/>
      <c r="H112" s="21" t="str">
        <f t="shared" ref="H112:H118" si="6">IF(SUM(B112:G112)&gt;0,SUM(B112:G112),"")</f>
        <v/>
      </c>
    </row>
    <row r="113" spans="1:8" ht="14">
      <c r="A113" s="38" t="s">
        <v>167</v>
      </c>
      <c r="B113" s="21"/>
      <c r="C113" s="21">
        <v>7</v>
      </c>
      <c r="D113" s="21"/>
      <c r="E113" s="21"/>
      <c r="F113" s="21"/>
      <c r="G113" s="21">
        <v>3</v>
      </c>
      <c r="H113" s="21">
        <f t="shared" si="6"/>
        <v>10</v>
      </c>
    </row>
    <row r="114" spans="1:8" ht="14">
      <c r="A114" s="38" t="s">
        <v>168</v>
      </c>
      <c r="B114" s="21"/>
      <c r="C114" s="21"/>
      <c r="D114" s="21"/>
      <c r="E114" s="21"/>
      <c r="F114" s="21"/>
      <c r="G114" s="21">
        <v>2</v>
      </c>
      <c r="H114" s="21">
        <f t="shared" si="6"/>
        <v>2</v>
      </c>
    </row>
    <row r="115" spans="1:8" ht="14">
      <c r="A115" s="38" t="s">
        <v>205</v>
      </c>
      <c r="B115" s="21"/>
      <c r="C115" s="21"/>
      <c r="D115" s="21"/>
      <c r="E115" s="29"/>
      <c r="F115" s="21"/>
      <c r="G115" s="21"/>
      <c r="H115" s="21" t="str">
        <f t="shared" si="6"/>
        <v/>
      </c>
    </row>
    <row r="116" spans="1:8" ht="14">
      <c r="A116" s="38" t="s">
        <v>652</v>
      </c>
      <c r="B116" s="21"/>
      <c r="C116" s="21"/>
      <c r="D116" s="21"/>
      <c r="E116" s="21"/>
      <c r="F116" s="21"/>
      <c r="G116" s="21"/>
      <c r="H116" s="21" t="str">
        <f t="shared" si="6"/>
        <v/>
      </c>
    </row>
    <row r="117" spans="1:8" ht="14">
      <c r="A117" s="38" t="s">
        <v>6</v>
      </c>
      <c r="B117" s="21"/>
      <c r="C117" s="21"/>
      <c r="D117" s="21"/>
      <c r="E117" s="29"/>
      <c r="F117" s="21"/>
      <c r="G117" s="21"/>
      <c r="H117" s="21" t="str">
        <f t="shared" si="6"/>
        <v/>
      </c>
    </row>
    <row r="118" spans="1:8" ht="14">
      <c r="A118" s="38" t="s">
        <v>616</v>
      </c>
      <c r="B118" s="21"/>
      <c r="C118" s="21"/>
      <c r="D118" s="21"/>
      <c r="E118" s="21"/>
      <c r="F118" s="21"/>
      <c r="G118" s="21">
        <v>60</v>
      </c>
      <c r="H118" s="21">
        <f t="shared" si="6"/>
        <v>60</v>
      </c>
    </row>
    <row r="119" spans="1:8">
      <c r="A119" s="51"/>
      <c r="B119" s="20"/>
      <c r="C119" s="20"/>
      <c r="D119" s="20"/>
      <c r="E119" s="20"/>
      <c r="F119" s="20"/>
      <c r="G119" s="20"/>
      <c r="H119" s="20"/>
    </row>
    <row r="120" spans="1:8" ht="14">
      <c r="A120" s="2" t="s">
        <v>978</v>
      </c>
      <c r="B120" s="20"/>
      <c r="C120" s="20"/>
      <c r="D120" s="20"/>
      <c r="E120" s="20"/>
      <c r="F120" s="20"/>
      <c r="G120" s="20"/>
      <c r="H120" s="20"/>
    </row>
    <row r="121" spans="1:8" ht="14">
      <c r="A121" s="38" t="s">
        <v>687</v>
      </c>
      <c r="B121" s="21"/>
      <c r="C121" s="21"/>
      <c r="D121" s="21"/>
      <c r="E121" s="21"/>
      <c r="F121" s="21"/>
      <c r="G121" s="21"/>
      <c r="H121" s="21" t="str">
        <f>IF(SUM(B121:G121)&gt;0,SUM(B121:G121),"")</f>
        <v/>
      </c>
    </row>
    <row r="122" spans="1:8" ht="14">
      <c r="A122" s="39" t="s">
        <v>791</v>
      </c>
      <c r="B122" s="21"/>
      <c r="C122" s="21"/>
      <c r="D122" s="21"/>
      <c r="E122" s="21"/>
      <c r="F122" s="21"/>
      <c r="G122" s="21"/>
      <c r="H122" s="21" t="str">
        <f>IF(SUM(B122:G122)&gt;0,SUM(B122:G122),"")</f>
        <v/>
      </c>
    </row>
    <row r="123" spans="1:8" ht="14">
      <c r="A123" s="39" t="s">
        <v>688</v>
      </c>
      <c r="B123" s="21"/>
      <c r="C123" s="21"/>
      <c r="D123" s="21"/>
      <c r="E123" s="21"/>
      <c r="F123" s="21"/>
      <c r="G123" s="21"/>
      <c r="H123" s="21" t="str">
        <f>IF(SUM(B123:G123)&gt;0,SUM(B123:G123),"")</f>
        <v/>
      </c>
    </row>
    <row r="124" spans="1:8">
      <c r="A124" s="51"/>
      <c r="B124" s="20"/>
      <c r="C124" s="20"/>
      <c r="D124" s="20"/>
      <c r="E124" s="20"/>
      <c r="F124" s="20"/>
      <c r="G124" s="20"/>
      <c r="H124" s="20"/>
    </row>
    <row r="125" spans="1:8" ht="14">
      <c r="A125" s="2" t="s">
        <v>979</v>
      </c>
      <c r="B125" s="20"/>
      <c r="C125" s="20"/>
      <c r="D125" s="20"/>
      <c r="E125" s="20"/>
      <c r="F125" s="20"/>
      <c r="G125" s="20"/>
      <c r="H125" s="20"/>
    </row>
    <row r="126" spans="1:8" ht="14">
      <c r="A126" s="38" t="s">
        <v>324</v>
      </c>
      <c r="B126" s="21"/>
      <c r="C126" s="21"/>
      <c r="D126" s="21"/>
      <c r="E126" s="21"/>
      <c r="F126" s="21"/>
      <c r="G126" s="21"/>
      <c r="H126" s="21" t="str">
        <f>IF(SUM(B126:G126)&gt;0,SUM(B126:G126),"")</f>
        <v/>
      </c>
    </row>
    <row r="127" spans="1:8" ht="14">
      <c r="A127" s="39" t="s">
        <v>769</v>
      </c>
      <c r="B127" s="21"/>
      <c r="C127" s="21"/>
      <c r="D127" s="21"/>
      <c r="E127" s="21"/>
      <c r="F127" s="21">
        <v>2</v>
      </c>
      <c r="G127" s="21"/>
      <c r="H127" s="21">
        <f>IF(SUM(B127:G127)&gt;0,SUM(B127:G127),"")</f>
        <v>2</v>
      </c>
    </row>
    <row r="128" spans="1:8" ht="14">
      <c r="A128" s="39" t="s">
        <v>863</v>
      </c>
      <c r="B128" s="21"/>
      <c r="C128" s="21"/>
      <c r="D128" s="21"/>
      <c r="E128" s="21"/>
      <c r="F128" s="21"/>
      <c r="G128" s="21"/>
      <c r="H128" s="21" t="str">
        <f>IF(SUM(B128:G128)&gt;0,SUM(B128:G128),"")</f>
        <v/>
      </c>
    </row>
    <row r="129" spans="1:8" ht="14">
      <c r="A129" s="39" t="s">
        <v>864</v>
      </c>
      <c r="B129" s="21">
        <v>1</v>
      </c>
      <c r="C129" s="21">
        <v>9</v>
      </c>
      <c r="D129" s="21">
        <v>11</v>
      </c>
      <c r="E129" s="21"/>
      <c r="F129" s="21">
        <v>36</v>
      </c>
      <c r="G129" s="21">
        <v>6</v>
      </c>
      <c r="H129" s="21">
        <f>IF(SUM(B129:G129)&gt;0,SUM(B129:G129),"")</f>
        <v>63</v>
      </c>
    </row>
    <row r="130" spans="1:8">
      <c r="B130" s="20"/>
      <c r="C130" s="20"/>
      <c r="D130" s="20"/>
      <c r="E130" s="20"/>
      <c r="F130" s="20"/>
      <c r="G130" s="20"/>
      <c r="H130" s="20"/>
    </row>
    <row r="131" spans="1:8" ht="14">
      <c r="A131" s="2" t="s">
        <v>980</v>
      </c>
      <c r="B131" s="20"/>
      <c r="C131" s="20"/>
      <c r="D131" s="20"/>
      <c r="E131" s="20"/>
      <c r="F131" s="20"/>
      <c r="G131" s="20"/>
      <c r="H131" s="20"/>
    </row>
    <row r="132" spans="1:8" ht="14">
      <c r="A132" s="38" t="s">
        <v>865</v>
      </c>
      <c r="B132" s="21"/>
      <c r="C132" s="21"/>
      <c r="D132" s="21"/>
      <c r="E132" s="21"/>
      <c r="F132" s="21"/>
      <c r="G132" s="21"/>
      <c r="H132" s="21" t="str">
        <f t="shared" ref="H132:H140" si="7">IF(SUM(B132:G132)&gt;0,SUM(B132:G132),"")</f>
        <v/>
      </c>
    </row>
    <row r="133" spans="1:8" ht="14">
      <c r="A133" s="39" t="s">
        <v>696</v>
      </c>
      <c r="B133" s="21"/>
      <c r="C133" s="21"/>
      <c r="D133" s="21"/>
      <c r="E133" s="21"/>
      <c r="F133" s="21"/>
      <c r="G133" s="21"/>
      <c r="H133" s="21" t="str">
        <f t="shared" si="7"/>
        <v/>
      </c>
    </row>
    <row r="134" spans="1:8" ht="14">
      <c r="A134" s="39" t="s">
        <v>866</v>
      </c>
      <c r="B134" s="21"/>
      <c r="C134" s="21"/>
      <c r="D134" s="21"/>
      <c r="E134" s="21"/>
      <c r="F134" s="21"/>
      <c r="G134" s="21"/>
      <c r="H134" s="21" t="str">
        <f t="shared" si="7"/>
        <v/>
      </c>
    </row>
    <row r="135" spans="1:8" ht="14">
      <c r="A135" s="39" t="s">
        <v>479</v>
      </c>
      <c r="B135" s="21"/>
      <c r="C135" s="21"/>
      <c r="D135" s="21"/>
      <c r="E135" s="21"/>
      <c r="F135" s="21"/>
      <c r="G135" s="21"/>
      <c r="H135" s="21" t="str">
        <f t="shared" si="7"/>
        <v/>
      </c>
    </row>
    <row r="136" spans="1:8" ht="14">
      <c r="A136" s="39" t="s">
        <v>480</v>
      </c>
      <c r="B136" s="21"/>
      <c r="C136" s="21"/>
      <c r="D136" s="21"/>
      <c r="E136" s="21"/>
      <c r="F136" s="21"/>
      <c r="G136" s="21"/>
      <c r="H136" s="21" t="str">
        <f t="shared" si="7"/>
        <v/>
      </c>
    </row>
    <row r="137" spans="1:8" ht="14">
      <c r="A137" s="39" t="s">
        <v>867</v>
      </c>
      <c r="B137" s="21"/>
      <c r="C137" s="21"/>
      <c r="D137" s="21"/>
      <c r="E137" s="21"/>
      <c r="F137" s="21"/>
      <c r="G137" s="21"/>
      <c r="H137" s="21" t="str">
        <f t="shared" si="7"/>
        <v/>
      </c>
    </row>
    <row r="138" spans="1:8" ht="14">
      <c r="A138" s="39" t="s">
        <v>576</v>
      </c>
      <c r="B138" s="21"/>
      <c r="C138" s="21"/>
      <c r="D138" s="21"/>
      <c r="E138" s="21"/>
      <c r="F138" s="21"/>
      <c r="G138" s="21"/>
      <c r="H138" s="21" t="str">
        <f t="shared" si="7"/>
        <v/>
      </c>
    </row>
    <row r="139" spans="1:8" ht="14">
      <c r="A139" s="59" t="s">
        <v>1078</v>
      </c>
      <c r="B139" s="45"/>
      <c r="C139" s="45"/>
      <c r="D139" s="45"/>
      <c r="E139" s="45"/>
      <c r="F139" s="45"/>
      <c r="G139" s="45"/>
      <c r="H139" s="21" t="str">
        <f t="shared" si="7"/>
        <v/>
      </c>
    </row>
    <row r="140" spans="1:8" ht="14">
      <c r="A140" s="39" t="s">
        <v>291</v>
      </c>
      <c r="B140" s="21"/>
      <c r="C140" s="21"/>
      <c r="D140" s="21"/>
      <c r="E140" s="21"/>
      <c r="F140" s="21"/>
      <c r="G140" s="21"/>
      <c r="H140" s="21" t="str">
        <f t="shared" si="7"/>
        <v/>
      </c>
    </row>
    <row r="141" spans="1:8">
      <c r="B141" s="20"/>
      <c r="C141" s="20"/>
      <c r="D141" s="20"/>
      <c r="E141" s="20"/>
      <c r="F141" s="20"/>
      <c r="G141" s="20"/>
      <c r="H141" s="20"/>
    </row>
    <row r="142" spans="1:8" ht="14">
      <c r="A142" s="2" t="s">
        <v>981</v>
      </c>
      <c r="B142" s="20"/>
      <c r="C142" s="20"/>
      <c r="D142" s="20"/>
      <c r="E142" s="20"/>
      <c r="F142" s="20"/>
      <c r="G142" s="20"/>
      <c r="H142" s="20"/>
    </row>
    <row r="143" spans="1:8" ht="14">
      <c r="A143" s="39" t="s">
        <v>792</v>
      </c>
      <c r="B143" s="21"/>
      <c r="C143" s="21"/>
      <c r="D143" s="21"/>
      <c r="E143" s="21"/>
      <c r="F143" s="21"/>
      <c r="G143" s="21"/>
      <c r="H143" s="21" t="str">
        <f>IF(SUM(B143:G143)&gt;0,SUM(B143:G143),"")</f>
        <v/>
      </c>
    </row>
    <row r="144" spans="1:8" ht="14">
      <c r="A144" s="39" t="s">
        <v>758</v>
      </c>
      <c r="B144" s="21"/>
      <c r="C144" s="21"/>
      <c r="D144" s="21"/>
      <c r="E144" s="21"/>
      <c r="F144" s="21"/>
      <c r="G144" s="21"/>
      <c r="H144" s="21" t="str">
        <f>IF(SUM(B144:G144)&gt;0,SUM(B144:G144),"")</f>
        <v/>
      </c>
    </row>
    <row r="145" spans="1:8" ht="14">
      <c r="A145" s="38" t="s">
        <v>552</v>
      </c>
      <c r="B145" s="21">
        <v>5</v>
      </c>
      <c r="C145" s="21"/>
      <c r="D145" s="21">
        <v>10</v>
      </c>
      <c r="E145" s="21">
        <v>12</v>
      </c>
      <c r="F145" s="21">
        <v>3</v>
      </c>
      <c r="G145" s="21"/>
      <c r="H145" s="21">
        <f>IF(SUM(B145:G145)&gt;0,SUM(B145:G145),"")</f>
        <v>30</v>
      </c>
    </row>
    <row r="146" spans="1:8" ht="14">
      <c r="A146" s="39" t="s">
        <v>739</v>
      </c>
      <c r="B146" s="21"/>
      <c r="C146" s="21"/>
      <c r="D146" s="21"/>
      <c r="E146" s="29"/>
      <c r="F146" s="21"/>
      <c r="G146" s="21"/>
      <c r="H146" s="21" t="str">
        <f>IF(SUM(B146:G146)&gt;0,SUM(B146:G146),"")</f>
        <v/>
      </c>
    </row>
    <row r="147" spans="1:8">
      <c r="B147" s="20"/>
      <c r="C147" s="20"/>
      <c r="D147" s="20"/>
      <c r="E147" s="20"/>
      <c r="F147" s="20"/>
      <c r="G147" s="20"/>
      <c r="H147" s="20"/>
    </row>
    <row r="148" spans="1:8" ht="14">
      <c r="A148" s="2" t="s">
        <v>982</v>
      </c>
      <c r="B148" s="20"/>
      <c r="C148" s="20"/>
      <c r="D148" s="20"/>
      <c r="E148" s="20"/>
      <c r="F148" s="20"/>
      <c r="G148" s="20"/>
      <c r="H148" s="20"/>
    </row>
    <row r="149" spans="1:8" ht="14">
      <c r="A149" s="38" t="s">
        <v>481</v>
      </c>
      <c r="B149" s="21"/>
      <c r="C149" s="21"/>
      <c r="D149" s="21"/>
      <c r="E149" s="21"/>
      <c r="F149" s="21"/>
      <c r="G149" s="21"/>
      <c r="H149" s="21" t="str">
        <f>IF(SUM(B149:G149)&gt;0,SUM(B149:G149),"")</f>
        <v/>
      </c>
    </row>
    <row r="150" spans="1:8" ht="14">
      <c r="A150" s="39" t="s">
        <v>488</v>
      </c>
      <c r="B150" s="21"/>
      <c r="C150" s="21"/>
      <c r="D150" s="21"/>
      <c r="E150" s="21"/>
      <c r="F150" s="21"/>
      <c r="G150" s="21"/>
      <c r="H150" s="21" t="str">
        <f>IF(SUM(B150:G150)&gt;0,SUM(B150:G150),"")</f>
        <v/>
      </c>
    </row>
    <row r="151" spans="1:8" ht="14">
      <c r="A151" s="39" t="s">
        <v>489</v>
      </c>
      <c r="B151" s="21">
        <v>4</v>
      </c>
      <c r="C151" s="21">
        <v>1</v>
      </c>
      <c r="D151" s="21"/>
      <c r="E151" s="21">
        <v>2</v>
      </c>
      <c r="F151" s="21">
        <v>4</v>
      </c>
      <c r="G151" s="21"/>
      <c r="H151" s="21">
        <f>IF(SUM(B151:G151)&gt;0,SUM(B151:G151),"")</f>
        <v>11</v>
      </c>
    </row>
    <row r="152" spans="1:8" ht="14">
      <c r="A152" s="39" t="s">
        <v>490</v>
      </c>
      <c r="B152" s="21">
        <v>6</v>
      </c>
      <c r="C152" s="21">
        <v>2</v>
      </c>
      <c r="D152" s="21">
        <v>1</v>
      </c>
      <c r="E152" s="21">
        <v>2</v>
      </c>
      <c r="F152" s="21">
        <v>1</v>
      </c>
      <c r="G152" s="21"/>
      <c r="H152" s="21">
        <f>IF(SUM(B152:G152)&gt;0,SUM(B152:G152),"")</f>
        <v>12</v>
      </c>
    </row>
    <row r="153" spans="1:8" ht="14">
      <c r="A153" s="59" t="s">
        <v>762</v>
      </c>
      <c r="B153" s="21">
        <v>1</v>
      </c>
      <c r="C153" s="21"/>
      <c r="D153" s="21"/>
      <c r="E153" s="21"/>
      <c r="F153" s="21"/>
      <c r="G153" s="21"/>
      <c r="H153" s="21">
        <f>IF(SUM(B153:G153)&gt;0,SUM(B153:G153),"")</f>
        <v>1</v>
      </c>
    </row>
    <row r="154" spans="1:8">
      <c r="A154" s="51"/>
      <c r="B154" s="20"/>
      <c r="C154" s="20"/>
      <c r="D154" s="20"/>
      <c r="E154" s="20"/>
      <c r="F154" s="20"/>
      <c r="G154" s="20"/>
      <c r="H154" s="20"/>
    </row>
    <row r="155" spans="1:8" ht="14">
      <c r="A155" s="2" t="s">
        <v>383</v>
      </c>
      <c r="B155" s="20"/>
      <c r="C155" s="20"/>
      <c r="D155" s="20"/>
      <c r="E155" s="20"/>
      <c r="F155" s="20"/>
      <c r="G155" s="20"/>
      <c r="H155" s="20"/>
    </row>
    <row r="156" spans="1:8" ht="14">
      <c r="A156" s="38" t="s">
        <v>332</v>
      </c>
      <c r="B156" s="21"/>
      <c r="C156" s="21"/>
      <c r="D156" s="21"/>
      <c r="E156" s="21"/>
      <c r="F156" s="21"/>
      <c r="G156" s="21"/>
      <c r="H156" s="21" t="str">
        <f>IF(SUM(B156:G156)&gt;0,SUM(B156:G156),"")</f>
        <v/>
      </c>
    </row>
    <row r="157" spans="1:8">
      <c r="B157" s="20"/>
      <c r="C157" s="20"/>
      <c r="D157" s="20"/>
      <c r="E157" s="20"/>
      <c r="F157" s="20"/>
      <c r="G157" s="20"/>
      <c r="H157" s="20"/>
    </row>
    <row r="158" spans="1:8">
      <c r="A158" s="3" t="s">
        <v>554</v>
      </c>
      <c r="B158" s="20"/>
      <c r="C158" s="20"/>
      <c r="D158" s="20"/>
      <c r="E158" s="20"/>
      <c r="F158" s="20"/>
      <c r="G158" s="20"/>
      <c r="H158" s="20"/>
    </row>
    <row r="159" spans="1:8" ht="14">
      <c r="A159" s="38" t="s">
        <v>333</v>
      </c>
      <c r="B159" s="21"/>
      <c r="C159" s="21">
        <v>5</v>
      </c>
      <c r="D159" s="21">
        <v>8</v>
      </c>
      <c r="E159" s="21"/>
      <c r="F159" s="21">
        <v>5</v>
      </c>
      <c r="G159" s="21"/>
      <c r="H159" s="21">
        <f t="shared" ref="H159:H169" si="8">IF(SUM(B159:G159)&gt;0,SUM(B159:G159),"")</f>
        <v>18</v>
      </c>
    </row>
    <row r="160" spans="1:8" ht="14">
      <c r="A160" s="39" t="s">
        <v>334</v>
      </c>
      <c r="B160" s="21"/>
      <c r="C160" s="21">
        <v>1</v>
      </c>
      <c r="D160" s="21"/>
      <c r="E160" s="21"/>
      <c r="F160" s="21"/>
      <c r="G160" s="21"/>
      <c r="H160" s="21">
        <f t="shared" si="8"/>
        <v>1</v>
      </c>
    </row>
    <row r="161" spans="1:8" ht="14">
      <c r="A161" s="38" t="s">
        <v>198</v>
      </c>
      <c r="B161" s="21"/>
      <c r="C161" s="21"/>
      <c r="D161" s="21"/>
      <c r="E161" s="21">
        <v>1</v>
      </c>
      <c r="F161" s="21"/>
      <c r="G161" s="21"/>
      <c r="H161" s="21">
        <f t="shared" si="8"/>
        <v>1</v>
      </c>
    </row>
    <row r="162" spans="1:8" ht="14">
      <c r="A162" s="39" t="s">
        <v>199</v>
      </c>
      <c r="B162" s="21">
        <v>1</v>
      </c>
      <c r="C162" s="27" t="s">
        <v>777</v>
      </c>
      <c r="D162" s="21"/>
      <c r="E162" s="21"/>
      <c r="F162" s="21"/>
      <c r="G162" s="21"/>
      <c r="H162" s="21">
        <f t="shared" si="8"/>
        <v>1</v>
      </c>
    </row>
    <row r="163" spans="1:8" ht="14">
      <c r="A163" s="39" t="s">
        <v>759</v>
      </c>
      <c r="B163" s="34"/>
      <c r="C163" s="34"/>
      <c r="D163" s="21"/>
      <c r="E163" s="21"/>
      <c r="F163" s="21"/>
      <c r="G163" s="21"/>
      <c r="H163" s="21" t="str">
        <f t="shared" si="8"/>
        <v/>
      </c>
    </row>
    <row r="164" spans="1:8" ht="14">
      <c r="A164" s="39" t="s">
        <v>200</v>
      </c>
      <c r="B164" s="21"/>
      <c r="C164" s="21">
        <v>3</v>
      </c>
      <c r="D164" s="21"/>
      <c r="E164" s="27" t="s">
        <v>777</v>
      </c>
      <c r="F164" s="21">
        <v>1</v>
      </c>
      <c r="G164" s="21"/>
      <c r="H164" s="21">
        <f t="shared" si="8"/>
        <v>4</v>
      </c>
    </row>
    <row r="165" spans="1:8" ht="14">
      <c r="A165" s="39" t="s">
        <v>336</v>
      </c>
      <c r="B165" s="21"/>
      <c r="C165" s="21"/>
      <c r="D165" s="21"/>
      <c r="E165" s="27" t="s">
        <v>777</v>
      </c>
      <c r="F165" s="21"/>
      <c r="G165" s="21"/>
      <c r="H165" s="21" t="str">
        <f t="shared" si="8"/>
        <v/>
      </c>
    </row>
    <row r="166" spans="1:8" ht="14">
      <c r="A166" s="39" t="s">
        <v>787</v>
      </c>
      <c r="B166" s="21"/>
      <c r="C166" s="21"/>
      <c r="D166" s="29"/>
      <c r="E166" s="21"/>
      <c r="F166" s="21"/>
      <c r="G166" s="21"/>
      <c r="H166" s="21" t="str">
        <f t="shared" si="8"/>
        <v/>
      </c>
    </row>
    <row r="167" spans="1:8" ht="14">
      <c r="A167" s="39" t="s">
        <v>271</v>
      </c>
      <c r="B167" s="21">
        <v>5</v>
      </c>
      <c r="C167" s="21">
        <v>10</v>
      </c>
      <c r="D167" s="21">
        <v>1</v>
      </c>
      <c r="E167" s="21">
        <v>3</v>
      </c>
      <c r="F167" s="21">
        <v>4</v>
      </c>
      <c r="G167" s="21"/>
      <c r="H167" s="21">
        <f t="shared" si="8"/>
        <v>23</v>
      </c>
    </row>
    <row r="168" spans="1:8" ht="14">
      <c r="A168" s="39" t="s">
        <v>263</v>
      </c>
      <c r="B168" s="22"/>
      <c r="C168" s="21">
        <v>1</v>
      </c>
      <c r="D168" s="21"/>
      <c r="E168" s="27" t="s">
        <v>777</v>
      </c>
      <c r="F168" s="21"/>
      <c r="G168" s="22"/>
      <c r="H168" s="21">
        <f t="shared" si="8"/>
        <v>1</v>
      </c>
    </row>
    <row r="169" spans="1:8" ht="14">
      <c r="A169" s="39" t="s">
        <v>206</v>
      </c>
      <c r="B169" s="21"/>
      <c r="C169" s="21"/>
      <c r="D169" s="22"/>
      <c r="E169" s="22"/>
      <c r="F169" s="21"/>
      <c r="G169" s="22"/>
      <c r="H169" s="21" t="str">
        <f t="shared" si="8"/>
        <v/>
      </c>
    </row>
    <row r="170" spans="1:8">
      <c r="B170" s="20"/>
      <c r="C170" s="20"/>
      <c r="D170" s="20"/>
      <c r="E170" s="20"/>
      <c r="F170" s="20"/>
      <c r="G170" s="20"/>
      <c r="H170" s="20"/>
    </row>
    <row r="171" spans="1:8" ht="14">
      <c r="A171" s="2" t="s">
        <v>555</v>
      </c>
      <c r="B171" s="20"/>
      <c r="C171" s="20"/>
      <c r="D171" s="20"/>
      <c r="E171" s="20"/>
      <c r="F171" s="20"/>
      <c r="G171" s="20"/>
      <c r="H171" s="20"/>
    </row>
    <row r="172" spans="1:8" ht="14">
      <c r="A172" s="38" t="s">
        <v>264</v>
      </c>
      <c r="B172" s="21"/>
      <c r="C172" s="21"/>
      <c r="D172" s="21"/>
      <c r="E172" s="21"/>
      <c r="F172" s="21"/>
      <c r="G172" s="21"/>
      <c r="H172" s="21" t="str">
        <f t="shared" ref="H172:H185" si="9">IF(SUM(B172:G172)&gt;0,SUM(B172:G172),"")</f>
        <v/>
      </c>
    </row>
    <row r="173" spans="1:8" ht="14">
      <c r="A173" s="39" t="s">
        <v>265</v>
      </c>
      <c r="B173" s="21">
        <v>3</v>
      </c>
      <c r="C173" s="21">
        <v>1</v>
      </c>
      <c r="D173" s="21"/>
      <c r="E173" s="21"/>
      <c r="F173" s="21">
        <v>2</v>
      </c>
      <c r="G173" s="21"/>
      <c r="H173" s="21">
        <f t="shared" si="9"/>
        <v>6</v>
      </c>
    </row>
    <row r="174" spans="1:8" ht="14">
      <c r="A174" s="39" t="s">
        <v>51</v>
      </c>
      <c r="B174" s="21"/>
      <c r="C174" s="21"/>
      <c r="D174" s="21">
        <v>1</v>
      </c>
      <c r="E174" s="21"/>
      <c r="F174" s="21">
        <v>1</v>
      </c>
      <c r="G174" s="21"/>
      <c r="H174" s="21">
        <f t="shared" si="9"/>
        <v>2</v>
      </c>
    </row>
    <row r="175" spans="1:8" ht="14">
      <c r="A175" s="39" t="s">
        <v>126</v>
      </c>
      <c r="B175" s="21">
        <v>2</v>
      </c>
      <c r="C175" s="21"/>
      <c r="D175" s="21"/>
      <c r="E175" s="21">
        <v>2</v>
      </c>
      <c r="F175" s="21">
        <v>1</v>
      </c>
      <c r="G175" s="21"/>
      <c r="H175" s="21">
        <f t="shared" si="9"/>
        <v>5</v>
      </c>
    </row>
    <row r="176" spans="1:8" ht="14">
      <c r="A176" s="39" t="s">
        <v>127</v>
      </c>
      <c r="B176" s="21"/>
      <c r="C176" s="21"/>
      <c r="D176" s="21"/>
      <c r="E176" s="21">
        <v>5</v>
      </c>
      <c r="F176" s="21">
        <v>5</v>
      </c>
      <c r="G176" s="21"/>
      <c r="H176" s="21">
        <f t="shared" si="9"/>
        <v>10</v>
      </c>
    </row>
    <row r="177" spans="1:8" ht="14">
      <c r="A177" s="39" t="s">
        <v>128</v>
      </c>
      <c r="B177" s="21">
        <v>1</v>
      </c>
      <c r="C177" s="21"/>
      <c r="D177" s="21"/>
      <c r="E177" s="21">
        <v>8</v>
      </c>
      <c r="F177" s="21">
        <v>2</v>
      </c>
      <c r="G177" s="21"/>
      <c r="H177" s="21">
        <f t="shared" si="9"/>
        <v>11</v>
      </c>
    </row>
    <row r="178" spans="1:8" ht="14">
      <c r="A178" s="39" t="s">
        <v>270</v>
      </c>
      <c r="B178" s="21"/>
      <c r="C178" s="21"/>
      <c r="D178" s="21"/>
      <c r="E178" s="21"/>
      <c r="F178" s="21"/>
      <c r="G178" s="21"/>
      <c r="H178" s="21" t="str">
        <f t="shared" si="9"/>
        <v/>
      </c>
    </row>
    <row r="179" spans="1:8" ht="14">
      <c r="A179" s="39" t="s">
        <v>275</v>
      </c>
      <c r="B179" s="21"/>
      <c r="C179" s="21"/>
      <c r="D179" s="21"/>
      <c r="E179" s="21"/>
      <c r="F179" s="21"/>
      <c r="G179" s="21"/>
      <c r="H179" s="21" t="str">
        <f t="shared" si="9"/>
        <v/>
      </c>
    </row>
    <row r="180" spans="1:8" ht="14">
      <c r="A180" s="39" t="s">
        <v>4</v>
      </c>
      <c r="B180" s="21">
        <v>1</v>
      </c>
      <c r="C180" s="21">
        <v>2</v>
      </c>
      <c r="D180" s="21">
        <v>4</v>
      </c>
      <c r="E180" s="21"/>
      <c r="F180" s="21">
        <v>5</v>
      </c>
      <c r="G180" s="21"/>
      <c r="H180" s="21">
        <f t="shared" si="9"/>
        <v>12</v>
      </c>
    </row>
    <row r="181" spans="1:8" ht="14">
      <c r="A181" s="39" t="s">
        <v>142</v>
      </c>
      <c r="B181" s="21"/>
      <c r="C181" s="21"/>
      <c r="D181" s="21"/>
      <c r="E181" s="21"/>
      <c r="F181" s="21">
        <v>3</v>
      </c>
      <c r="G181" s="21">
        <v>1</v>
      </c>
      <c r="H181" s="21">
        <f t="shared" si="9"/>
        <v>4</v>
      </c>
    </row>
    <row r="182" spans="1:8" ht="14">
      <c r="A182" s="39" t="s">
        <v>143</v>
      </c>
      <c r="B182" s="21">
        <v>7</v>
      </c>
      <c r="C182" s="21">
        <v>1</v>
      </c>
      <c r="D182" s="21">
        <v>6</v>
      </c>
      <c r="E182" s="21"/>
      <c r="F182" s="21">
        <v>21</v>
      </c>
      <c r="G182" s="21">
        <v>9</v>
      </c>
      <c r="H182" s="21">
        <f t="shared" si="9"/>
        <v>44</v>
      </c>
    </row>
    <row r="183" spans="1:8" ht="14">
      <c r="A183" s="39" t="s">
        <v>52</v>
      </c>
      <c r="B183" s="21"/>
      <c r="C183" s="21"/>
      <c r="D183" s="21"/>
      <c r="E183" s="21"/>
      <c r="F183" s="21"/>
      <c r="G183" s="21"/>
      <c r="H183" s="21" t="str">
        <f t="shared" si="9"/>
        <v/>
      </c>
    </row>
    <row r="184" spans="1:8" ht="14">
      <c r="A184" s="39" t="s">
        <v>903</v>
      </c>
      <c r="B184" s="21"/>
      <c r="C184" s="21"/>
      <c r="D184" s="21"/>
      <c r="E184" s="21"/>
      <c r="F184" s="21"/>
      <c r="G184" s="21"/>
      <c r="H184" s="21" t="str">
        <f t="shared" si="9"/>
        <v/>
      </c>
    </row>
    <row r="185" spans="1:8" ht="14">
      <c r="A185" s="39" t="s">
        <v>497</v>
      </c>
      <c r="B185" s="21"/>
      <c r="C185" s="21"/>
      <c r="D185" s="21"/>
      <c r="E185" s="21"/>
      <c r="F185" s="21">
        <v>3</v>
      </c>
      <c r="G185" s="21"/>
      <c r="H185" s="21">
        <f t="shared" si="9"/>
        <v>3</v>
      </c>
    </row>
    <row r="186" spans="1:8">
      <c r="B186" s="20"/>
      <c r="C186" s="20"/>
      <c r="D186" s="20"/>
      <c r="E186" s="20"/>
      <c r="F186" s="20"/>
      <c r="G186" s="20"/>
      <c r="H186" s="20"/>
    </row>
    <row r="187" spans="1:8" ht="14">
      <c r="A187" s="2" t="s">
        <v>556</v>
      </c>
      <c r="B187" s="20"/>
      <c r="C187" s="20"/>
      <c r="D187" s="20"/>
      <c r="E187" s="20"/>
      <c r="F187" s="20"/>
      <c r="G187" s="20"/>
      <c r="H187" s="20"/>
    </row>
    <row r="188" spans="1:8" ht="14">
      <c r="A188" s="38" t="s">
        <v>341</v>
      </c>
      <c r="B188" s="21">
        <v>1</v>
      </c>
      <c r="C188" s="21">
        <v>1</v>
      </c>
      <c r="D188" s="21"/>
      <c r="E188" s="21">
        <v>10</v>
      </c>
      <c r="F188" s="21">
        <v>1</v>
      </c>
      <c r="G188" s="21">
        <v>1</v>
      </c>
      <c r="H188" s="21">
        <f>IF(SUM(B188:G188)&gt;0,SUM(B188:G188),"")</f>
        <v>14</v>
      </c>
    </row>
    <row r="189" spans="1:8" ht="14">
      <c r="A189" s="39" t="s">
        <v>482</v>
      </c>
      <c r="B189" s="29"/>
      <c r="C189" s="21"/>
      <c r="D189" s="21"/>
      <c r="E189" s="21"/>
      <c r="F189" s="21"/>
      <c r="G189" s="21"/>
      <c r="H189" s="21" t="str">
        <f>IF(SUM(B189:G189)&gt;0,SUM(B189:G189),"")</f>
        <v/>
      </c>
    </row>
    <row r="190" spans="1:8" ht="14">
      <c r="A190" s="39" t="s">
        <v>502</v>
      </c>
      <c r="B190" s="21"/>
      <c r="C190" s="21">
        <v>2</v>
      </c>
      <c r="D190" s="21"/>
      <c r="E190" s="21">
        <v>5</v>
      </c>
      <c r="F190" s="21">
        <v>6</v>
      </c>
      <c r="G190" s="21">
        <v>5</v>
      </c>
      <c r="H190" s="21">
        <f>IF(SUM(B190:G190)&gt;0,SUM(B190:G190),"")</f>
        <v>18</v>
      </c>
    </row>
    <row r="191" spans="1:8" ht="14">
      <c r="A191" s="39" t="s">
        <v>741</v>
      </c>
      <c r="B191" s="21"/>
      <c r="C191" s="21"/>
      <c r="D191" s="21"/>
      <c r="E191" s="21"/>
      <c r="F191" s="21"/>
      <c r="G191" s="21"/>
      <c r="H191" s="21" t="str">
        <f>IF(SUM(B191:G191)&gt;0,SUM(B191:G191),"")</f>
        <v/>
      </c>
    </row>
    <row r="192" spans="1:8" ht="14">
      <c r="A192" s="39" t="s">
        <v>132</v>
      </c>
      <c r="B192" s="21"/>
      <c r="C192" s="21"/>
      <c r="D192" s="21"/>
      <c r="E192" s="21"/>
      <c r="F192" s="21"/>
      <c r="G192" s="21"/>
      <c r="H192" s="21" t="str">
        <f>IF(SUM(B192:G192)&gt;0,SUM(B192:G192),"")</f>
        <v/>
      </c>
    </row>
    <row r="193" spans="1:8">
      <c r="B193" s="20"/>
      <c r="C193" s="20"/>
      <c r="D193" s="20"/>
      <c r="E193" s="20"/>
      <c r="F193" s="20"/>
      <c r="G193" s="20"/>
      <c r="H193" s="20"/>
    </row>
    <row r="194" spans="1:8" ht="14">
      <c r="A194" s="2" t="s">
        <v>557</v>
      </c>
      <c r="B194" s="20"/>
      <c r="C194" s="20"/>
      <c r="D194" s="20"/>
      <c r="E194" s="20"/>
      <c r="F194" s="20"/>
      <c r="G194" s="20"/>
      <c r="H194" s="20"/>
    </row>
    <row r="195" spans="1:8" ht="14">
      <c r="A195" s="39" t="s">
        <v>309</v>
      </c>
      <c r="B195" s="21"/>
      <c r="C195" s="21"/>
      <c r="D195" s="21"/>
      <c r="E195" s="21"/>
      <c r="F195" s="21"/>
      <c r="G195" s="21"/>
      <c r="H195" s="21" t="str">
        <f t="shared" ref="H195:H200" si="10">IF(SUM(B195:G195)&gt;0,SUM(B195:G195),"")</f>
        <v/>
      </c>
    </row>
    <row r="196" spans="1:8" ht="14">
      <c r="A196" s="38" t="s">
        <v>343</v>
      </c>
      <c r="B196" s="21"/>
      <c r="C196" s="21">
        <v>13</v>
      </c>
      <c r="D196" s="21"/>
      <c r="E196" s="21">
        <v>7</v>
      </c>
      <c r="F196" s="45"/>
      <c r="G196" s="21"/>
      <c r="H196" s="21">
        <f t="shared" si="10"/>
        <v>20</v>
      </c>
    </row>
    <row r="197" spans="1:8" ht="14">
      <c r="A197" s="39" t="s">
        <v>495</v>
      </c>
      <c r="B197" s="21"/>
      <c r="C197" s="21">
        <v>9</v>
      </c>
      <c r="D197" s="21">
        <v>8</v>
      </c>
      <c r="E197" s="21"/>
      <c r="F197" s="21"/>
      <c r="G197" s="21"/>
      <c r="H197" s="21">
        <f t="shared" si="10"/>
        <v>17</v>
      </c>
    </row>
    <row r="198" spans="1:8" ht="14">
      <c r="A198" s="39" t="s">
        <v>496</v>
      </c>
      <c r="B198" s="21"/>
      <c r="C198" s="21"/>
      <c r="D198" s="21">
        <v>5</v>
      </c>
      <c r="E198" s="21"/>
      <c r="F198" s="21">
        <v>5</v>
      </c>
      <c r="G198" s="21">
        <v>4</v>
      </c>
      <c r="H198" s="21">
        <f t="shared" si="10"/>
        <v>14</v>
      </c>
    </row>
    <row r="199" spans="1:8" ht="14">
      <c r="A199" s="39" t="s">
        <v>793</v>
      </c>
      <c r="B199" s="21">
        <v>3</v>
      </c>
      <c r="C199" s="21">
        <v>7</v>
      </c>
      <c r="D199" s="21">
        <v>26</v>
      </c>
      <c r="E199" s="21"/>
      <c r="F199" s="21"/>
      <c r="G199" s="21">
        <v>18</v>
      </c>
      <c r="H199" s="21">
        <f t="shared" si="10"/>
        <v>54</v>
      </c>
    </row>
    <row r="200" spans="1:8" ht="14">
      <c r="A200" s="39" t="s">
        <v>794</v>
      </c>
      <c r="B200" s="21">
        <v>21</v>
      </c>
      <c r="C200" s="21">
        <v>1</v>
      </c>
      <c r="D200" s="21">
        <v>4</v>
      </c>
      <c r="E200" s="21">
        <v>5</v>
      </c>
      <c r="F200" s="21">
        <v>35</v>
      </c>
      <c r="G200" s="21">
        <v>4</v>
      </c>
      <c r="H200" s="21">
        <f t="shared" si="10"/>
        <v>70</v>
      </c>
    </row>
    <row r="201" spans="1:8">
      <c r="B201" s="20"/>
      <c r="C201" s="20"/>
      <c r="D201" s="20"/>
      <c r="E201" s="20"/>
      <c r="F201" s="20"/>
      <c r="G201" s="20"/>
      <c r="H201" s="20"/>
    </row>
    <row r="202" spans="1:8" ht="14">
      <c r="A202" s="2" t="s">
        <v>558</v>
      </c>
      <c r="B202" s="20"/>
      <c r="C202" s="20"/>
      <c r="D202" s="20"/>
      <c r="E202" s="20"/>
      <c r="F202" s="20"/>
      <c r="G202" s="20"/>
      <c r="H202" s="20"/>
    </row>
    <row r="203" spans="1:8" ht="14">
      <c r="A203" s="38" t="s">
        <v>470</v>
      </c>
      <c r="B203" s="21"/>
      <c r="C203" s="21"/>
      <c r="D203" s="21">
        <v>2</v>
      </c>
      <c r="E203" s="21"/>
      <c r="F203" s="21">
        <v>140</v>
      </c>
      <c r="G203" s="21">
        <v>1</v>
      </c>
      <c r="H203" s="21">
        <f t="shared" ref="H203:H211" si="11">IF(SUM(B203:G203)&gt;0,SUM(B203:G203),"")</f>
        <v>143</v>
      </c>
    </row>
    <row r="204" spans="1:8" ht="14">
      <c r="A204" s="39" t="s">
        <v>727</v>
      </c>
      <c r="B204" s="21"/>
      <c r="C204" s="29"/>
      <c r="D204" s="21"/>
      <c r="E204" s="21"/>
      <c r="F204" s="21"/>
      <c r="G204" s="21"/>
      <c r="H204" s="21" t="str">
        <f t="shared" si="11"/>
        <v/>
      </c>
    </row>
    <row r="205" spans="1:8" ht="14">
      <c r="A205" s="39" t="s">
        <v>471</v>
      </c>
      <c r="B205" s="21">
        <v>234</v>
      </c>
      <c r="C205" s="21">
        <v>8</v>
      </c>
      <c r="D205" s="21">
        <v>3</v>
      </c>
      <c r="E205" s="21"/>
      <c r="F205" s="21"/>
      <c r="G205" s="21"/>
      <c r="H205" s="21">
        <f t="shared" si="11"/>
        <v>245</v>
      </c>
    </row>
    <row r="206" spans="1:8" ht="14">
      <c r="A206" s="39" t="s">
        <v>472</v>
      </c>
      <c r="B206" s="21">
        <v>11</v>
      </c>
      <c r="C206" s="21">
        <v>17</v>
      </c>
      <c r="D206" s="21">
        <v>2</v>
      </c>
      <c r="E206" s="21">
        <v>7</v>
      </c>
      <c r="F206" s="21">
        <v>25</v>
      </c>
      <c r="G206" s="21">
        <v>2</v>
      </c>
      <c r="H206" s="21">
        <f t="shared" si="11"/>
        <v>64</v>
      </c>
    </row>
    <row r="207" spans="1:8" ht="14">
      <c r="A207" s="39" t="s">
        <v>473</v>
      </c>
      <c r="B207" s="21">
        <v>8</v>
      </c>
      <c r="C207" s="21"/>
      <c r="D207" s="21"/>
      <c r="E207" s="21"/>
      <c r="F207" s="21"/>
      <c r="G207" s="21"/>
      <c r="H207" s="21">
        <f t="shared" si="11"/>
        <v>8</v>
      </c>
    </row>
    <row r="208" spans="1:8" ht="14">
      <c r="A208" s="39" t="s">
        <v>474</v>
      </c>
      <c r="B208" s="21"/>
      <c r="C208" s="21"/>
      <c r="D208" s="21"/>
      <c r="E208" s="21"/>
      <c r="F208" s="21"/>
      <c r="G208" s="21">
        <v>4</v>
      </c>
      <c r="H208" s="21">
        <f t="shared" si="11"/>
        <v>4</v>
      </c>
    </row>
    <row r="209" spans="1:8" ht="14">
      <c r="A209" s="39" t="s">
        <v>475</v>
      </c>
      <c r="B209" s="21">
        <v>107</v>
      </c>
      <c r="C209" s="21"/>
      <c r="D209" s="21">
        <v>512</v>
      </c>
      <c r="E209" s="21"/>
      <c r="F209" s="21">
        <v>12</v>
      </c>
      <c r="G209" s="21">
        <v>70</v>
      </c>
      <c r="H209" s="21">
        <f t="shared" si="11"/>
        <v>701</v>
      </c>
    </row>
    <row r="210" spans="1:8" ht="14">
      <c r="A210" s="39" t="s">
        <v>317</v>
      </c>
      <c r="B210" s="21">
        <v>39</v>
      </c>
      <c r="C210" s="21">
        <v>3</v>
      </c>
      <c r="D210" s="21">
        <v>6</v>
      </c>
      <c r="E210" s="21"/>
      <c r="F210" s="21">
        <v>24</v>
      </c>
      <c r="G210" s="21">
        <v>13</v>
      </c>
      <c r="H210" s="21">
        <f t="shared" si="11"/>
        <v>85</v>
      </c>
    </row>
    <row r="211" spans="1:8" ht="14">
      <c r="A211" s="39" t="s">
        <v>345</v>
      </c>
      <c r="B211" s="21"/>
      <c r="C211" s="21">
        <v>200</v>
      </c>
      <c r="D211" s="21"/>
      <c r="E211" s="21"/>
      <c r="F211" s="21"/>
      <c r="G211" s="21"/>
      <c r="H211" s="21">
        <f t="shared" si="11"/>
        <v>200</v>
      </c>
    </row>
    <row r="212" spans="1:8">
      <c r="B212" s="20"/>
      <c r="C212" s="20"/>
      <c r="D212" s="20"/>
      <c r="E212" s="20"/>
      <c r="F212" s="20"/>
      <c r="G212" s="20"/>
      <c r="H212" s="20"/>
    </row>
    <row r="213" spans="1:8" ht="14">
      <c r="A213" s="2" t="s">
        <v>698</v>
      </c>
      <c r="B213" s="20"/>
      <c r="C213" s="20"/>
      <c r="D213" s="20"/>
      <c r="E213" s="20"/>
      <c r="F213" s="20"/>
      <c r="G213" s="20"/>
      <c r="H213" s="20"/>
    </row>
    <row r="214" spans="1:8" ht="14">
      <c r="A214" s="38" t="s">
        <v>165</v>
      </c>
      <c r="B214" s="21">
        <v>2</v>
      </c>
      <c r="C214" s="21">
        <v>18</v>
      </c>
      <c r="D214" s="21">
        <v>9</v>
      </c>
      <c r="E214" s="21"/>
      <c r="F214" s="21"/>
      <c r="G214" s="21"/>
      <c r="H214" s="21">
        <f t="shared" ref="H214:H224" si="12">IF(SUM(B214:G214)&gt;0,SUM(B214:G214),"")</f>
        <v>29</v>
      </c>
    </row>
    <row r="215" spans="1:8" ht="14">
      <c r="A215" s="39" t="s">
        <v>320</v>
      </c>
      <c r="B215" s="21">
        <v>5</v>
      </c>
      <c r="C215" s="21"/>
      <c r="D215" s="21"/>
      <c r="E215" s="21">
        <v>12</v>
      </c>
      <c r="F215" s="21"/>
      <c r="G215" s="21"/>
      <c r="H215" s="21">
        <f t="shared" si="12"/>
        <v>17</v>
      </c>
    </row>
    <row r="216" spans="1:8" ht="14">
      <c r="A216" s="39" t="s">
        <v>172</v>
      </c>
      <c r="B216" s="21"/>
      <c r="C216" s="21">
        <v>2</v>
      </c>
      <c r="D216" s="21"/>
      <c r="E216" s="21"/>
      <c r="F216" s="21"/>
      <c r="G216" s="21"/>
      <c r="H216" s="21">
        <f t="shared" si="12"/>
        <v>2</v>
      </c>
    </row>
    <row r="217" spans="1:8" ht="14">
      <c r="A217" s="59" t="s">
        <v>617</v>
      </c>
      <c r="B217" s="21"/>
      <c r="C217" s="21"/>
      <c r="D217" s="21"/>
      <c r="E217" s="21"/>
      <c r="F217" s="21"/>
      <c r="G217" s="21"/>
      <c r="H217" s="21" t="str">
        <f t="shared" si="12"/>
        <v/>
      </c>
    </row>
    <row r="218" spans="1:8" ht="14">
      <c r="A218" s="39" t="s">
        <v>133</v>
      </c>
      <c r="B218" s="21"/>
      <c r="C218" s="21"/>
      <c r="D218" s="21"/>
      <c r="E218" s="21"/>
      <c r="F218" s="21"/>
      <c r="G218" s="29"/>
      <c r="H218" s="21" t="str">
        <f t="shared" si="12"/>
        <v/>
      </c>
    </row>
    <row r="219" spans="1:8">
      <c r="A219" s="51"/>
      <c r="B219" s="20"/>
      <c r="C219" s="20"/>
      <c r="D219" s="20"/>
      <c r="E219" s="20"/>
      <c r="F219" s="20"/>
      <c r="G219" s="20"/>
      <c r="H219" s="20" t="str">
        <f t="shared" si="12"/>
        <v/>
      </c>
    </row>
    <row r="220" spans="1:8" ht="14">
      <c r="A220" s="2" t="s">
        <v>699</v>
      </c>
      <c r="B220" s="20"/>
      <c r="C220" s="20"/>
      <c r="D220" s="20"/>
      <c r="E220" s="20"/>
      <c r="F220" s="20"/>
      <c r="G220" s="20"/>
      <c r="H220" s="20" t="str">
        <f t="shared" si="12"/>
        <v/>
      </c>
    </row>
    <row r="221" spans="1:8" ht="14">
      <c r="A221" s="38" t="s">
        <v>75</v>
      </c>
      <c r="B221" s="21">
        <v>6</v>
      </c>
      <c r="C221" s="21">
        <v>2</v>
      </c>
      <c r="D221" s="21"/>
      <c r="E221" s="21">
        <v>5</v>
      </c>
      <c r="F221" s="21">
        <v>2</v>
      </c>
      <c r="G221" s="21"/>
      <c r="H221" s="21">
        <f t="shared" si="12"/>
        <v>15</v>
      </c>
    </row>
    <row r="222" spans="1:8" ht="14">
      <c r="A222" s="39" t="s">
        <v>181</v>
      </c>
      <c r="B222" s="21"/>
      <c r="C222" s="21"/>
      <c r="D222" s="21"/>
      <c r="E222" s="21"/>
      <c r="F222" s="21"/>
      <c r="G222" s="21"/>
      <c r="H222" s="21" t="str">
        <f t="shared" si="12"/>
        <v/>
      </c>
    </row>
    <row r="223" spans="1:8" ht="14">
      <c r="A223" s="39" t="s">
        <v>325</v>
      </c>
      <c r="B223" s="21"/>
      <c r="C223" s="21"/>
      <c r="D223" s="21"/>
      <c r="E223" s="21">
        <v>6</v>
      </c>
      <c r="F223" s="21"/>
      <c r="G223" s="21"/>
      <c r="H223" s="21">
        <f t="shared" si="12"/>
        <v>6</v>
      </c>
    </row>
    <row r="224" spans="1:8" ht="14">
      <c r="A224" s="39" t="s">
        <v>326</v>
      </c>
      <c r="B224" s="21"/>
      <c r="C224" s="21"/>
      <c r="D224" s="21"/>
      <c r="E224" s="21">
        <v>3</v>
      </c>
      <c r="F224" s="21"/>
      <c r="G224" s="21"/>
      <c r="H224" s="21">
        <f t="shared" si="12"/>
        <v>3</v>
      </c>
    </row>
    <row r="225" spans="1:8">
      <c r="B225" s="20"/>
      <c r="C225" s="20"/>
      <c r="D225" s="20"/>
      <c r="E225" s="20"/>
      <c r="F225" s="20"/>
      <c r="G225" s="20"/>
      <c r="H225" s="20"/>
    </row>
    <row r="226" spans="1:8" ht="14">
      <c r="A226" s="2" t="s">
        <v>560</v>
      </c>
      <c r="B226" s="20"/>
      <c r="C226" s="20"/>
      <c r="D226" s="20"/>
      <c r="E226" s="20"/>
      <c r="F226" s="20"/>
      <c r="G226" s="20"/>
      <c r="H226" s="20"/>
    </row>
    <row r="227" spans="1:8" ht="14">
      <c r="A227" s="38" t="s">
        <v>327</v>
      </c>
      <c r="B227" s="21"/>
      <c r="C227" s="21"/>
      <c r="D227" s="21"/>
      <c r="E227" s="21"/>
      <c r="F227" s="21">
        <v>2</v>
      </c>
      <c r="G227" s="21">
        <v>1</v>
      </c>
      <c r="H227" s="21">
        <f t="shared" ref="H227:H232" si="13">IF(SUM(B227:G227)&gt;0,SUM(B227:G227),"")</f>
        <v>3</v>
      </c>
    </row>
    <row r="228" spans="1:8" ht="14">
      <c r="A228" s="39" t="s">
        <v>478</v>
      </c>
      <c r="B228" s="21"/>
      <c r="C228" s="21">
        <v>1</v>
      </c>
      <c r="D228" s="21">
        <v>1</v>
      </c>
      <c r="E228" s="21"/>
      <c r="F228" s="21"/>
      <c r="G228" s="21"/>
      <c r="H228" s="21">
        <f t="shared" si="13"/>
        <v>2</v>
      </c>
    </row>
    <row r="229" spans="1:8" ht="14">
      <c r="A229" s="39" t="s">
        <v>629</v>
      </c>
      <c r="B229" s="21"/>
      <c r="C229" s="21">
        <v>1</v>
      </c>
      <c r="D229" s="21">
        <v>1</v>
      </c>
      <c r="E229" s="21"/>
      <c r="F229" s="21"/>
      <c r="G229" s="21">
        <v>3</v>
      </c>
      <c r="H229" s="21">
        <f t="shared" si="13"/>
        <v>5</v>
      </c>
    </row>
    <row r="230" spans="1:8" ht="14">
      <c r="A230" s="39" t="s">
        <v>630</v>
      </c>
      <c r="B230" s="21">
        <v>5</v>
      </c>
      <c r="C230" s="21"/>
      <c r="D230" s="21"/>
      <c r="E230" s="21"/>
      <c r="F230" s="21">
        <v>12</v>
      </c>
      <c r="G230" s="21"/>
      <c r="H230" s="21">
        <f t="shared" si="13"/>
        <v>17</v>
      </c>
    </row>
    <row r="231" spans="1:8" ht="14">
      <c r="A231" s="39" t="s">
        <v>207</v>
      </c>
      <c r="B231" s="21">
        <v>1</v>
      </c>
      <c r="C231" s="21"/>
      <c r="D231" s="21"/>
      <c r="E231" s="21"/>
      <c r="F231" s="21"/>
      <c r="G231" s="21"/>
      <c r="H231" s="21">
        <f t="shared" si="13"/>
        <v>1</v>
      </c>
    </row>
    <row r="232" spans="1:8" ht="14">
      <c r="A232" s="39" t="s">
        <v>8</v>
      </c>
      <c r="B232" s="21"/>
      <c r="C232" s="21"/>
      <c r="D232" s="21"/>
      <c r="E232" s="21"/>
      <c r="F232" s="21"/>
      <c r="G232" s="21"/>
      <c r="H232" s="21" t="str">
        <f t="shared" si="13"/>
        <v/>
      </c>
    </row>
    <row r="233" spans="1:8">
      <c r="B233" s="20"/>
      <c r="C233" s="20"/>
      <c r="D233" s="20"/>
      <c r="E233" s="20"/>
      <c r="F233" s="20"/>
      <c r="G233" s="20"/>
      <c r="H233" s="20"/>
    </row>
    <row r="234" spans="1:8" ht="14">
      <c r="A234" s="2" t="s">
        <v>561</v>
      </c>
      <c r="B234" s="20"/>
      <c r="C234" s="20"/>
      <c r="D234" s="20"/>
      <c r="E234" s="20"/>
      <c r="F234" s="20"/>
      <c r="G234" s="20"/>
      <c r="H234" s="20"/>
    </row>
    <row r="235" spans="1:8" ht="14">
      <c r="A235" s="39" t="s">
        <v>595</v>
      </c>
      <c r="B235" s="21"/>
      <c r="C235" s="21"/>
      <c r="D235" s="21"/>
      <c r="E235" s="21"/>
      <c r="F235" s="21"/>
      <c r="G235" s="21"/>
      <c r="H235" s="21" t="str">
        <f>IF(SUM(B235:G235)&gt;0,SUM(B235:G235),"")</f>
        <v/>
      </c>
    </row>
    <row r="236" spans="1:8">
      <c r="A236" s="54"/>
      <c r="B236" s="20"/>
      <c r="C236" s="20"/>
      <c r="D236" s="20"/>
      <c r="E236" s="20"/>
      <c r="F236" s="20"/>
      <c r="G236" s="20"/>
      <c r="H236" s="20"/>
    </row>
    <row r="237" spans="1:8" ht="14">
      <c r="A237" s="2" t="s">
        <v>562</v>
      </c>
      <c r="B237" s="20"/>
      <c r="C237" s="20"/>
      <c r="D237" s="20"/>
      <c r="E237" s="20"/>
      <c r="F237" s="20"/>
      <c r="G237" s="20"/>
      <c r="H237" s="20"/>
    </row>
    <row r="238" spans="1:8" ht="14">
      <c r="A238" s="38" t="s">
        <v>596</v>
      </c>
      <c r="B238" s="21"/>
      <c r="C238" s="21">
        <v>1</v>
      </c>
      <c r="D238" s="21"/>
      <c r="E238" s="21">
        <v>5</v>
      </c>
      <c r="F238" s="21">
        <v>6</v>
      </c>
      <c r="G238" s="21">
        <v>2</v>
      </c>
      <c r="H238" s="21">
        <f>IF(SUM(B238:G238)&gt;0,SUM(B238:G238),"")</f>
        <v>14</v>
      </c>
    </row>
    <row r="239" spans="1:8" ht="14">
      <c r="A239" s="38" t="s">
        <v>597</v>
      </c>
      <c r="B239" s="21"/>
      <c r="C239" s="21"/>
      <c r="D239" s="21"/>
      <c r="E239" s="21"/>
      <c r="F239" s="21"/>
      <c r="G239" s="21"/>
      <c r="H239" s="21" t="str">
        <f>IF(SUM(B239:G239)&gt;0,SUM(B239:G239),"")</f>
        <v/>
      </c>
    </row>
    <row r="240" spans="1:8">
      <c r="A240" s="54"/>
      <c r="B240" s="20"/>
      <c r="C240" s="20"/>
      <c r="D240" s="20"/>
      <c r="E240" s="20"/>
      <c r="F240" s="20"/>
      <c r="G240" s="20"/>
      <c r="H240" s="20"/>
    </row>
    <row r="241" spans="1:8" ht="14">
      <c r="A241" s="2" t="s">
        <v>563</v>
      </c>
      <c r="B241" s="20"/>
      <c r="C241" s="20"/>
      <c r="D241" s="20"/>
      <c r="E241" s="20"/>
      <c r="F241" s="20"/>
      <c r="G241" s="20"/>
      <c r="H241" s="20"/>
    </row>
    <row r="242" spans="1:8" ht="14">
      <c r="A242" s="38" t="s">
        <v>611</v>
      </c>
      <c r="B242" s="21">
        <v>8</v>
      </c>
      <c r="C242" s="21">
        <v>8</v>
      </c>
      <c r="D242" s="21">
        <v>4</v>
      </c>
      <c r="E242" s="21">
        <v>6</v>
      </c>
      <c r="F242" s="21">
        <v>13</v>
      </c>
      <c r="G242" s="21"/>
      <c r="H242" s="21">
        <f t="shared" ref="H242:H249" si="14">IF(SUM(B242:G242)&gt;0,SUM(B242:G242),"")</f>
        <v>39</v>
      </c>
    </row>
    <row r="243" spans="1:8" ht="14">
      <c r="A243" s="39" t="s">
        <v>613</v>
      </c>
      <c r="B243" s="21">
        <v>1</v>
      </c>
      <c r="C243" s="21"/>
      <c r="D243" s="21"/>
      <c r="E243" s="21"/>
      <c r="F243" s="21">
        <v>113</v>
      </c>
      <c r="G243" s="21"/>
      <c r="H243" s="21">
        <f t="shared" si="14"/>
        <v>114</v>
      </c>
    </row>
    <row r="244" spans="1:8" ht="14">
      <c r="A244" s="39" t="s">
        <v>740</v>
      </c>
      <c r="B244" s="21"/>
      <c r="C244" s="21"/>
      <c r="D244" s="21"/>
      <c r="E244" s="21"/>
      <c r="F244" s="21"/>
      <c r="G244" s="21"/>
      <c r="H244" s="21" t="str">
        <f t="shared" si="14"/>
        <v/>
      </c>
    </row>
    <row r="245" spans="1:8" ht="14">
      <c r="A245" s="39" t="s">
        <v>1039</v>
      </c>
      <c r="B245" s="21">
        <v>3</v>
      </c>
      <c r="C245" s="21">
        <v>3</v>
      </c>
      <c r="D245" s="21"/>
      <c r="E245" s="21"/>
      <c r="F245" s="21"/>
      <c r="G245" s="21"/>
      <c r="H245" s="21">
        <f t="shared" si="14"/>
        <v>6</v>
      </c>
    </row>
    <row r="246" spans="1:8" ht="14">
      <c r="A246" s="39" t="s">
        <v>134</v>
      </c>
      <c r="B246" s="21"/>
      <c r="C246" s="21"/>
      <c r="D246" s="34"/>
      <c r="E246" s="34"/>
      <c r="F246" s="21"/>
      <c r="G246" s="22"/>
      <c r="H246" s="21" t="str">
        <f t="shared" si="14"/>
        <v/>
      </c>
    </row>
    <row r="247" spans="1:8" ht="14">
      <c r="A247" s="39" t="s">
        <v>1040</v>
      </c>
      <c r="B247" s="21"/>
      <c r="C247" s="21"/>
      <c r="D247" s="21"/>
      <c r="E247" s="21"/>
      <c r="F247" s="21"/>
      <c r="G247" s="21"/>
      <c r="H247" s="21" t="str">
        <f t="shared" si="14"/>
        <v/>
      </c>
    </row>
    <row r="248" spans="1:8" ht="14">
      <c r="A248" s="39" t="s">
        <v>658</v>
      </c>
      <c r="B248" s="21">
        <v>35</v>
      </c>
      <c r="C248" s="21">
        <v>35</v>
      </c>
      <c r="D248" s="21">
        <v>3</v>
      </c>
      <c r="E248" s="21">
        <v>20</v>
      </c>
      <c r="F248" s="21">
        <v>17</v>
      </c>
      <c r="G248" s="21">
        <v>7</v>
      </c>
      <c r="H248" s="21">
        <f t="shared" si="14"/>
        <v>117</v>
      </c>
    </row>
    <row r="249" spans="1:8" ht="14">
      <c r="A249" s="54" t="s">
        <v>303</v>
      </c>
      <c r="B249" s="21"/>
      <c r="C249" s="21"/>
      <c r="D249" s="21"/>
      <c r="E249" s="21"/>
      <c r="F249" s="21"/>
      <c r="G249" s="21"/>
      <c r="H249" s="21" t="str">
        <f t="shared" si="14"/>
        <v/>
      </c>
    </row>
    <row r="250" spans="1:8">
      <c r="A250" s="54"/>
      <c r="B250" s="20"/>
      <c r="C250" s="20"/>
      <c r="D250" s="20"/>
      <c r="E250" s="20"/>
      <c r="F250" s="20"/>
      <c r="G250" s="20"/>
      <c r="H250" s="20"/>
    </row>
    <row r="251" spans="1:8" ht="14">
      <c r="A251" s="2" t="s">
        <v>564</v>
      </c>
      <c r="B251" s="20"/>
      <c r="C251" s="20"/>
      <c r="D251" s="20"/>
      <c r="E251" s="20"/>
      <c r="F251" s="20"/>
      <c r="G251" s="20"/>
      <c r="H251" s="20"/>
    </row>
    <row r="252" spans="1:8" ht="14">
      <c r="A252" s="39" t="s">
        <v>135</v>
      </c>
      <c r="B252" s="21"/>
      <c r="C252" s="21"/>
      <c r="D252" s="21"/>
      <c r="E252" s="21"/>
      <c r="F252" s="21"/>
      <c r="G252" s="21"/>
      <c r="H252" s="21" t="str">
        <f>IF(SUM(B252:G252)&gt;0,SUM(B252:G252),"")</f>
        <v/>
      </c>
    </row>
    <row r="253" spans="1:8" ht="14">
      <c r="A253" s="38" t="s">
        <v>659</v>
      </c>
      <c r="B253" s="21"/>
      <c r="C253" s="21"/>
      <c r="D253" s="21"/>
      <c r="E253" s="21"/>
      <c r="F253" s="21">
        <v>1</v>
      </c>
      <c r="G253" s="21"/>
      <c r="H253" s="21">
        <f>IF(SUM(B253:G253)&gt;0,SUM(B253:G253),"")</f>
        <v>1</v>
      </c>
    </row>
    <row r="254" spans="1:8">
      <c r="A254" s="54"/>
      <c r="B254" s="20"/>
      <c r="C254" s="20"/>
      <c r="D254" s="20"/>
      <c r="E254" s="20"/>
      <c r="F254" s="20"/>
      <c r="G254" s="20"/>
      <c r="H254" s="20"/>
    </row>
    <row r="255" spans="1:8" ht="14">
      <c r="A255" s="2" t="s">
        <v>565</v>
      </c>
      <c r="B255" s="20"/>
      <c r="C255" s="20"/>
      <c r="D255" s="20"/>
      <c r="E255" s="20"/>
      <c r="F255" s="20"/>
      <c r="G255" s="20"/>
      <c r="H255" s="20"/>
    </row>
    <row r="256" spans="1:8" ht="14">
      <c r="A256" s="39" t="s">
        <v>661</v>
      </c>
      <c r="B256" s="21"/>
      <c r="C256" s="21"/>
      <c r="D256" s="21"/>
      <c r="E256" s="21"/>
      <c r="F256" s="21"/>
      <c r="G256" s="21"/>
      <c r="H256" s="21" t="str">
        <f>IF(SUM(B256:G256)&gt;0,SUM(B256:G256),"")</f>
        <v/>
      </c>
    </row>
    <row r="257" spans="1:8">
      <c r="A257" s="54"/>
      <c r="B257" s="20"/>
      <c r="C257" s="20"/>
      <c r="D257" s="20"/>
      <c r="E257" s="20"/>
      <c r="F257" s="20"/>
      <c r="G257" s="20"/>
      <c r="H257" s="20"/>
    </row>
    <row r="258" spans="1:8" ht="14">
      <c r="A258" s="2" t="s">
        <v>566</v>
      </c>
      <c r="B258" s="20"/>
      <c r="C258" s="20"/>
      <c r="D258" s="20"/>
      <c r="E258" s="20"/>
      <c r="F258" s="20"/>
      <c r="G258" s="20"/>
      <c r="H258" s="20"/>
    </row>
    <row r="259" spans="1:8" ht="14">
      <c r="A259" s="38" t="s">
        <v>662</v>
      </c>
      <c r="B259" s="21"/>
      <c r="C259" s="21"/>
      <c r="D259" s="21"/>
      <c r="E259" s="21"/>
      <c r="F259" s="21">
        <v>1</v>
      </c>
      <c r="G259" s="21">
        <v>2</v>
      </c>
      <c r="H259" s="21">
        <f>IF(SUM(B259:G259)&gt;0,SUM(B259:G259),"")</f>
        <v>3</v>
      </c>
    </row>
    <row r="260" spans="1:8" ht="14">
      <c r="A260" s="39" t="s">
        <v>660</v>
      </c>
      <c r="B260" s="21">
        <v>62</v>
      </c>
      <c r="C260" s="21">
        <v>8</v>
      </c>
      <c r="D260" s="21">
        <v>47</v>
      </c>
      <c r="E260" s="21"/>
      <c r="F260" s="21">
        <v>47</v>
      </c>
      <c r="G260" s="21">
        <v>14</v>
      </c>
      <c r="H260" s="21">
        <f>IF(SUM(B260:G260)&gt;0,SUM(B260:G260),"")</f>
        <v>178</v>
      </c>
    </row>
    <row r="261" spans="1:8">
      <c r="A261" s="54"/>
      <c r="B261" s="20"/>
      <c r="C261" s="20"/>
      <c r="D261" s="20"/>
      <c r="E261" s="20"/>
      <c r="F261" s="20"/>
      <c r="G261" s="20"/>
      <c r="H261" s="20"/>
    </row>
    <row r="262" spans="1:8" ht="14">
      <c r="A262" s="2" t="s">
        <v>405</v>
      </c>
      <c r="B262" s="20"/>
      <c r="C262" s="20"/>
      <c r="D262" s="20"/>
      <c r="E262" s="20"/>
      <c r="F262" s="20"/>
      <c r="G262" s="20"/>
      <c r="H262" s="20"/>
    </row>
    <row r="263" spans="1:8" ht="14">
      <c r="A263" s="38" t="s">
        <v>620</v>
      </c>
      <c r="B263" s="21">
        <v>3</v>
      </c>
      <c r="C263" s="21"/>
      <c r="D263" s="21"/>
      <c r="E263" s="21">
        <v>2</v>
      </c>
      <c r="F263" s="21">
        <v>9</v>
      </c>
      <c r="G263" s="21">
        <v>3</v>
      </c>
      <c r="H263" s="21">
        <f t="shared" ref="H263:H275" si="15">IF(SUM(B263:G263)&gt;0,SUM(B263:G263),"")</f>
        <v>17</v>
      </c>
    </row>
    <row r="264" spans="1:8" ht="14">
      <c r="A264" s="39" t="s">
        <v>166</v>
      </c>
      <c r="B264" s="21">
        <v>8</v>
      </c>
      <c r="C264" s="21">
        <v>17</v>
      </c>
      <c r="D264" s="21">
        <v>2</v>
      </c>
      <c r="E264" s="21">
        <v>12</v>
      </c>
      <c r="F264" s="21">
        <v>7</v>
      </c>
      <c r="G264" s="21">
        <v>1</v>
      </c>
      <c r="H264" s="21">
        <f t="shared" si="15"/>
        <v>47</v>
      </c>
    </row>
    <row r="265" spans="1:8" ht="14">
      <c r="A265" s="39" t="s">
        <v>176</v>
      </c>
      <c r="B265" s="21">
        <v>6</v>
      </c>
      <c r="C265" s="21"/>
      <c r="D265" s="21">
        <v>3</v>
      </c>
      <c r="E265" s="21">
        <v>2</v>
      </c>
      <c r="F265" s="21">
        <v>2</v>
      </c>
      <c r="G265" s="21">
        <v>9</v>
      </c>
      <c r="H265" s="21">
        <f t="shared" si="15"/>
        <v>22</v>
      </c>
    </row>
    <row r="266" spans="1:8" ht="14">
      <c r="A266" s="39" t="s">
        <v>177</v>
      </c>
      <c r="B266" s="21">
        <v>44</v>
      </c>
      <c r="C266" s="21">
        <v>35</v>
      </c>
      <c r="D266" s="21"/>
      <c r="E266" s="21">
        <v>17</v>
      </c>
      <c r="F266" s="21">
        <v>19</v>
      </c>
      <c r="G266" s="21">
        <v>10</v>
      </c>
      <c r="H266" s="21">
        <f t="shared" si="15"/>
        <v>125</v>
      </c>
    </row>
    <row r="267" spans="1:8" ht="14">
      <c r="A267" s="39" t="s">
        <v>178</v>
      </c>
      <c r="B267" s="21"/>
      <c r="C267" s="21">
        <v>1</v>
      </c>
      <c r="D267" s="21"/>
      <c r="E267" s="21"/>
      <c r="F267" s="21"/>
      <c r="G267" s="21"/>
      <c r="H267" s="21">
        <f t="shared" si="15"/>
        <v>1</v>
      </c>
    </row>
    <row r="268" spans="1:8" ht="14">
      <c r="A268" s="39" t="s">
        <v>72</v>
      </c>
      <c r="B268" s="21">
        <v>1</v>
      </c>
      <c r="C268" s="21"/>
      <c r="D268" s="21"/>
      <c r="E268" s="21">
        <v>5</v>
      </c>
      <c r="F268" s="21"/>
      <c r="G268" s="21"/>
      <c r="H268" s="21">
        <f t="shared" si="15"/>
        <v>6</v>
      </c>
    </row>
    <row r="269" spans="1:8" ht="14">
      <c r="A269" s="39" t="s">
        <v>400</v>
      </c>
      <c r="B269" s="21"/>
      <c r="C269" s="21"/>
      <c r="D269" s="21"/>
      <c r="E269" s="21"/>
      <c r="F269" s="21"/>
      <c r="G269" s="21"/>
      <c r="H269" s="21" t="str">
        <f t="shared" si="15"/>
        <v/>
      </c>
    </row>
    <row r="270" spans="1:8" ht="14">
      <c r="A270" s="39" t="s">
        <v>170</v>
      </c>
      <c r="B270" s="21"/>
      <c r="C270" s="21"/>
      <c r="D270" s="21"/>
      <c r="E270" s="21"/>
      <c r="F270" s="21"/>
      <c r="G270" s="21"/>
      <c r="H270" s="21" t="str">
        <f t="shared" si="15"/>
        <v/>
      </c>
    </row>
    <row r="271" spans="1:8" ht="14">
      <c r="A271" s="39" t="s">
        <v>583</v>
      </c>
      <c r="B271" s="21"/>
      <c r="C271" s="21">
        <v>2</v>
      </c>
      <c r="D271" s="21"/>
      <c r="E271" s="21">
        <v>3</v>
      </c>
      <c r="F271" s="21">
        <v>1</v>
      </c>
      <c r="G271" s="21"/>
      <c r="H271" s="21">
        <f t="shared" si="15"/>
        <v>6</v>
      </c>
    </row>
    <row r="272" spans="1:8" ht="14">
      <c r="A272" s="39" t="s">
        <v>520</v>
      </c>
      <c r="B272" s="21">
        <v>13</v>
      </c>
      <c r="C272" s="21"/>
      <c r="D272" s="21"/>
      <c r="E272" s="21"/>
      <c r="F272" s="21"/>
      <c r="G272" s="21">
        <v>1</v>
      </c>
      <c r="H272" s="21">
        <f t="shared" si="15"/>
        <v>14</v>
      </c>
    </row>
    <row r="273" spans="1:8" ht="14">
      <c r="A273" s="39" t="s">
        <v>521</v>
      </c>
      <c r="B273" s="21">
        <v>5</v>
      </c>
      <c r="C273" s="21">
        <v>2</v>
      </c>
      <c r="D273" s="21">
        <v>4</v>
      </c>
      <c r="E273" s="21">
        <v>15</v>
      </c>
      <c r="F273" s="21">
        <v>6</v>
      </c>
      <c r="G273" s="21">
        <v>12</v>
      </c>
      <c r="H273" s="21">
        <f t="shared" si="15"/>
        <v>44</v>
      </c>
    </row>
    <row r="274" spans="1:8" ht="14">
      <c r="A274" s="54" t="s">
        <v>288</v>
      </c>
      <c r="B274" s="21"/>
      <c r="C274" s="21"/>
      <c r="D274" s="21"/>
      <c r="E274" s="21"/>
      <c r="F274" s="21"/>
      <c r="G274" s="21"/>
      <c r="H274" s="21" t="str">
        <f t="shared" si="15"/>
        <v/>
      </c>
    </row>
    <row r="275" spans="1:8" ht="14">
      <c r="A275" s="54" t="s">
        <v>208</v>
      </c>
      <c r="B275" s="21"/>
      <c r="C275" s="21"/>
      <c r="D275" s="21"/>
      <c r="E275" s="21"/>
      <c r="F275" s="21"/>
      <c r="G275" s="21"/>
      <c r="H275" s="21" t="str">
        <f t="shared" si="15"/>
        <v/>
      </c>
    </row>
    <row r="276" spans="1:8">
      <c r="A276" s="54"/>
      <c r="B276" s="20"/>
      <c r="C276" s="20"/>
      <c r="D276" s="20"/>
      <c r="E276" s="20"/>
      <c r="F276" s="20"/>
      <c r="G276" s="20"/>
      <c r="H276" s="20"/>
    </row>
    <row r="277" spans="1:8" ht="14">
      <c r="A277" s="2" t="s">
        <v>73</v>
      </c>
      <c r="B277" s="20"/>
      <c r="C277" s="20"/>
      <c r="D277" s="20"/>
      <c r="E277" s="20"/>
      <c r="F277" s="20"/>
      <c r="G277" s="20"/>
      <c r="H277" s="20"/>
    </row>
    <row r="278" spans="1:8" ht="14">
      <c r="A278" s="38" t="s">
        <v>535</v>
      </c>
      <c r="B278" s="21"/>
      <c r="C278" s="21">
        <v>13</v>
      </c>
      <c r="D278" s="21">
        <v>24</v>
      </c>
      <c r="E278" s="21">
        <v>4</v>
      </c>
      <c r="F278" s="21">
        <v>7</v>
      </c>
      <c r="G278" s="21">
        <v>2</v>
      </c>
      <c r="H278" s="21">
        <f>IF(SUM(B278:G278)&gt;0,SUM(B278:G278),"")</f>
        <v>50</v>
      </c>
    </row>
    <row r="279" spans="1:8">
      <c r="A279" s="54"/>
      <c r="B279" s="20"/>
      <c r="C279" s="20"/>
      <c r="D279" s="20"/>
      <c r="E279" s="20"/>
      <c r="F279" s="20"/>
      <c r="G279" s="20"/>
      <c r="H279" s="20"/>
    </row>
    <row r="280" spans="1:8" ht="14">
      <c r="A280" s="2" t="s">
        <v>74</v>
      </c>
      <c r="B280" s="20"/>
      <c r="C280" s="20"/>
      <c r="D280" s="20"/>
      <c r="E280" s="20"/>
      <c r="F280" s="20"/>
      <c r="G280" s="20"/>
      <c r="H280" s="20"/>
    </row>
    <row r="281" spans="1:8" ht="14">
      <c r="A281" s="38" t="s">
        <v>586</v>
      </c>
      <c r="B281" s="21">
        <v>2</v>
      </c>
      <c r="C281" s="21">
        <v>11</v>
      </c>
      <c r="D281" s="21">
        <v>1</v>
      </c>
      <c r="E281" s="21">
        <v>5</v>
      </c>
      <c r="F281" s="21">
        <v>6</v>
      </c>
      <c r="G281" s="21">
        <v>1</v>
      </c>
      <c r="H281" s="21">
        <f t="shared" ref="H281:H300" si="16">IF(SUM(B281:G281)&gt;0,SUM(B281:G281),"")</f>
        <v>26</v>
      </c>
    </row>
    <row r="282" spans="1:8" ht="14">
      <c r="A282" s="39" t="s">
        <v>882</v>
      </c>
      <c r="B282" s="21"/>
      <c r="C282" s="21">
        <v>1</v>
      </c>
      <c r="D282" s="21"/>
      <c r="E282" s="21"/>
      <c r="F282" s="21"/>
      <c r="G282" s="21"/>
      <c r="H282" s="21">
        <f t="shared" si="16"/>
        <v>1</v>
      </c>
    </row>
    <row r="283" spans="1:8" ht="14">
      <c r="A283" s="39" t="s">
        <v>536</v>
      </c>
      <c r="B283" s="21">
        <v>4</v>
      </c>
      <c r="C283" s="21">
        <v>4</v>
      </c>
      <c r="D283" s="21">
        <v>2</v>
      </c>
      <c r="E283" s="21">
        <v>5</v>
      </c>
      <c r="F283" s="21">
        <v>5</v>
      </c>
      <c r="G283" s="21"/>
      <c r="H283" s="21">
        <f t="shared" si="16"/>
        <v>20</v>
      </c>
    </row>
    <row r="284" spans="1:8" ht="14">
      <c r="A284" s="39" t="s">
        <v>380</v>
      </c>
      <c r="B284" s="21">
        <v>48</v>
      </c>
      <c r="C284" s="21">
        <v>6</v>
      </c>
      <c r="D284" s="21">
        <v>3</v>
      </c>
      <c r="E284" s="21">
        <v>16</v>
      </c>
      <c r="F284" s="21">
        <v>18</v>
      </c>
      <c r="G284" s="21"/>
      <c r="H284" s="21">
        <f t="shared" si="16"/>
        <v>91</v>
      </c>
    </row>
    <row r="285" spans="1:8" ht="14">
      <c r="A285" s="39" t="s">
        <v>381</v>
      </c>
      <c r="B285" s="21"/>
      <c r="C285" s="21"/>
      <c r="D285" s="21"/>
      <c r="E285" s="21"/>
      <c r="F285" s="21">
        <v>2</v>
      </c>
      <c r="G285" s="21"/>
      <c r="H285" s="21">
        <f t="shared" si="16"/>
        <v>2</v>
      </c>
    </row>
    <row r="286" spans="1:8" ht="14">
      <c r="A286" s="39" t="s">
        <v>382</v>
      </c>
      <c r="B286" s="21"/>
      <c r="C286" s="21"/>
      <c r="D286" s="21">
        <v>4</v>
      </c>
      <c r="E286" s="21"/>
      <c r="F286" s="21">
        <v>26</v>
      </c>
      <c r="G286" s="21"/>
      <c r="H286" s="21">
        <f t="shared" si="16"/>
        <v>30</v>
      </c>
    </row>
    <row r="287" spans="1:8" ht="14">
      <c r="A287" s="39" t="s">
        <v>232</v>
      </c>
      <c r="B287" s="21"/>
      <c r="C287" s="21"/>
      <c r="D287" s="21">
        <v>6</v>
      </c>
      <c r="E287" s="21">
        <v>1</v>
      </c>
      <c r="F287" s="21">
        <v>11</v>
      </c>
      <c r="G287" s="21"/>
      <c r="H287" s="21">
        <f t="shared" si="16"/>
        <v>18</v>
      </c>
    </row>
    <row r="288" spans="1:8" ht="14">
      <c r="A288" s="39" t="s">
        <v>287</v>
      </c>
      <c r="B288" s="21"/>
      <c r="C288" s="21"/>
      <c r="D288" s="21"/>
      <c r="E288" s="21"/>
      <c r="F288" s="21">
        <v>6</v>
      </c>
      <c r="G288" s="21"/>
      <c r="H288" s="21">
        <f t="shared" si="16"/>
        <v>6</v>
      </c>
    </row>
    <row r="289" spans="1:8" ht="14">
      <c r="A289" s="39" t="s">
        <v>233</v>
      </c>
      <c r="B289" s="21"/>
      <c r="C289" s="21"/>
      <c r="D289" s="21"/>
      <c r="E289" s="21"/>
      <c r="F289" s="21"/>
      <c r="G289" s="21"/>
      <c r="H289" s="21" t="str">
        <f t="shared" si="16"/>
        <v/>
      </c>
    </row>
    <row r="290" spans="1:8" ht="14">
      <c r="A290" s="39" t="s">
        <v>234</v>
      </c>
      <c r="B290" s="36">
        <v>7</v>
      </c>
      <c r="C290" s="21"/>
      <c r="D290" s="21"/>
      <c r="E290" s="21"/>
      <c r="F290" s="21">
        <v>4</v>
      </c>
      <c r="G290" s="21">
        <v>2</v>
      </c>
      <c r="H290" s="21">
        <f t="shared" si="16"/>
        <v>13</v>
      </c>
    </row>
    <row r="291" spans="1:8" ht="14">
      <c r="A291" s="39" t="s">
        <v>120</v>
      </c>
      <c r="B291" s="21"/>
      <c r="C291" s="21"/>
      <c r="D291" s="21"/>
      <c r="E291" s="21"/>
      <c r="F291" s="21">
        <v>3</v>
      </c>
      <c r="G291" s="21"/>
      <c r="H291" s="21">
        <f t="shared" si="16"/>
        <v>3</v>
      </c>
    </row>
    <row r="292" spans="1:8" ht="14">
      <c r="A292" s="39" t="s">
        <v>121</v>
      </c>
      <c r="B292" s="21"/>
      <c r="C292" s="27" t="s">
        <v>777</v>
      </c>
      <c r="D292" s="21"/>
      <c r="E292" s="21"/>
      <c r="F292" s="21">
        <v>1</v>
      </c>
      <c r="G292" s="21"/>
      <c r="H292" s="21">
        <f t="shared" si="16"/>
        <v>1</v>
      </c>
    </row>
    <row r="293" spans="1:8" ht="14">
      <c r="A293" s="39" t="s">
        <v>122</v>
      </c>
      <c r="B293" s="21">
        <v>5</v>
      </c>
      <c r="C293" s="21">
        <v>3</v>
      </c>
      <c r="D293" s="21"/>
      <c r="E293" s="21">
        <v>4</v>
      </c>
      <c r="F293" s="21">
        <v>5</v>
      </c>
      <c r="G293" s="21">
        <v>5</v>
      </c>
      <c r="H293" s="21">
        <f t="shared" si="16"/>
        <v>22</v>
      </c>
    </row>
    <row r="294" spans="1:8" ht="14">
      <c r="A294" s="39" t="s">
        <v>2</v>
      </c>
      <c r="B294" s="21"/>
      <c r="C294" s="21"/>
      <c r="D294" s="21"/>
      <c r="E294" s="27" t="s">
        <v>777</v>
      </c>
      <c r="F294" s="21"/>
      <c r="G294" s="21">
        <v>2</v>
      </c>
      <c r="H294" s="21">
        <f t="shared" si="16"/>
        <v>2</v>
      </c>
    </row>
    <row r="295" spans="1:8" ht="14">
      <c r="A295" s="39" t="s">
        <v>778</v>
      </c>
      <c r="B295" s="21"/>
      <c r="C295" s="21"/>
      <c r="D295" s="21"/>
      <c r="E295" s="27" t="s">
        <v>777</v>
      </c>
      <c r="F295" s="21"/>
      <c r="G295" s="21"/>
      <c r="H295" s="21" t="str">
        <f t="shared" si="16"/>
        <v/>
      </c>
    </row>
    <row r="296" spans="1:8" ht="14">
      <c r="A296" s="39" t="s">
        <v>420</v>
      </c>
      <c r="B296" s="21">
        <v>18</v>
      </c>
      <c r="C296" s="21">
        <v>9</v>
      </c>
      <c r="D296" s="21"/>
      <c r="E296" s="21">
        <v>1</v>
      </c>
      <c r="F296" s="21">
        <v>12</v>
      </c>
      <c r="G296" s="21">
        <v>4</v>
      </c>
      <c r="H296" s="21">
        <f t="shared" si="16"/>
        <v>44</v>
      </c>
    </row>
    <row r="297" spans="1:8" ht="14">
      <c r="A297" s="39" t="s">
        <v>856</v>
      </c>
      <c r="B297" s="21">
        <v>3</v>
      </c>
      <c r="C297" s="27" t="s">
        <v>777</v>
      </c>
      <c r="D297" s="21">
        <v>2</v>
      </c>
      <c r="E297" s="27" t="s">
        <v>777</v>
      </c>
      <c r="F297" s="21">
        <v>4</v>
      </c>
      <c r="G297" s="21">
        <v>5</v>
      </c>
      <c r="H297" s="21">
        <f t="shared" si="16"/>
        <v>14</v>
      </c>
    </row>
    <row r="298" spans="1:8" ht="14">
      <c r="A298" s="39" t="s">
        <v>744</v>
      </c>
      <c r="B298" s="27"/>
      <c r="C298" s="27"/>
      <c r="D298" s="21"/>
      <c r="E298" s="21"/>
      <c r="F298" s="21"/>
      <c r="G298" s="21"/>
      <c r="H298" s="21" t="str">
        <f t="shared" si="16"/>
        <v/>
      </c>
    </row>
    <row r="299" spans="1:8" ht="14">
      <c r="A299" s="39" t="s">
        <v>857</v>
      </c>
      <c r="B299" s="21">
        <v>19</v>
      </c>
      <c r="C299" s="21">
        <v>10</v>
      </c>
      <c r="D299" s="21"/>
      <c r="E299" s="21">
        <v>17</v>
      </c>
      <c r="F299" s="21">
        <v>3</v>
      </c>
      <c r="G299" s="21"/>
      <c r="H299" s="21">
        <f t="shared" si="16"/>
        <v>49</v>
      </c>
    </row>
    <row r="300" spans="1:8" ht="14">
      <c r="A300" s="39" t="s">
        <v>209</v>
      </c>
      <c r="B300" s="21"/>
      <c r="C300" s="21"/>
      <c r="D300" s="21"/>
      <c r="E300" s="21"/>
      <c r="F300" s="21"/>
      <c r="G300" s="21"/>
      <c r="H300" s="21" t="str">
        <f t="shared" si="16"/>
        <v/>
      </c>
    </row>
    <row r="301" spans="1:8">
      <c r="B301" s="20"/>
      <c r="C301" s="20"/>
      <c r="D301" s="20"/>
      <c r="E301" s="20"/>
      <c r="F301" s="20"/>
      <c r="G301" s="20"/>
      <c r="H301" s="20"/>
    </row>
    <row r="302" spans="1:8" ht="14">
      <c r="A302" s="2" t="s">
        <v>1041</v>
      </c>
      <c r="B302" s="20"/>
      <c r="C302" s="20"/>
      <c r="D302" s="20"/>
      <c r="E302" s="20"/>
      <c r="F302" s="20"/>
      <c r="G302" s="20"/>
      <c r="H302" s="20"/>
    </row>
    <row r="303" spans="1:8" ht="14">
      <c r="A303" s="38" t="s">
        <v>752</v>
      </c>
      <c r="B303" s="21">
        <v>116</v>
      </c>
      <c r="C303" s="21">
        <v>25</v>
      </c>
      <c r="D303" s="21">
        <v>12</v>
      </c>
      <c r="E303" s="60" t="s">
        <v>777</v>
      </c>
      <c r="F303" s="21">
        <v>16</v>
      </c>
      <c r="G303" s="21">
        <v>66</v>
      </c>
      <c r="H303" s="21">
        <f t="shared" ref="H303:H310" si="17">IF(SUM(B303:G303)&gt;0,SUM(B303:G303),"")</f>
        <v>235</v>
      </c>
    </row>
    <row r="304" spans="1:8" ht="14">
      <c r="A304" s="39" t="s">
        <v>289</v>
      </c>
      <c r="B304" s="21"/>
      <c r="C304" s="21"/>
      <c r="D304" s="21"/>
      <c r="E304" s="21"/>
      <c r="F304" s="21"/>
      <c r="G304" s="21"/>
      <c r="H304" s="21" t="str">
        <f t="shared" si="17"/>
        <v/>
      </c>
    </row>
    <row r="305" spans="1:8" ht="14">
      <c r="A305" s="39" t="s">
        <v>747</v>
      </c>
      <c r="B305" s="21">
        <v>24</v>
      </c>
      <c r="C305" s="21">
        <v>3</v>
      </c>
      <c r="D305" s="21">
        <v>25</v>
      </c>
      <c r="E305" s="27" t="s">
        <v>777</v>
      </c>
      <c r="F305" s="21">
        <v>114</v>
      </c>
      <c r="G305" s="21">
        <v>20</v>
      </c>
      <c r="H305" s="21">
        <f t="shared" si="17"/>
        <v>186</v>
      </c>
    </row>
    <row r="306" spans="1:8" ht="14">
      <c r="A306" s="39" t="s">
        <v>610</v>
      </c>
      <c r="B306" s="21">
        <v>24</v>
      </c>
      <c r="C306" s="21"/>
      <c r="D306" s="21"/>
      <c r="E306" s="21"/>
      <c r="F306" s="21"/>
      <c r="G306" s="21">
        <v>1</v>
      </c>
      <c r="H306" s="21">
        <f t="shared" si="17"/>
        <v>25</v>
      </c>
    </row>
    <row r="307" spans="1:8" ht="14">
      <c r="A307" s="39" t="s">
        <v>631</v>
      </c>
      <c r="B307" s="21">
        <v>73</v>
      </c>
      <c r="C307" s="21">
        <v>40</v>
      </c>
      <c r="D307" s="21">
        <v>2</v>
      </c>
      <c r="E307" s="21">
        <v>6</v>
      </c>
      <c r="F307" s="21">
        <v>49</v>
      </c>
      <c r="G307" s="21">
        <v>10</v>
      </c>
      <c r="H307" s="21">
        <f t="shared" si="17"/>
        <v>180</v>
      </c>
    </row>
    <row r="308" spans="1:8" ht="14">
      <c r="A308" s="39" t="s">
        <v>484</v>
      </c>
      <c r="B308" s="21">
        <v>113</v>
      </c>
      <c r="C308" s="21">
        <v>50</v>
      </c>
      <c r="D308" s="21">
        <v>13</v>
      </c>
      <c r="E308" s="21">
        <v>6</v>
      </c>
      <c r="F308" s="21">
        <v>12</v>
      </c>
      <c r="G308" s="21">
        <v>5</v>
      </c>
      <c r="H308" s="21">
        <f t="shared" si="17"/>
        <v>199</v>
      </c>
    </row>
    <row r="309" spans="1:8" ht="14">
      <c r="A309" s="39" t="s">
        <v>507</v>
      </c>
      <c r="B309" s="21"/>
      <c r="C309" s="21"/>
      <c r="D309" s="21"/>
      <c r="E309" s="21"/>
      <c r="F309" s="21"/>
      <c r="G309" s="21"/>
      <c r="H309" s="21" t="str">
        <f t="shared" si="17"/>
        <v/>
      </c>
    </row>
    <row r="310" spans="1:8" ht="14">
      <c r="A310" s="39" t="s">
        <v>553</v>
      </c>
      <c r="B310" s="21"/>
      <c r="C310" s="21"/>
      <c r="D310" s="21">
        <v>1</v>
      </c>
      <c r="E310" s="21"/>
      <c r="F310" s="21">
        <v>6</v>
      </c>
      <c r="G310" s="21">
        <v>8</v>
      </c>
      <c r="H310" s="21">
        <f t="shared" si="17"/>
        <v>15</v>
      </c>
    </row>
    <row r="311" spans="1:8">
      <c r="A311" s="54"/>
      <c r="B311" s="20"/>
      <c r="C311" s="20"/>
      <c r="D311" s="20"/>
      <c r="E311" s="20"/>
      <c r="F311" s="20"/>
      <c r="G311" s="20"/>
      <c r="H311" s="20"/>
    </row>
    <row r="312" spans="1:8" ht="14">
      <c r="A312" s="2" t="s">
        <v>1042</v>
      </c>
      <c r="B312" s="20"/>
      <c r="C312" s="20"/>
      <c r="D312" s="20"/>
      <c r="E312" s="20"/>
      <c r="F312" s="20"/>
      <c r="G312" s="20"/>
      <c r="H312" s="20"/>
    </row>
    <row r="313" spans="1:8" ht="14">
      <c r="A313" s="38" t="s">
        <v>402</v>
      </c>
      <c r="B313" s="21"/>
      <c r="C313" s="21">
        <v>2</v>
      </c>
      <c r="D313" s="21">
        <v>2</v>
      </c>
      <c r="E313" s="21"/>
      <c r="F313" s="21"/>
      <c r="G313" s="21"/>
      <c r="H313" s="21">
        <f t="shared" ref="H313:H322" si="18">IF(SUM(B313:G313)&gt;0,SUM(B313:G313),"")</f>
        <v>4</v>
      </c>
    </row>
    <row r="314" spans="1:8" ht="14">
      <c r="A314" s="39" t="s">
        <v>403</v>
      </c>
      <c r="B314" s="21"/>
      <c r="C314" s="21"/>
      <c r="D314" s="21"/>
      <c r="E314" s="21">
        <v>10</v>
      </c>
      <c r="F314" s="21">
        <v>4</v>
      </c>
      <c r="G314" s="21"/>
      <c r="H314" s="21">
        <f t="shared" si="18"/>
        <v>14</v>
      </c>
    </row>
    <row r="315" spans="1:8" ht="14">
      <c r="A315" s="39" t="s">
        <v>404</v>
      </c>
      <c r="B315" s="21">
        <v>8</v>
      </c>
      <c r="C315" s="21">
        <v>2</v>
      </c>
      <c r="D315" s="21">
        <v>3</v>
      </c>
      <c r="E315" s="21"/>
      <c r="F315" s="21">
        <v>19</v>
      </c>
      <c r="G315" s="21">
        <v>17</v>
      </c>
      <c r="H315" s="21">
        <f t="shared" si="18"/>
        <v>49</v>
      </c>
    </row>
    <row r="316" spans="1:8" ht="14">
      <c r="A316" s="39" t="s">
        <v>262</v>
      </c>
      <c r="B316" s="21"/>
      <c r="C316" s="21">
        <v>40</v>
      </c>
      <c r="D316" s="21"/>
      <c r="E316" s="21">
        <v>6</v>
      </c>
      <c r="F316" s="21"/>
      <c r="G316" s="21"/>
      <c r="H316" s="21">
        <f t="shared" si="18"/>
        <v>46</v>
      </c>
    </row>
    <row r="317" spans="1:8" ht="14">
      <c r="A317" s="39" t="s">
        <v>654</v>
      </c>
      <c r="B317" s="21"/>
      <c r="C317" s="21">
        <v>1</v>
      </c>
      <c r="D317" s="21"/>
      <c r="E317" s="21">
        <v>17</v>
      </c>
      <c r="F317" s="21"/>
      <c r="G317" s="21"/>
      <c r="H317" s="21">
        <f t="shared" si="18"/>
        <v>18</v>
      </c>
    </row>
    <row r="318" spans="1:8" ht="14">
      <c r="A318" s="39" t="s">
        <v>669</v>
      </c>
      <c r="B318" s="21"/>
      <c r="C318" s="21">
        <v>2</v>
      </c>
      <c r="D318" s="21"/>
      <c r="E318" s="21"/>
      <c r="F318" s="21"/>
      <c r="G318" s="21">
        <v>5</v>
      </c>
      <c r="H318" s="21">
        <f t="shared" si="18"/>
        <v>7</v>
      </c>
    </row>
    <row r="319" spans="1:8" ht="14">
      <c r="A319" s="39" t="s">
        <v>670</v>
      </c>
      <c r="B319" s="21">
        <v>8</v>
      </c>
      <c r="C319" s="21">
        <v>9</v>
      </c>
      <c r="D319" s="21">
        <v>1</v>
      </c>
      <c r="E319" s="21">
        <v>5</v>
      </c>
      <c r="F319" s="21">
        <v>12</v>
      </c>
      <c r="G319" s="21">
        <v>4</v>
      </c>
      <c r="H319" s="21">
        <f t="shared" si="18"/>
        <v>39</v>
      </c>
    </row>
    <row r="320" spans="1:8" ht="14">
      <c r="A320" s="39" t="s">
        <v>13</v>
      </c>
      <c r="B320" s="21"/>
      <c r="C320" s="21"/>
      <c r="D320" s="21"/>
      <c r="E320" s="21"/>
      <c r="F320" s="21"/>
      <c r="G320" s="21"/>
      <c r="H320" s="21" t="str">
        <f t="shared" si="18"/>
        <v/>
      </c>
    </row>
    <row r="321" spans="1:9" ht="14">
      <c r="A321" s="39" t="s">
        <v>689</v>
      </c>
      <c r="B321" s="21">
        <v>4</v>
      </c>
      <c r="C321" s="21">
        <v>5</v>
      </c>
      <c r="D321" s="21"/>
      <c r="E321" s="21"/>
      <c r="F321" s="21">
        <v>1</v>
      </c>
      <c r="G321" s="21">
        <v>1</v>
      </c>
      <c r="H321" s="21">
        <f t="shared" si="18"/>
        <v>11</v>
      </c>
    </row>
    <row r="322" spans="1:9" ht="14">
      <c r="A322" s="39" t="s">
        <v>690</v>
      </c>
      <c r="B322" s="21">
        <v>2</v>
      </c>
      <c r="C322" s="21">
        <v>7</v>
      </c>
      <c r="D322" s="21">
        <v>10</v>
      </c>
      <c r="E322" s="21"/>
      <c r="F322" s="21">
        <v>11</v>
      </c>
      <c r="G322" s="21"/>
      <c r="H322" s="21">
        <f t="shared" si="18"/>
        <v>30</v>
      </c>
    </row>
    <row r="323" spans="1:9">
      <c r="B323" s="20"/>
      <c r="C323" s="20"/>
      <c r="D323" s="20"/>
      <c r="E323" s="20"/>
      <c r="F323" s="20"/>
      <c r="G323" s="20"/>
      <c r="H323" s="20"/>
    </row>
    <row r="324" spans="1:9" ht="14">
      <c r="A324" s="32" t="s">
        <v>1043</v>
      </c>
      <c r="B324" s="21">
        <f t="shared" ref="B324:H324" si="19">COUNT(B6:B6,B8:B42,B44:B50,B52:B52,B56:B61,B63:B71,B76:B107,B112:B117,B121:B139,B143:B152,B156:B162,B164:B168,B172:B178,B180:B183,B185:B191,B195:B210,B214:B216,B218:B243,B245:B274,B278:B297,B299:B299,B303:B308,B310:B319,B321:B322)</f>
        <v>79</v>
      </c>
      <c r="C324" s="21">
        <f t="shared" si="19"/>
        <v>71</v>
      </c>
      <c r="D324" s="21">
        <f t="shared" si="19"/>
        <v>55</v>
      </c>
      <c r="E324" s="21">
        <f t="shared" si="19"/>
        <v>46</v>
      </c>
      <c r="F324" s="21">
        <f t="shared" si="19"/>
        <v>79</v>
      </c>
      <c r="G324" s="21">
        <f t="shared" si="19"/>
        <v>71</v>
      </c>
      <c r="H324" s="21">
        <f t="shared" si="19"/>
        <v>148</v>
      </c>
    </row>
    <row r="325" spans="1:9" ht="14">
      <c r="A325" s="7" t="s">
        <v>915</v>
      </c>
      <c r="B325" s="21">
        <f t="shared" ref="B325:H325" si="20">SUM(B6:B278)+SUM(B279:B322)</f>
        <v>1373</v>
      </c>
      <c r="C325" s="21">
        <f t="shared" si="20"/>
        <v>763</v>
      </c>
      <c r="D325" s="21">
        <f t="shared" si="20"/>
        <v>856</v>
      </c>
      <c r="E325" s="21">
        <f t="shared" si="20"/>
        <v>310</v>
      </c>
      <c r="F325" s="21">
        <f t="shared" si="20"/>
        <v>1012</v>
      </c>
      <c r="G325" s="21">
        <f t="shared" si="20"/>
        <v>596</v>
      </c>
      <c r="H325" s="21">
        <f t="shared" si="20"/>
        <v>4910</v>
      </c>
      <c r="I325" s="71"/>
    </row>
    <row r="326" spans="1:9">
      <c r="A326" s="4"/>
      <c r="B326" s="20"/>
      <c r="C326" s="20"/>
      <c r="D326" s="20"/>
      <c r="E326" s="20"/>
      <c r="F326" s="20"/>
      <c r="G326" s="20"/>
      <c r="H326" s="20"/>
    </row>
    <row r="327" spans="1:9">
      <c r="A327" s="33" t="s">
        <v>624</v>
      </c>
      <c r="B327" s="21">
        <v>2</v>
      </c>
      <c r="C327" s="21">
        <v>4</v>
      </c>
      <c r="D327" s="21">
        <v>2</v>
      </c>
      <c r="E327" s="21">
        <v>1</v>
      </c>
      <c r="F327" s="21">
        <v>3</v>
      </c>
      <c r="G327" s="21">
        <v>1</v>
      </c>
      <c r="H327" s="21">
        <f>SUM(B327:G327)</f>
        <v>13</v>
      </c>
    </row>
    <row r="328" spans="1:9">
      <c r="A328" s="8" t="s">
        <v>850</v>
      </c>
      <c r="B328" s="21">
        <v>1</v>
      </c>
      <c r="C328" s="21">
        <v>1</v>
      </c>
      <c r="D328" s="21">
        <v>1</v>
      </c>
      <c r="E328" s="21">
        <v>1</v>
      </c>
      <c r="F328" s="21">
        <v>1</v>
      </c>
      <c r="G328" s="21">
        <v>1</v>
      </c>
      <c r="H328" s="21">
        <f>SUM(B328:G328)</f>
        <v>6</v>
      </c>
    </row>
    <row r="329" spans="1:9">
      <c r="A329" s="8" t="s">
        <v>622</v>
      </c>
      <c r="B329" s="23">
        <v>0.3125</v>
      </c>
      <c r="C329" s="23">
        <v>0.29166666666666669</v>
      </c>
      <c r="D329" s="23">
        <v>0.3125</v>
      </c>
      <c r="E329" s="23">
        <v>0.33333333333333331</v>
      </c>
      <c r="F329" s="23">
        <v>0.22916666666666666</v>
      </c>
      <c r="G329" s="23">
        <v>0.33055555555555555</v>
      </c>
      <c r="H329" s="21"/>
    </row>
    <row r="330" spans="1:9">
      <c r="A330" s="8" t="s">
        <v>623</v>
      </c>
      <c r="B330" s="23">
        <v>0.75</v>
      </c>
      <c r="C330" s="23">
        <v>0.75</v>
      </c>
      <c r="D330" s="23">
        <v>0.6875</v>
      </c>
      <c r="E330" s="23">
        <v>0.66666666666666663</v>
      </c>
      <c r="F330" s="23">
        <v>0.76041666666666663</v>
      </c>
      <c r="G330" s="23">
        <v>0.73333333333333339</v>
      </c>
      <c r="H330" s="21"/>
    </row>
    <row r="331" spans="1:9">
      <c r="A331" s="9" t="s">
        <v>940</v>
      </c>
      <c r="B331" s="21">
        <v>59</v>
      </c>
      <c r="C331" s="21">
        <v>74</v>
      </c>
      <c r="D331" s="21">
        <v>80</v>
      </c>
      <c r="E331" s="21">
        <v>5</v>
      </c>
      <c r="F331" s="21">
        <v>119</v>
      </c>
      <c r="G331" s="21">
        <v>110.3</v>
      </c>
      <c r="H331" s="21">
        <f>SUM(B331:G331)</f>
        <v>447.3</v>
      </c>
    </row>
    <row r="332" spans="1:9">
      <c r="A332" s="9" t="s">
        <v>621</v>
      </c>
      <c r="B332" s="21">
        <v>3.5</v>
      </c>
      <c r="C332" s="21">
        <v>2</v>
      </c>
      <c r="D332" s="21">
        <v>2</v>
      </c>
      <c r="E332" s="21">
        <v>4</v>
      </c>
      <c r="F332" s="21">
        <v>1</v>
      </c>
      <c r="G332" s="21">
        <v>1.6</v>
      </c>
      <c r="H332" s="21">
        <f>SUM(B332:G332)</f>
        <v>14.1</v>
      </c>
    </row>
    <row r="333" spans="1:9">
      <c r="A333" s="9" t="s">
        <v>618</v>
      </c>
      <c r="B333" s="21">
        <v>5</v>
      </c>
      <c r="C333" s="21">
        <v>8</v>
      </c>
      <c r="D333" s="21">
        <v>5.5</v>
      </c>
      <c r="E333" s="21">
        <v>4</v>
      </c>
      <c r="F333" s="21">
        <v>5.75</v>
      </c>
      <c r="G333" s="21">
        <v>3.53</v>
      </c>
      <c r="H333" s="21">
        <f>SUM(B333:G333)</f>
        <v>31.78</v>
      </c>
    </row>
    <row r="334" spans="1:9">
      <c r="A334" s="9" t="s">
        <v>619</v>
      </c>
      <c r="B334" s="21">
        <v>5.5</v>
      </c>
      <c r="C334" s="21">
        <v>3</v>
      </c>
      <c r="D334" s="21">
        <v>3.5</v>
      </c>
      <c r="E334" s="21">
        <v>3</v>
      </c>
      <c r="F334" s="21">
        <v>7</v>
      </c>
      <c r="G334" s="21">
        <v>6.13</v>
      </c>
      <c r="H334" s="21">
        <f>SUM(B334:G334)</f>
        <v>28.13</v>
      </c>
    </row>
    <row r="335" spans="1:9">
      <c r="A335" s="9" t="s">
        <v>215</v>
      </c>
      <c r="B335" s="21"/>
      <c r="C335" s="21"/>
      <c r="D335" s="21"/>
      <c r="E335" s="21"/>
      <c r="F335" s="21"/>
      <c r="G335" s="21"/>
      <c r="H335" s="21"/>
    </row>
    <row r="336" spans="1:9">
      <c r="A336" s="9" t="s">
        <v>682</v>
      </c>
      <c r="B336" s="21"/>
      <c r="C336" s="21"/>
      <c r="D336" s="21"/>
      <c r="E336" s="21"/>
      <c r="F336" s="21"/>
      <c r="G336" s="21"/>
      <c r="H336" s="21"/>
    </row>
    <row r="337" spans="1:8">
      <c r="A337" s="9" t="s">
        <v>993</v>
      </c>
      <c r="B337" s="21"/>
      <c r="C337" s="21"/>
      <c r="D337" s="21"/>
      <c r="E337" s="21"/>
      <c r="F337" s="21"/>
      <c r="G337" s="21"/>
      <c r="H337" s="21"/>
    </row>
    <row r="338" spans="1:8">
      <c r="A338" s="9" t="s">
        <v>683</v>
      </c>
      <c r="B338" s="21"/>
      <c r="C338" s="21"/>
      <c r="D338" s="21"/>
      <c r="E338" s="21"/>
      <c r="F338" s="21"/>
      <c r="G338" s="21"/>
      <c r="H338" s="21"/>
    </row>
    <row r="339" spans="1:8">
      <c r="A339" s="9" t="s">
        <v>703</v>
      </c>
      <c r="B339" s="21"/>
      <c r="C339" s="21"/>
      <c r="D339" s="21"/>
      <c r="E339" s="21"/>
      <c r="F339" s="21"/>
      <c r="G339" s="21"/>
      <c r="H339" s="21"/>
    </row>
    <row r="340" spans="1:8">
      <c r="A340" s="9" t="s">
        <v>702</v>
      </c>
      <c r="B340" s="21"/>
      <c r="C340" s="21"/>
      <c r="D340" s="21"/>
      <c r="E340" s="21"/>
      <c r="F340" s="21"/>
      <c r="G340" s="21"/>
      <c r="H340" s="21"/>
    </row>
    <row r="341" spans="1:8">
      <c r="A341" s="8" t="s">
        <v>763</v>
      </c>
      <c r="B341" s="21"/>
      <c r="C341" s="21"/>
      <c r="D341" s="21"/>
      <c r="E341" s="21"/>
      <c r="F341" s="21"/>
      <c r="G341" s="21"/>
      <c r="H341" s="21"/>
    </row>
    <row r="342" spans="1:8">
      <c r="A342" s="10" t="s">
        <v>764</v>
      </c>
      <c r="B342" s="21"/>
      <c r="C342" s="21">
        <v>42</v>
      </c>
      <c r="D342" s="21"/>
      <c r="E342" s="21">
        <v>40</v>
      </c>
      <c r="F342" s="21">
        <v>46</v>
      </c>
      <c r="G342" s="21"/>
      <c r="H342" s="21"/>
    </row>
    <row r="343" spans="1:8">
      <c r="A343" s="10" t="s">
        <v>765</v>
      </c>
      <c r="B343" s="21">
        <v>60</v>
      </c>
      <c r="C343" s="21">
        <v>60</v>
      </c>
      <c r="D343" s="21"/>
      <c r="E343" s="21">
        <v>52</v>
      </c>
      <c r="F343" s="21">
        <v>69</v>
      </c>
      <c r="G343" s="21"/>
      <c r="H343" s="21"/>
    </row>
    <row r="344" spans="1:8">
      <c r="A344" s="10" t="s">
        <v>1017</v>
      </c>
      <c r="B344" s="21">
        <v>53</v>
      </c>
      <c r="C344" s="21">
        <v>55</v>
      </c>
      <c r="D344" s="21"/>
      <c r="E344" s="21">
        <v>50</v>
      </c>
      <c r="F344" s="21"/>
      <c r="G344" s="21"/>
      <c r="H344" s="21"/>
    </row>
    <row r="345" spans="1:8">
      <c r="A345" s="9" t="s">
        <v>766</v>
      </c>
      <c r="B345" s="21"/>
      <c r="C345" s="21"/>
      <c r="D345" s="21"/>
      <c r="E345" s="21"/>
      <c r="F345" s="21"/>
      <c r="G345" s="21"/>
      <c r="H345" s="21"/>
    </row>
    <row r="346" spans="1:8">
      <c r="A346" s="10" t="s">
        <v>764</v>
      </c>
      <c r="B346" s="28">
        <v>1</v>
      </c>
      <c r="C346" s="29" t="s">
        <v>854</v>
      </c>
      <c r="D346" s="28" t="s">
        <v>1055</v>
      </c>
      <c r="E346" s="28">
        <v>1</v>
      </c>
      <c r="F346" s="28">
        <v>0.8</v>
      </c>
      <c r="G346" s="28">
        <v>1</v>
      </c>
      <c r="H346" s="21"/>
    </row>
    <row r="347" spans="1:8">
      <c r="A347" s="10" t="s">
        <v>765</v>
      </c>
      <c r="B347" s="28">
        <v>1</v>
      </c>
      <c r="C347" s="29" t="s">
        <v>1056</v>
      </c>
      <c r="D347" s="28" t="s">
        <v>1055</v>
      </c>
      <c r="E347" s="28">
        <v>1</v>
      </c>
      <c r="F347" s="28">
        <v>0.7</v>
      </c>
      <c r="G347" s="29" t="s">
        <v>1057</v>
      </c>
      <c r="H347" s="21"/>
    </row>
    <row r="348" spans="1:8">
      <c r="A348" s="10" t="s">
        <v>1017</v>
      </c>
      <c r="B348" s="28">
        <v>1</v>
      </c>
      <c r="C348" s="29" t="s">
        <v>854</v>
      </c>
      <c r="D348" s="28" t="s">
        <v>1055</v>
      </c>
      <c r="E348" s="28">
        <v>0.95</v>
      </c>
      <c r="F348" s="28">
        <v>0.5</v>
      </c>
      <c r="G348" s="29" t="s">
        <v>1058</v>
      </c>
      <c r="H348" s="21"/>
    </row>
    <row r="349" spans="1:8">
      <c r="A349" s="9" t="s">
        <v>1079</v>
      </c>
      <c r="B349" s="29"/>
      <c r="C349" s="29"/>
      <c r="D349" s="29"/>
      <c r="E349" s="28"/>
      <c r="F349" s="28"/>
      <c r="G349" s="29"/>
      <c r="H349" s="21"/>
    </row>
    <row r="350" spans="1:8">
      <c r="A350" s="10" t="s">
        <v>764</v>
      </c>
      <c r="B350" s="29"/>
      <c r="C350" s="29"/>
      <c r="D350" s="29"/>
      <c r="E350" s="29"/>
      <c r="F350" s="70"/>
      <c r="G350" s="70"/>
      <c r="H350" s="21"/>
    </row>
    <row r="351" spans="1:8">
      <c r="A351" s="10" t="s">
        <v>765</v>
      </c>
      <c r="B351" s="29"/>
      <c r="C351" s="29"/>
      <c r="D351" s="29"/>
      <c r="E351" s="29"/>
      <c r="F351" s="70"/>
      <c r="G351" s="70"/>
      <c r="H351" s="21"/>
    </row>
    <row r="352" spans="1:8">
      <c r="A352" s="10" t="s">
        <v>1017</v>
      </c>
      <c r="B352" s="29"/>
      <c r="C352" s="29"/>
      <c r="D352" s="29"/>
      <c r="E352" s="29"/>
      <c r="F352" s="70"/>
      <c r="G352" s="70"/>
      <c r="H352" s="21"/>
    </row>
    <row r="353" spans="1:8">
      <c r="A353" s="9" t="s">
        <v>872</v>
      </c>
      <c r="B353" s="29"/>
      <c r="C353" s="29"/>
      <c r="D353" s="29"/>
      <c r="E353" s="28"/>
      <c r="F353" s="28"/>
      <c r="G353" s="29"/>
      <c r="H353" s="21"/>
    </row>
    <row r="354" spans="1:8">
      <c r="A354" s="10" t="s">
        <v>764</v>
      </c>
      <c r="B354" s="29"/>
      <c r="C354" s="70"/>
      <c r="D354" s="29"/>
      <c r="E354" s="37"/>
      <c r="F354" s="29"/>
      <c r="G354" s="29"/>
      <c r="H354" s="21"/>
    </row>
    <row r="355" spans="1:8">
      <c r="A355" s="10" t="s">
        <v>765</v>
      </c>
      <c r="B355" s="29"/>
      <c r="C355" s="70"/>
      <c r="D355" s="29"/>
      <c r="E355" s="37"/>
      <c r="F355" s="29"/>
      <c r="G355" s="29"/>
      <c r="H355" s="21"/>
    </row>
    <row r="356" spans="1:8">
      <c r="A356" s="10" t="s">
        <v>1017</v>
      </c>
      <c r="B356" s="29"/>
      <c r="C356" s="70"/>
      <c r="D356" s="29"/>
      <c r="E356" s="37"/>
      <c r="F356" s="29"/>
      <c r="G356" s="29"/>
      <c r="H356" s="21"/>
    </row>
    <row r="357" spans="1:8">
      <c r="A357" s="8"/>
      <c r="B357" s="21"/>
      <c r="C357" s="21"/>
      <c r="D357" s="21"/>
      <c r="E357" s="21"/>
      <c r="F357" s="21"/>
      <c r="G357" s="21"/>
      <c r="H357" s="21"/>
    </row>
    <row r="358" spans="1:8" ht="28">
      <c r="A358" s="10" t="s">
        <v>615</v>
      </c>
      <c r="B358" s="24" t="s">
        <v>539</v>
      </c>
      <c r="C358" s="24" t="s">
        <v>447</v>
      </c>
      <c r="D358" s="24" t="s">
        <v>1059</v>
      </c>
      <c r="E358" s="24" t="s">
        <v>599</v>
      </c>
      <c r="F358" s="24" t="s">
        <v>600</v>
      </c>
      <c r="G358" s="24" t="s">
        <v>601</v>
      </c>
      <c r="H358" s="21"/>
    </row>
    <row r="359" spans="1:8" ht="28">
      <c r="B359" s="24" t="s">
        <v>685</v>
      </c>
      <c r="C359" s="24" t="s">
        <v>602</v>
      </c>
      <c r="D359" s="24" t="s">
        <v>1060</v>
      </c>
      <c r="E359" s="24"/>
      <c r="F359" s="24" t="s">
        <v>606</v>
      </c>
      <c r="G359" s="21"/>
      <c r="H359" s="21"/>
    </row>
    <row r="360" spans="1:8" ht="28">
      <c r="B360" s="24"/>
      <c r="C360" s="24" t="s">
        <v>1061</v>
      </c>
      <c r="D360" s="21"/>
      <c r="E360" s="21"/>
      <c r="F360" s="24" t="s">
        <v>1062</v>
      </c>
      <c r="G360" s="21"/>
      <c r="H360" s="21"/>
    </row>
    <row r="361" spans="1:8" ht="28">
      <c r="B361" s="24"/>
      <c r="C361" s="24" t="s">
        <v>1063</v>
      </c>
      <c r="D361" s="21"/>
      <c r="E361" s="21"/>
      <c r="F361" s="21"/>
      <c r="G361" s="21"/>
      <c r="H361" s="21"/>
    </row>
    <row r="363" spans="1:8">
      <c r="A363" t="s">
        <v>1064</v>
      </c>
    </row>
    <row r="365" spans="1:8">
      <c r="A365" s="150" t="s">
        <v>1012</v>
      </c>
      <c r="B365" s="150"/>
      <c r="C365" s="150"/>
      <c r="D365" s="150"/>
      <c r="E365" s="150"/>
      <c r="F365" s="150"/>
      <c r="G365" s="150"/>
      <c r="H365" s="150"/>
    </row>
    <row r="366" spans="1:8">
      <c r="A366" s="150"/>
      <c r="B366" s="150"/>
      <c r="C366" s="150"/>
      <c r="D366" s="150"/>
      <c r="E366" s="150"/>
      <c r="F366" s="150"/>
      <c r="G366" s="150"/>
      <c r="H366" s="150"/>
    </row>
    <row r="367" spans="1:8">
      <c r="A367" t="s">
        <v>895</v>
      </c>
    </row>
    <row r="368" spans="1:8">
      <c r="A368" t="s">
        <v>946</v>
      </c>
    </row>
    <row r="382" spans="1:1" ht="14">
      <c r="A382" s="73"/>
    </row>
    <row r="383" spans="1:1" ht="14">
      <c r="A383" s="73"/>
    </row>
    <row r="384" spans="1:1" ht="14">
      <c r="A384" s="73"/>
    </row>
    <row r="385" spans="1:1" ht="14">
      <c r="A385" s="73"/>
    </row>
    <row r="386" spans="1:1" ht="14">
      <c r="A386" s="73"/>
    </row>
    <row r="387" spans="1:1" ht="14">
      <c r="A387" s="73"/>
    </row>
    <row r="388" spans="1:1" ht="14">
      <c r="A388" s="73"/>
    </row>
    <row r="389" spans="1:1" ht="14">
      <c r="A389" s="73"/>
    </row>
    <row r="390" spans="1:1" ht="14">
      <c r="A390" s="73"/>
    </row>
    <row r="391" spans="1:1" ht="14">
      <c r="A391" s="73"/>
    </row>
  </sheetData>
  <mergeCells count="1">
    <mergeCell ref="A365:H366"/>
  </mergeCells>
  <phoneticPr fontId="9" type="noConversion"/>
  <pageMargins left="0.75" right="0.75" top="1" bottom="1" header="0.5" footer="0.5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94"/>
  <sheetViews>
    <sheetView topLeftCell="A270" zoomScale="125" workbookViewId="0">
      <selection activeCell="S272" sqref="S272"/>
    </sheetView>
  </sheetViews>
  <sheetFormatPr baseColWidth="10" defaultColWidth="8.6640625" defaultRowHeight="13"/>
  <cols>
    <col min="1" max="1" width="25.6640625" customWidth="1"/>
    <col min="4" max="5" width="8.5" customWidth="1"/>
    <col min="6" max="6" width="9.33203125" customWidth="1"/>
    <col min="7" max="7" width="8.5" customWidth="1"/>
    <col min="8" max="8" width="10.1640625" customWidth="1"/>
    <col min="9" max="9" width="11.83203125" customWidth="1"/>
    <col min="10" max="11" width="11.33203125" customWidth="1"/>
    <col min="12" max="12" width="10.6640625" customWidth="1"/>
    <col min="13" max="14" width="9.83203125" customWidth="1"/>
    <col min="15" max="15" width="8.5" customWidth="1"/>
    <col min="16" max="17" width="9.5" customWidth="1"/>
  </cols>
  <sheetData>
    <row r="1" spans="1:19">
      <c r="A1" s="3" t="s">
        <v>513</v>
      </c>
      <c r="C1" s="5" t="s">
        <v>514</v>
      </c>
      <c r="D1" s="5">
        <f>R271</f>
        <v>168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9">
      <c r="A2" s="3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9" ht="24" customHeight="1">
      <c r="A3" s="3"/>
      <c r="B3" s="40" t="s">
        <v>515</v>
      </c>
      <c r="C3" s="151" t="s">
        <v>87</v>
      </c>
      <c r="D3" s="152"/>
      <c r="E3" s="40" t="s">
        <v>831</v>
      </c>
      <c r="F3" s="151" t="s">
        <v>377</v>
      </c>
      <c r="G3" s="153"/>
      <c r="H3" s="152"/>
      <c r="I3" s="151" t="s">
        <v>500</v>
      </c>
      <c r="J3" s="152"/>
      <c r="K3" s="151" t="s">
        <v>88</v>
      </c>
      <c r="L3" s="153"/>
      <c r="M3" s="152"/>
      <c r="N3" s="151" t="s">
        <v>222</v>
      </c>
      <c r="O3" s="152"/>
      <c r="P3" s="40" t="s">
        <v>881</v>
      </c>
      <c r="Q3" s="40" t="s">
        <v>693</v>
      </c>
      <c r="R3" s="41" t="s">
        <v>378</v>
      </c>
    </row>
    <row r="4" spans="1:19" ht="56">
      <c r="B4" s="42"/>
      <c r="C4" s="25" t="s">
        <v>223</v>
      </c>
      <c r="D4" s="25" t="s">
        <v>224</v>
      </c>
      <c r="E4" s="42"/>
      <c r="F4" s="25" t="s">
        <v>362</v>
      </c>
      <c r="G4" s="25" t="s">
        <v>672</v>
      </c>
      <c r="H4" s="25" t="s">
        <v>673</v>
      </c>
      <c r="I4" s="25" t="s">
        <v>674</v>
      </c>
      <c r="J4" s="25" t="s">
        <v>653</v>
      </c>
      <c r="K4" s="25" t="s">
        <v>675</v>
      </c>
      <c r="L4" s="25" t="s">
        <v>676</v>
      </c>
      <c r="M4" s="25" t="s">
        <v>677</v>
      </c>
      <c r="N4" s="25" t="s">
        <v>533</v>
      </c>
      <c r="O4" s="25" t="s">
        <v>532</v>
      </c>
      <c r="P4" s="42"/>
      <c r="Q4" s="42"/>
      <c r="R4" s="42"/>
      <c r="S4" s="52"/>
    </row>
    <row r="5" spans="1:19" s="1" customFormat="1" ht="12">
      <c r="A5" s="53" t="s">
        <v>843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9" ht="14">
      <c r="A6" s="39" t="s">
        <v>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>
        <v>1</v>
      </c>
      <c r="M6" s="21"/>
      <c r="N6" s="21"/>
      <c r="O6" s="21"/>
      <c r="P6" s="21"/>
      <c r="Q6" s="21">
        <v>6</v>
      </c>
      <c r="R6" s="20">
        <f t="shared" ref="R6:R54" si="0">IF(SUM(B6:Q6)&gt;0,SUM(B6:Q6),"")</f>
        <v>7</v>
      </c>
    </row>
    <row r="7" spans="1:19" ht="14">
      <c r="A7" s="39" t="s">
        <v>376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0" t="str">
        <f t="shared" si="0"/>
        <v/>
      </c>
    </row>
    <row r="8" spans="1:19" ht="14">
      <c r="A8" s="39" t="s">
        <v>245</v>
      </c>
      <c r="B8" s="21"/>
      <c r="C8" s="21"/>
      <c r="D8" s="21"/>
      <c r="E8" s="21"/>
      <c r="F8" s="21"/>
      <c r="G8" s="21"/>
      <c r="H8" s="21"/>
      <c r="I8" s="21">
        <v>1</v>
      </c>
      <c r="J8" s="21"/>
      <c r="K8" s="21"/>
      <c r="L8" s="21"/>
      <c r="M8" s="21"/>
      <c r="N8" s="21"/>
      <c r="O8" s="21"/>
      <c r="P8" s="21"/>
      <c r="Q8" s="21">
        <v>1</v>
      </c>
      <c r="R8" s="20">
        <f t="shared" si="0"/>
        <v>2</v>
      </c>
    </row>
    <row r="9" spans="1:19" ht="14">
      <c r="A9" s="39" t="s">
        <v>246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>
        <v>10</v>
      </c>
      <c r="R9" s="20">
        <f t="shared" si="0"/>
        <v>10</v>
      </c>
    </row>
    <row r="10" spans="1:19" ht="14">
      <c r="A10" s="39" t="s">
        <v>247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>
        <v>6</v>
      </c>
      <c r="R10" s="20">
        <f t="shared" si="0"/>
        <v>6</v>
      </c>
    </row>
    <row r="11" spans="1:19" ht="14">
      <c r="A11" s="39" t="s">
        <v>248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>
        <v>1</v>
      </c>
      <c r="R11" s="20">
        <f t="shared" si="0"/>
        <v>1</v>
      </c>
    </row>
    <row r="12" spans="1:19">
      <c r="A12" s="54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 t="str">
        <f t="shared" si="0"/>
        <v/>
      </c>
    </row>
    <row r="13" spans="1:19" ht="14">
      <c r="A13" s="2" t="s">
        <v>995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 t="str">
        <f t="shared" si="0"/>
        <v/>
      </c>
    </row>
    <row r="14" spans="1:19" ht="14">
      <c r="A14" s="38" t="s">
        <v>695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>
        <v>9</v>
      </c>
      <c r="M14" s="21"/>
      <c r="N14" s="21"/>
      <c r="O14" s="21"/>
      <c r="P14" s="21"/>
      <c r="Q14" s="21">
        <v>1</v>
      </c>
      <c r="R14" s="20">
        <f t="shared" si="0"/>
        <v>10</v>
      </c>
    </row>
    <row r="15" spans="1:19" ht="14">
      <c r="A15" s="38" t="s">
        <v>570</v>
      </c>
      <c r="B15" s="21"/>
      <c r="C15" s="21"/>
      <c r="D15" s="21"/>
      <c r="E15" s="21">
        <v>1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0">
        <f t="shared" si="0"/>
        <v>1</v>
      </c>
    </row>
    <row r="16" spans="1:19" ht="14">
      <c r="A16" s="38" t="s">
        <v>571</v>
      </c>
      <c r="B16" s="21"/>
      <c r="C16" s="21"/>
      <c r="D16" s="21">
        <v>1</v>
      </c>
      <c r="E16" s="21"/>
      <c r="F16" s="21"/>
      <c r="G16" s="21"/>
      <c r="H16" s="21">
        <v>2</v>
      </c>
      <c r="I16" s="21"/>
      <c r="J16" s="21"/>
      <c r="K16" s="21"/>
      <c r="L16" s="21"/>
      <c r="M16" s="21"/>
      <c r="N16" s="21"/>
      <c r="O16" s="21"/>
      <c r="P16" s="21"/>
      <c r="Q16" s="21">
        <v>2</v>
      </c>
      <c r="R16" s="20">
        <f t="shared" si="0"/>
        <v>5</v>
      </c>
    </row>
    <row r="17" spans="1:18" ht="14">
      <c r="A17" s="38" t="s">
        <v>572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0" t="str">
        <f t="shared" si="0"/>
        <v/>
      </c>
    </row>
    <row r="18" spans="1:18" ht="14">
      <c r="A18" s="38" t="s">
        <v>528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>
        <v>1</v>
      </c>
      <c r="R18" s="20">
        <f t="shared" si="0"/>
        <v>1</v>
      </c>
    </row>
    <row r="19" spans="1:18" ht="14">
      <c r="A19" s="38" t="s">
        <v>390</v>
      </c>
      <c r="B19" s="21">
        <v>5</v>
      </c>
      <c r="C19" s="21"/>
      <c r="D19" s="21">
        <v>1</v>
      </c>
      <c r="E19" s="21">
        <v>7</v>
      </c>
      <c r="F19" s="21">
        <v>9</v>
      </c>
      <c r="G19" s="21">
        <v>15</v>
      </c>
      <c r="H19" s="21">
        <v>3</v>
      </c>
      <c r="I19" s="21">
        <v>8</v>
      </c>
      <c r="J19" s="21">
        <v>3</v>
      </c>
      <c r="K19" s="21">
        <v>6</v>
      </c>
      <c r="L19" s="21">
        <v>13</v>
      </c>
      <c r="M19" s="21"/>
      <c r="N19" s="21">
        <v>5</v>
      </c>
      <c r="O19" s="21"/>
      <c r="P19" s="21"/>
      <c r="Q19" s="21"/>
      <c r="R19" s="20">
        <f t="shared" si="0"/>
        <v>75</v>
      </c>
    </row>
    <row r="20" spans="1:18">
      <c r="A20" s="54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 t="str">
        <f t="shared" si="0"/>
        <v/>
      </c>
    </row>
    <row r="21" spans="1:18" ht="14">
      <c r="A21" s="2" t="s">
        <v>983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 t="str">
        <f t="shared" si="0"/>
        <v/>
      </c>
    </row>
    <row r="22" spans="1:18">
      <c r="A22" s="55" t="s">
        <v>123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0" t="str">
        <f t="shared" si="0"/>
        <v/>
      </c>
    </row>
    <row r="23" spans="1:18">
      <c r="A23" s="56" t="s">
        <v>408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0" t="str">
        <f t="shared" si="0"/>
        <v/>
      </c>
    </row>
    <row r="24" spans="1:18">
      <c r="A24" s="57" t="s">
        <v>266</v>
      </c>
      <c r="B24" s="21">
        <v>25</v>
      </c>
      <c r="C24" s="21"/>
      <c r="D24" s="21">
        <v>2</v>
      </c>
      <c r="E24" s="21">
        <v>18</v>
      </c>
      <c r="F24" s="21">
        <v>16</v>
      </c>
      <c r="G24" s="21">
        <v>2</v>
      </c>
      <c r="H24" s="21"/>
      <c r="I24" s="21"/>
      <c r="J24" s="21"/>
      <c r="K24" s="21"/>
      <c r="L24" s="21">
        <v>10</v>
      </c>
      <c r="M24" s="21">
        <v>17</v>
      </c>
      <c r="N24" s="21">
        <v>8</v>
      </c>
      <c r="O24" s="21"/>
      <c r="P24" s="21"/>
      <c r="Q24" s="21">
        <v>15</v>
      </c>
      <c r="R24" s="20">
        <f t="shared" si="0"/>
        <v>113</v>
      </c>
    </row>
    <row r="25" spans="1:18">
      <c r="A25" s="55" t="s">
        <v>267</v>
      </c>
      <c r="B25" s="21">
        <v>3</v>
      </c>
      <c r="C25" s="21"/>
      <c r="D25" s="21"/>
      <c r="E25" s="21">
        <v>5</v>
      </c>
      <c r="F25" s="21">
        <v>4</v>
      </c>
      <c r="G25" s="21">
        <v>9</v>
      </c>
      <c r="H25" s="21"/>
      <c r="I25" s="21">
        <v>2</v>
      </c>
      <c r="J25" s="21"/>
      <c r="K25" s="21"/>
      <c r="L25" s="21"/>
      <c r="M25" s="21"/>
      <c r="N25" s="21"/>
      <c r="O25" s="21"/>
      <c r="P25" s="21"/>
      <c r="Q25" s="21">
        <v>1</v>
      </c>
      <c r="R25" s="20">
        <f t="shared" si="0"/>
        <v>24</v>
      </c>
    </row>
    <row r="26" spans="1:18">
      <c r="A26" s="55" t="s">
        <v>268</v>
      </c>
      <c r="B26" s="21"/>
      <c r="C26" s="21"/>
      <c r="D26" s="21">
        <v>13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>
        <v>4</v>
      </c>
      <c r="R26" s="20">
        <f t="shared" si="0"/>
        <v>17</v>
      </c>
    </row>
    <row r="27" spans="1:18">
      <c r="A27" s="55" t="s">
        <v>269</v>
      </c>
      <c r="B27" s="21"/>
      <c r="C27" s="21"/>
      <c r="D27" s="21"/>
      <c r="E27" s="34">
        <v>2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>
        <v>3</v>
      </c>
      <c r="R27" s="20">
        <f t="shared" si="0"/>
        <v>5</v>
      </c>
    </row>
    <row r="28" spans="1:18">
      <c r="A28" s="55" t="s">
        <v>410</v>
      </c>
      <c r="B28" s="21">
        <v>41</v>
      </c>
      <c r="C28" s="21"/>
      <c r="D28" s="21">
        <v>3</v>
      </c>
      <c r="E28" s="21">
        <v>57</v>
      </c>
      <c r="F28" s="21">
        <v>3</v>
      </c>
      <c r="G28" s="21">
        <v>5</v>
      </c>
      <c r="H28" s="21"/>
      <c r="I28" s="21">
        <v>2</v>
      </c>
      <c r="J28" s="21">
        <v>2</v>
      </c>
      <c r="K28" s="21">
        <v>16</v>
      </c>
      <c r="L28" s="21">
        <v>8</v>
      </c>
      <c r="M28" s="21">
        <v>2</v>
      </c>
      <c r="N28" s="21">
        <v>3</v>
      </c>
      <c r="O28" s="21">
        <v>2</v>
      </c>
      <c r="P28" s="21"/>
      <c r="Q28" s="21">
        <v>16</v>
      </c>
      <c r="R28" s="20">
        <f t="shared" si="0"/>
        <v>160</v>
      </c>
    </row>
    <row r="29" spans="1:18">
      <c r="A29" s="55" t="s">
        <v>411</v>
      </c>
      <c r="B29" s="21"/>
      <c r="C29" s="21"/>
      <c r="D29" s="21"/>
      <c r="E29" s="21">
        <v>2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0">
        <f t="shared" si="0"/>
        <v>2</v>
      </c>
    </row>
    <row r="30" spans="1:18">
      <c r="A30" s="55" t="s">
        <v>568</v>
      </c>
      <c r="B30" s="21">
        <v>1</v>
      </c>
      <c r="C30" s="21"/>
      <c r="D30" s="21">
        <v>1</v>
      </c>
      <c r="E30" s="21">
        <v>27</v>
      </c>
      <c r="F30" s="21"/>
      <c r="G30" s="21"/>
      <c r="H30" s="21"/>
      <c r="I30" s="21"/>
      <c r="J30" s="21"/>
      <c r="K30" s="21">
        <v>6</v>
      </c>
      <c r="L30" s="21">
        <v>2</v>
      </c>
      <c r="M30" s="21">
        <v>5</v>
      </c>
      <c r="N30" s="21"/>
      <c r="O30" s="21"/>
      <c r="P30" s="21"/>
      <c r="Q30" s="21">
        <v>6</v>
      </c>
      <c r="R30" s="20">
        <f t="shared" si="0"/>
        <v>48</v>
      </c>
    </row>
    <row r="31" spans="1:18">
      <c r="A31" s="55" t="s">
        <v>569</v>
      </c>
      <c r="B31" s="21"/>
      <c r="C31" s="21"/>
      <c r="D31" s="21"/>
      <c r="E31" s="21">
        <v>2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0">
        <f t="shared" si="0"/>
        <v>2</v>
      </c>
    </row>
    <row r="32" spans="1:18">
      <c r="A32" s="55" t="s">
        <v>417</v>
      </c>
      <c r="B32" s="21"/>
      <c r="C32" s="21"/>
      <c r="D32" s="21">
        <v>4</v>
      </c>
      <c r="E32" s="21">
        <v>1</v>
      </c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>
        <v>3</v>
      </c>
      <c r="R32" s="20">
        <f t="shared" si="0"/>
        <v>8</v>
      </c>
    </row>
    <row r="33" spans="1:18">
      <c r="A33" s="55" t="s">
        <v>124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0" t="str">
        <f t="shared" si="0"/>
        <v/>
      </c>
    </row>
    <row r="34" spans="1:18">
      <c r="A34" s="55" t="s">
        <v>418</v>
      </c>
      <c r="B34" s="21">
        <v>2</v>
      </c>
      <c r="C34" s="21"/>
      <c r="D34" s="21">
        <v>2</v>
      </c>
      <c r="E34" s="21">
        <v>26</v>
      </c>
      <c r="F34" s="21"/>
      <c r="G34" s="21"/>
      <c r="H34" s="21"/>
      <c r="I34" s="21">
        <v>1</v>
      </c>
      <c r="J34" s="21"/>
      <c r="K34" s="21"/>
      <c r="L34" s="21"/>
      <c r="M34" s="21"/>
      <c r="N34" s="21"/>
      <c r="O34" s="21"/>
      <c r="P34" s="21"/>
      <c r="Q34" s="21">
        <v>6</v>
      </c>
      <c r="R34" s="20">
        <f t="shared" si="0"/>
        <v>37</v>
      </c>
    </row>
    <row r="35" spans="1:18">
      <c r="A35" s="55" t="s">
        <v>419</v>
      </c>
      <c r="B35" s="21">
        <v>7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>
        <v>4</v>
      </c>
      <c r="R35" s="20">
        <f t="shared" si="0"/>
        <v>11</v>
      </c>
    </row>
    <row r="36" spans="1:18">
      <c r="A36" s="55" t="s">
        <v>163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0" t="str">
        <f t="shared" si="0"/>
        <v/>
      </c>
    </row>
    <row r="37" spans="1:18">
      <c r="A37" s="55" t="s">
        <v>770</v>
      </c>
      <c r="B37" s="21">
        <v>2</v>
      </c>
      <c r="C37" s="21"/>
      <c r="D37" s="21"/>
      <c r="E37" s="21">
        <v>2</v>
      </c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>
        <v>14</v>
      </c>
      <c r="R37" s="20">
        <f t="shared" si="0"/>
        <v>18</v>
      </c>
    </row>
    <row r="38" spans="1:18">
      <c r="A38" s="55" t="s">
        <v>771</v>
      </c>
      <c r="B38" s="21">
        <v>4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0">
        <f t="shared" si="0"/>
        <v>4</v>
      </c>
    </row>
    <row r="39" spans="1:18">
      <c r="A39" s="55" t="s">
        <v>179</v>
      </c>
      <c r="B39" s="21">
        <v>2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0">
        <f t="shared" si="0"/>
        <v>2</v>
      </c>
    </row>
    <row r="40" spans="1:18">
      <c r="A40" s="55" t="s">
        <v>180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>
        <v>2</v>
      </c>
      <c r="O40" s="21"/>
      <c r="P40" s="21"/>
      <c r="Q40" s="21"/>
      <c r="R40" s="20">
        <f t="shared" si="0"/>
        <v>2</v>
      </c>
    </row>
    <row r="41" spans="1:18">
      <c r="A41" s="55" t="s">
        <v>476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>
        <v>10</v>
      </c>
      <c r="R41" s="20">
        <f t="shared" si="0"/>
        <v>10</v>
      </c>
    </row>
    <row r="42" spans="1:18">
      <c r="A42" s="56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 t="str">
        <f t="shared" si="0"/>
        <v/>
      </c>
    </row>
    <row r="43" spans="1:18">
      <c r="A43" s="3" t="s">
        <v>692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 t="str">
        <f t="shared" si="0"/>
        <v/>
      </c>
    </row>
    <row r="44" spans="1:18" ht="14">
      <c r="A44" s="38" t="s">
        <v>391</v>
      </c>
      <c r="B44" s="21"/>
      <c r="C44" s="21"/>
      <c r="D44" s="21">
        <v>3</v>
      </c>
      <c r="E44" s="21"/>
      <c r="F44" s="21">
        <v>2</v>
      </c>
      <c r="G44" s="21">
        <v>3</v>
      </c>
      <c r="H44" s="21"/>
      <c r="I44" s="21"/>
      <c r="J44" s="21"/>
      <c r="K44" s="21">
        <v>1</v>
      </c>
      <c r="L44" s="21">
        <v>7</v>
      </c>
      <c r="M44" s="21"/>
      <c r="N44" s="21">
        <v>3</v>
      </c>
      <c r="O44" s="21"/>
      <c r="P44" s="21"/>
      <c r="Q44" s="21">
        <v>1</v>
      </c>
      <c r="R44" s="20">
        <f t="shared" si="0"/>
        <v>20</v>
      </c>
    </row>
    <row r="45" spans="1:18" ht="14">
      <c r="A45" s="38" t="s">
        <v>392</v>
      </c>
      <c r="B45" s="21">
        <v>1</v>
      </c>
      <c r="C45" s="21"/>
      <c r="D45" s="21"/>
      <c r="E45" s="21"/>
      <c r="F45" s="21">
        <v>2</v>
      </c>
      <c r="G45" s="21"/>
      <c r="H45" s="21"/>
      <c r="I45" s="21"/>
      <c r="J45" s="21"/>
      <c r="K45" s="21"/>
      <c r="L45" s="21"/>
      <c r="M45" s="21"/>
      <c r="N45" s="21">
        <v>1</v>
      </c>
      <c r="O45" s="21">
        <v>1</v>
      </c>
      <c r="P45" s="21"/>
      <c r="Q45" s="21"/>
      <c r="R45" s="20">
        <f t="shared" si="0"/>
        <v>5</v>
      </c>
    </row>
    <row r="46" spans="1:18" ht="14">
      <c r="A46" s="38" t="s">
        <v>551</v>
      </c>
      <c r="B46" s="21"/>
      <c r="C46" s="21"/>
      <c r="D46" s="21"/>
      <c r="E46" s="21">
        <v>5</v>
      </c>
      <c r="F46" s="21">
        <v>1</v>
      </c>
      <c r="G46" s="21"/>
      <c r="H46" s="21"/>
      <c r="I46" s="21"/>
      <c r="J46" s="21"/>
      <c r="K46" s="21">
        <v>11</v>
      </c>
      <c r="L46" s="21">
        <v>2</v>
      </c>
      <c r="M46" s="21"/>
      <c r="N46" s="21">
        <v>2</v>
      </c>
      <c r="O46" s="21"/>
      <c r="P46" s="21">
        <v>1</v>
      </c>
      <c r="Q46" s="21"/>
      <c r="R46" s="20">
        <f t="shared" si="0"/>
        <v>22</v>
      </c>
    </row>
    <row r="47" spans="1:18" ht="14">
      <c r="A47" s="38" t="s">
        <v>593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>
        <v>1</v>
      </c>
      <c r="M47" s="21"/>
      <c r="N47" s="21">
        <v>1</v>
      </c>
      <c r="O47" s="21"/>
      <c r="P47" s="21"/>
      <c r="Q47" s="21"/>
      <c r="R47" s="20">
        <f t="shared" si="0"/>
        <v>2</v>
      </c>
    </row>
    <row r="48" spans="1:18" ht="14">
      <c r="A48" s="38" t="s">
        <v>594</v>
      </c>
      <c r="B48" s="21"/>
      <c r="C48" s="21"/>
      <c r="D48" s="21"/>
      <c r="E48" s="21"/>
      <c r="F48" s="21">
        <v>1</v>
      </c>
      <c r="G48" s="21"/>
      <c r="H48" s="21">
        <v>2</v>
      </c>
      <c r="I48" s="21"/>
      <c r="J48" s="21"/>
      <c r="K48" s="21"/>
      <c r="L48" s="21"/>
      <c r="M48" s="21"/>
      <c r="N48" s="21"/>
      <c r="O48" s="21"/>
      <c r="P48" s="21"/>
      <c r="Q48" s="21"/>
      <c r="R48" s="20">
        <f t="shared" si="0"/>
        <v>3</v>
      </c>
    </row>
    <row r="49" spans="1:18" ht="14">
      <c r="A49" s="38" t="s">
        <v>437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>
        <v>1</v>
      </c>
      <c r="P49" s="21">
        <v>1</v>
      </c>
      <c r="Q49" s="21">
        <v>1</v>
      </c>
      <c r="R49" s="20">
        <f t="shared" si="0"/>
        <v>3</v>
      </c>
    </row>
    <row r="50" spans="1:18" ht="14">
      <c r="A50" s="38" t="s">
        <v>438</v>
      </c>
      <c r="B50" s="21">
        <v>1</v>
      </c>
      <c r="C50" s="21"/>
      <c r="D50" s="21">
        <v>2</v>
      </c>
      <c r="E50" s="21"/>
      <c r="F50" s="21"/>
      <c r="G50" s="21">
        <v>5</v>
      </c>
      <c r="H50" s="21"/>
      <c r="I50" s="21">
        <v>14</v>
      </c>
      <c r="J50" s="21">
        <v>3</v>
      </c>
      <c r="K50" s="21">
        <v>16</v>
      </c>
      <c r="L50" s="21">
        <v>12</v>
      </c>
      <c r="M50" s="21">
        <v>7</v>
      </c>
      <c r="N50" s="21">
        <v>6</v>
      </c>
      <c r="O50" s="21">
        <v>10</v>
      </c>
      <c r="P50" s="21">
        <v>9</v>
      </c>
      <c r="Q50" s="21">
        <v>8</v>
      </c>
      <c r="R50" s="20">
        <f t="shared" si="0"/>
        <v>93</v>
      </c>
    </row>
    <row r="51" spans="1:18" ht="14">
      <c r="A51" s="38" t="s">
        <v>393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0" t="str">
        <f t="shared" si="0"/>
        <v/>
      </c>
    </row>
    <row r="52" spans="1:18" ht="14">
      <c r="A52" s="38" t="s">
        <v>439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>
        <v>2</v>
      </c>
      <c r="O52" s="21">
        <v>1</v>
      </c>
      <c r="P52" s="21"/>
      <c r="Q52" s="21"/>
      <c r="R52" s="20">
        <f t="shared" si="0"/>
        <v>3</v>
      </c>
    </row>
    <row r="53" spans="1:18" ht="14">
      <c r="A53" s="38" t="s">
        <v>440</v>
      </c>
      <c r="B53" s="21"/>
      <c r="C53" s="21"/>
      <c r="D53" s="21"/>
      <c r="E53" s="21">
        <v>2</v>
      </c>
      <c r="F53" s="21">
        <v>5</v>
      </c>
      <c r="G53" s="21"/>
      <c r="H53" s="21"/>
      <c r="I53" s="21">
        <v>9</v>
      </c>
      <c r="J53" s="21">
        <v>4</v>
      </c>
      <c r="K53" s="21">
        <v>3</v>
      </c>
      <c r="L53" s="21">
        <v>2</v>
      </c>
      <c r="M53" s="21">
        <v>1</v>
      </c>
      <c r="N53" s="21">
        <v>11</v>
      </c>
      <c r="O53" s="21">
        <v>8</v>
      </c>
      <c r="P53" s="21">
        <v>10</v>
      </c>
      <c r="Q53" s="21">
        <v>4</v>
      </c>
      <c r="R53" s="20">
        <f t="shared" si="0"/>
        <v>59</v>
      </c>
    </row>
    <row r="54" spans="1:18" ht="14">
      <c r="A54" s="38" t="s">
        <v>441</v>
      </c>
      <c r="B54" s="21"/>
      <c r="C54" s="21"/>
      <c r="D54" s="21"/>
      <c r="E54" s="21"/>
      <c r="F54" s="21">
        <v>1</v>
      </c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0">
        <f t="shared" si="0"/>
        <v>1</v>
      </c>
    </row>
    <row r="55" spans="1:18" ht="14">
      <c r="A55" s="38" t="s">
        <v>442</v>
      </c>
      <c r="B55" s="21"/>
      <c r="C55" s="21"/>
      <c r="D55" s="21"/>
      <c r="E55" s="21"/>
      <c r="F55" s="21"/>
      <c r="G55" s="21"/>
      <c r="H55" s="21"/>
      <c r="I55" s="21">
        <v>1</v>
      </c>
      <c r="J55" s="21"/>
      <c r="K55" s="21"/>
      <c r="L55" s="21"/>
      <c r="M55" s="21"/>
      <c r="N55" s="21"/>
      <c r="O55" s="21"/>
      <c r="P55" s="21"/>
      <c r="Q55" s="21"/>
      <c r="R55" s="20">
        <f>IF(SUM(B55:Q55)&gt;0,SUM(B55:Q55),"")</f>
        <v>1</v>
      </c>
    </row>
    <row r="56" spans="1:18" ht="14">
      <c r="A56" s="38" t="s">
        <v>443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>
        <v>1</v>
      </c>
      <c r="P56" s="21"/>
      <c r="Q56" s="21"/>
      <c r="R56" s="20">
        <f>IF(SUM(B56:Q56)&gt;0,SUM(B56:Q56),"")</f>
        <v>1</v>
      </c>
    </row>
    <row r="57" spans="1:18" ht="14">
      <c r="A57" s="38" t="s">
        <v>407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>
        <v>1</v>
      </c>
      <c r="R57" s="20">
        <f>IF(SUM(B57:Q57)&gt;0,SUM(B57:Q57),"")</f>
        <v>1</v>
      </c>
    </row>
    <row r="58" spans="1:18" ht="14">
      <c r="A58" s="38" t="s">
        <v>76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0" t="str">
        <f>IF(SUM(B58:Q58)&gt;0,SUM(B58:Q58),"")</f>
        <v/>
      </c>
    </row>
    <row r="59" spans="1:18">
      <c r="A59" s="54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 t="str">
        <f t="shared" ref="R59:R122" si="1">IF(SUM(B59:Q59)&gt;0,SUM(B59:Q59),"")</f>
        <v/>
      </c>
    </row>
    <row r="60" spans="1:18" ht="14">
      <c r="A60" s="2" t="s">
        <v>691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 t="str">
        <f t="shared" si="1"/>
        <v/>
      </c>
    </row>
    <row r="61" spans="1:18">
      <c r="A61" s="58" t="s">
        <v>477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>
        <v>1</v>
      </c>
      <c r="N61" s="21"/>
      <c r="O61" s="21"/>
      <c r="P61" s="21"/>
      <c r="Q61" s="21"/>
      <c r="R61" s="20">
        <f t="shared" si="1"/>
        <v>1</v>
      </c>
    </row>
    <row r="62" spans="1:18">
      <c r="A62" s="55" t="s">
        <v>626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>
        <v>15</v>
      </c>
      <c r="O62" s="21"/>
      <c r="P62" s="21"/>
      <c r="Q62" s="21"/>
      <c r="R62" s="20">
        <f t="shared" si="1"/>
        <v>15</v>
      </c>
    </row>
    <row r="63" spans="1:18">
      <c r="A63" s="55" t="s">
        <v>509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>
        <v>3</v>
      </c>
      <c r="M63" s="21"/>
      <c r="N63" s="21"/>
      <c r="O63" s="21"/>
      <c r="P63" s="21"/>
      <c r="Q63" s="21"/>
      <c r="R63" s="20">
        <f t="shared" si="1"/>
        <v>3</v>
      </c>
    </row>
    <row r="64" spans="1:18">
      <c r="A64" s="55" t="s">
        <v>485</v>
      </c>
      <c r="B64" s="21">
        <v>3</v>
      </c>
      <c r="C64" s="22"/>
      <c r="D64" s="22"/>
      <c r="E64" s="22"/>
      <c r="F64" s="21"/>
      <c r="G64" s="22"/>
      <c r="H64" s="22"/>
      <c r="I64" s="22"/>
      <c r="J64" s="22"/>
      <c r="K64" s="22">
        <v>2</v>
      </c>
      <c r="L64" s="22"/>
      <c r="M64" s="22"/>
      <c r="N64" s="22"/>
      <c r="O64" s="22"/>
      <c r="P64" s="21"/>
      <c r="Q64" s="22"/>
      <c r="R64" s="20">
        <f t="shared" si="1"/>
        <v>5</v>
      </c>
    </row>
    <row r="65" spans="1:18">
      <c r="A65" s="55" t="s">
        <v>486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0" t="str">
        <f t="shared" si="1"/>
        <v/>
      </c>
    </row>
    <row r="66" spans="1:18">
      <c r="A66" s="55" t="s">
        <v>487</v>
      </c>
      <c r="B66" s="21"/>
      <c r="C66" s="21"/>
      <c r="D66" s="21"/>
      <c r="E66" s="21"/>
      <c r="F66" s="21"/>
      <c r="G66" s="21">
        <v>5</v>
      </c>
      <c r="H66" s="21"/>
      <c r="I66" s="21"/>
      <c r="J66" s="21"/>
      <c r="K66" s="21">
        <v>4</v>
      </c>
      <c r="L66" s="21"/>
      <c r="M66" s="21"/>
      <c r="N66" s="21">
        <v>4</v>
      </c>
      <c r="O66" s="21"/>
      <c r="P66" s="21"/>
      <c r="Q66" s="21"/>
      <c r="R66" s="20">
        <f t="shared" si="1"/>
        <v>13</v>
      </c>
    </row>
    <row r="67" spans="1:18">
      <c r="A67" s="55" t="s">
        <v>0</v>
      </c>
      <c r="B67" s="21"/>
      <c r="C67" s="21"/>
      <c r="D67" s="21"/>
      <c r="E67" s="21"/>
      <c r="F67" s="21">
        <v>3</v>
      </c>
      <c r="G67" s="21"/>
      <c r="H67" s="21"/>
      <c r="I67" s="21">
        <v>1</v>
      </c>
      <c r="J67" s="21"/>
      <c r="K67" s="21">
        <v>13</v>
      </c>
      <c r="L67" s="21">
        <v>8</v>
      </c>
      <c r="M67" s="21">
        <v>3</v>
      </c>
      <c r="N67" s="21">
        <v>6</v>
      </c>
      <c r="O67" s="21">
        <v>6</v>
      </c>
      <c r="P67" s="21">
        <v>8</v>
      </c>
      <c r="Q67" s="21">
        <v>10</v>
      </c>
      <c r="R67" s="20">
        <f t="shared" si="1"/>
        <v>58</v>
      </c>
    </row>
    <row r="68" spans="1:18">
      <c r="A68" s="56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 t="str">
        <f t="shared" si="1"/>
        <v/>
      </c>
    </row>
    <row r="69" spans="1:18">
      <c r="A69" s="3" t="s">
        <v>829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 t="str">
        <f t="shared" si="1"/>
        <v/>
      </c>
    </row>
    <row r="70" spans="1:18" ht="14">
      <c r="A70" s="38" t="s">
        <v>745</v>
      </c>
      <c r="B70" s="27"/>
      <c r="C70" s="21"/>
      <c r="D70" s="21"/>
      <c r="E70" s="21"/>
      <c r="F70" s="21"/>
      <c r="G70" s="21"/>
      <c r="H70" s="21"/>
      <c r="I70" s="21"/>
      <c r="J70" s="21"/>
      <c r="K70" s="21">
        <v>2</v>
      </c>
      <c r="L70" s="21"/>
      <c r="M70" s="21"/>
      <c r="N70" s="21"/>
      <c r="O70" s="21"/>
      <c r="P70" s="21"/>
      <c r="Q70" s="21"/>
      <c r="R70" s="20">
        <f t="shared" si="1"/>
        <v>2</v>
      </c>
    </row>
    <row r="71" spans="1:18" ht="14">
      <c r="A71" s="39" t="s">
        <v>746</v>
      </c>
      <c r="B71" s="21"/>
      <c r="C71" s="21"/>
      <c r="D71" s="21"/>
      <c r="E71" s="21">
        <v>2</v>
      </c>
      <c r="F71" s="21"/>
      <c r="G71" s="21"/>
      <c r="H71" s="21"/>
      <c r="I71" s="21"/>
      <c r="J71" s="21"/>
      <c r="K71" s="21">
        <v>1</v>
      </c>
      <c r="L71" s="21"/>
      <c r="M71" s="21"/>
      <c r="N71" s="21">
        <v>1</v>
      </c>
      <c r="O71" s="21"/>
      <c r="P71" s="21"/>
      <c r="Q71" s="21"/>
      <c r="R71" s="20">
        <f t="shared" si="1"/>
        <v>4</v>
      </c>
    </row>
    <row r="72" spans="1:18" ht="14">
      <c r="A72" s="39" t="s">
        <v>436</v>
      </c>
      <c r="B72" s="21"/>
      <c r="C72" s="21"/>
      <c r="D72" s="21">
        <v>18</v>
      </c>
      <c r="E72" s="21">
        <v>2</v>
      </c>
      <c r="F72" s="21"/>
      <c r="G72" s="21"/>
      <c r="H72" s="21"/>
      <c r="I72" s="21"/>
      <c r="J72" s="21"/>
      <c r="K72" s="21">
        <v>6</v>
      </c>
      <c r="L72" s="21">
        <v>1</v>
      </c>
      <c r="M72" s="21"/>
      <c r="N72" s="21"/>
      <c r="O72" s="21"/>
      <c r="P72" s="21"/>
      <c r="Q72" s="21">
        <v>84</v>
      </c>
      <c r="R72" s="20">
        <f t="shared" si="1"/>
        <v>111</v>
      </c>
    </row>
    <row r="73" spans="1:18" ht="14">
      <c r="A73" s="39" t="s">
        <v>444</v>
      </c>
      <c r="B73" s="21">
        <v>3</v>
      </c>
      <c r="C73" s="21"/>
      <c r="D73" s="21"/>
      <c r="E73" s="21">
        <v>7</v>
      </c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0">
        <f t="shared" si="1"/>
        <v>10</v>
      </c>
    </row>
    <row r="74" spans="1:18">
      <c r="A74" s="54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 t="str">
        <f t="shared" si="1"/>
        <v/>
      </c>
    </row>
    <row r="75" spans="1:18" ht="14">
      <c r="A75" s="2" t="s">
        <v>830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 t="str">
        <f t="shared" si="1"/>
        <v/>
      </c>
    </row>
    <row r="76" spans="1:18" ht="14">
      <c r="A76" s="38" t="s">
        <v>173</v>
      </c>
      <c r="B76" s="21"/>
      <c r="C76" s="21"/>
      <c r="D76" s="21"/>
      <c r="E76" s="21">
        <v>2</v>
      </c>
      <c r="F76" s="21"/>
      <c r="G76" s="21"/>
      <c r="H76" s="21"/>
      <c r="I76" s="21">
        <v>2</v>
      </c>
      <c r="J76" s="21">
        <v>3</v>
      </c>
      <c r="K76" s="21">
        <v>2</v>
      </c>
      <c r="L76" s="21"/>
      <c r="M76" s="21">
        <v>1</v>
      </c>
      <c r="N76" s="21">
        <v>3</v>
      </c>
      <c r="O76" s="21">
        <v>4</v>
      </c>
      <c r="P76" s="21">
        <v>5</v>
      </c>
      <c r="Q76" s="21">
        <v>9</v>
      </c>
      <c r="R76" s="20">
        <f t="shared" si="1"/>
        <v>31</v>
      </c>
    </row>
    <row r="77" spans="1:18" ht="14">
      <c r="A77" s="38" t="s">
        <v>174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>
        <v>3</v>
      </c>
      <c r="R77" s="20">
        <f t="shared" si="1"/>
        <v>3</v>
      </c>
    </row>
    <row r="78" spans="1:18" ht="14">
      <c r="A78" s="38" t="s">
        <v>175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>
        <v>1</v>
      </c>
      <c r="R78" s="20">
        <f t="shared" si="1"/>
        <v>1</v>
      </c>
    </row>
    <row r="79" spans="1:18" ht="14">
      <c r="A79" s="38" t="s">
        <v>671</v>
      </c>
      <c r="B79" s="21">
        <v>3</v>
      </c>
      <c r="C79" s="21"/>
      <c r="D79" s="21"/>
      <c r="E79" s="21">
        <v>2</v>
      </c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>
        <v>3</v>
      </c>
      <c r="R79" s="20">
        <f t="shared" si="1"/>
        <v>8</v>
      </c>
    </row>
    <row r="80" spans="1:18" ht="14">
      <c r="A80" s="38" t="s">
        <v>614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>
        <v>2</v>
      </c>
      <c r="P80" s="21">
        <v>3</v>
      </c>
      <c r="Q80" s="21">
        <v>2</v>
      </c>
      <c r="R80" s="20">
        <f t="shared" si="1"/>
        <v>7</v>
      </c>
    </row>
    <row r="81" spans="1:18" ht="14">
      <c r="A81" s="38" t="s">
        <v>344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>
        <v>2</v>
      </c>
      <c r="R81" s="20">
        <f t="shared" si="1"/>
        <v>2</v>
      </c>
    </row>
    <row r="82" spans="1:18" ht="14">
      <c r="A82" s="38" t="s">
        <v>540</v>
      </c>
      <c r="B82" s="21"/>
      <c r="C82" s="21"/>
      <c r="D82" s="21"/>
      <c r="E82" s="21">
        <v>3</v>
      </c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0">
        <f t="shared" si="1"/>
        <v>3</v>
      </c>
    </row>
    <row r="83" spans="1:18" ht="14">
      <c r="A83" s="38" t="s">
        <v>686</v>
      </c>
      <c r="B83" s="21"/>
      <c r="C83" s="21"/>
      <c r="D83" s="21"/>
      <c r="E83" s="21">
        <v>6</v>
      </c>
      <c r="F83" s="21"/>
      <c r="G83" s="21"/>
      <c r="H83" s="21"/>
      <c r="I83" s="21"/>
      <c r="J83" s="21"/>
      <c r="K83" s="21">
        <v>2</v>
      </c>
      <c r="L83" s="21"/>
      <c r="M83" s="21"/>
      <c r="N83" s="21"/>
      <c r="O83" s="21"/>
      <c r="P83" s="21"/>
      <c r="Q83" s="21">
        <v>4</v>
      </c>
      <c r="R83" s="20">
        <f t="shared" si="1"/>
        <v>12</v>
      </c>
    </row>
    <row r="84" spans="1:18" ht="14">
      <c r="A84" s="38" t="s">
        <v>537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0" t="str">
        <f t="shared" si="1"/>
        <v/>
      </c>
    </row>
    <row r="85" spans="1:18">
      <c r="A85" s="54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 t="str">
        <f t="shared" si="1"/>
        <v/>
      </c>
    </row>
    <row r="86" spans="1:18" ht="14">
      <c r="A86" s="2" t="s">
        <v>977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 t="str">
        <f t="shared" si="1"/>
        <v/>
      </c>
    </row>
    <row r="87" spans="1:18" ht="14">
      <c r="A87" s="38" t="s">
        <v>801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>
        <v>1</v>
      </c>
      <c r="R87" s="20">
        <f t="shared" si="1"/>
        <v>1</v>
      </c>
    </row>
    <row r="88" spans="1:18" ht="14">
      <c r="A88" s="38" t="s">
        <v>167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>
        <v>24</v>
      </c>
      <c r="M88" s="21"/>
      <c r="N88" s="21"/>
      <c r="O88" s="21"/>
      <c r="P88" s="21"/>
      <c r="Q88" s="21">
        <v>1</v>
      </c>
      <c r="R88" s="20">
        <f t="shared" si="1"/>
        <v>25</v>
      </c>
    </row>
    <row r="89" spans="1:18" ht="14">
      <c r="A89" s="38" t="s">
        <v>168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>
        <v>25</v>
      </c>
      <c r="M89" s="21"/>
      <c r="N89" s="21"/>
      <c r="O89" s="21"/>
      <c r="P89" s="21"/>
      <c r="Q89" s="21">
        <v>2</v>
      </c>
      <c r="R89" s="20">
        <f t="shared" si="1"/>
        <v>27</v>
      </c>
    </row>
    <row r="90" spans="1:18" ht="14">
      <c r="A90" s="38" t="s">
        <v>616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>
        <v>4</v>
      </c>
      <c r="N90" s="21"/>
      <c r="O90" s="21"/>
      <c r="P90" s="21"/>
      <c r="Q90" s="21">
        <v>20</v>
      </c>
      <c r="R90" s="20">
        <f t="shared" si="1"/>
        <v>24</v>
      </c>
    </row>
    <row r="91" spans="1:18">
      <c r="A91" s="51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 t="str">
        <f t="shared" si="1"/>
        <v/>
      </c>
    </row>
    <row r="92" spans="1:18" ht="14">
      <c r="A92" s="2" t="s">
        <v>978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 t="str">
        <f t="shared" si="1"/>
        <v/>
      </c>
    </row>
    <row r="93" spans="1:18" ht="14">
      <c r="A93" s="38" t="s">
        <v>687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>
        <v>2</v>
      </c>
      <c r="R93" s="20">
        <f t="shared" si="1"/>
        <v>2</v>
      </c>
    </row>
    <row r="94" spans="1:18" ht="14">
      <c r="A94" s="39" t="s">
        <v>688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>
        <v>1</v>
      </c>
      <c r="R94" s="20">
        <f t="shared" si="1"/>
        <v>1</v>
      </c>
    </row>
    <row r="95" spans="1:18">
      <c r="A95" s="51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 t="str">
        <f t="shared" si="1"/>
        <v/>
      </c>
    </row>
    <row r="96" spans="1:18" ht="14">
      <c r="A96" s="2" t="s">
        <v>979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 t="str">
        <f t="shared" si="1"/>
        <v/>
      </c>
    </row>
    <row r="97" spans="1:18" ht="14">
      <c r="A97" s="38" t="s">
        <v>324</v>
      </c>
      <c r="B97" s="21"/>
      <c r="C97" s="21"/>
      <c r="D97" s="21"/>
      <c r="E97" s="21"/>
      <c r="F97" s="21"/>
      <c r="G97" s="21"/>
      <c r="H97" s="21"/>
      <c r="I97" s="21">
        <v>1</v>
      </c>
      <c r="J97" s="21">
        <v>4</v>
      </c>
      <c r="K97" s="21"/>
      <c r="L97" s="21"/>
      <c r="M97" s="21">
        <v>1</v>
      </c>
      <c r="N97" s="21">
        <v>12</v>
      </c>
      <c r="O97" s="21"/>
      <c r="P97" s="21">
        <v>13</v>
      </c>
      <c r="Q97" s="21">
        <v>3</v>
      </c>
      <c r="R97" s="20">
        <f t="shared" si="1"/>
        <v>34</v>
      </c>
    </row>
    <row r="98" spans="1:18" ht="14">
      <c r="A98" s="39" t="s">
        <v>769</v>
      </c>
      <c r="B98" s="21">
        <v>3</v>
      </c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>
        <v>8</v>
      </c>
      <c r="O98" s="21"/>
      <c r="P98" s="21">
        <v>2</v>
      </c>
      <c r="Q98" s="21"/>
      <c r="R98" s="20">
        <f t="shared" si="1"/>
        <v>13</v>
      </c>
    </row>
    <row r="99" spans="1:18" ht="14">
      <c r="A99" s="39" t="s">
        <v>863</v>
      </c>
      <c r="B99" s="21"/>
      <c r="C99" s="21"/>
      <c r="D99" s="21"/>
      <c r="E99" s="21"/>
      <c r="F99" s="21"/>
      <c r="G99" s="21"/>
      <c r="H99" s="21"/>
      <c r="I99" s="21"/>
      <c r="J99" s="21"/>
      <c r="K99" s="21">
        <v>4</v>
      </c>
      <c r="L99" s="21">
        <v>1</v>
      </c>
      <c r="M99" s="21"/>
      <c r="N99" s="21"/>
      <c r="O99" s="21"/>
      <c r="P99" s="21"/>
      <c r="Q99" s="21">
        <v>1</v>
      </c>
      <c r="R99" s="20">
        <f t="shared" si="1"/>
        <v>6</v>
      </c>
    </row>
    <row r="100" spans="1:18" ht="14">
      <c r="A100" s="39" t="s">
        <v>864</v>
      </c>
      <c r="B100" s="21"/>
      <c r="C100" s="21"/>
      <c r="D100" s="21"/>
      <c r="E100" s="21"/>
      <c r="F100" s="21">
        <v>5</v>
      </c>
      <c r="G100" s="21">
        <v>2</v>
      </c>
      <c r="H100" s="21">
        <v>1</v>
      </c>
      <c r="I100" s="21">
        <v>2</v>
      </c>
      <c r="J100" s="21">
        <v>3</v>
      </c>
      <c r="K100" s="21">
        <v>23</v>
      </c>
      <c r="L100" s="21">
        <v>8</v>
      </c>
      <c r="M100" s="21">
        <v>3</v>
      </c>
      <c r="N100" s="21">
        <v>11</v>
      </c>
      <c r="O100" s="21">
        <v>7</v>
      </c>
      <c r="P100" s="21">
        <v>36</v>
      </c>
      <c r="Q100" s="21">
        <v>20</v>
      </c>
      <c r="R100" s="20">
        <f t="shared" si="1"/>
        <v>121</v>
      </c>
    </row>
    <row r="101" spans="1:18"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 t="str">
        <f t="shared" si="1"/>
        <v/>
      </c>
    </row>
    <row r="102" spans="1:18" ht="14">
      <c r="A102" s="2" t="s">
        <v>980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 t="str">
        <f t="shared" si="1"/>
        <v/>
      </c>
    </row>
    <row r="103" spans="1:18" ht="14">
      <c r="A103" s="38" t="s">
        <v>865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0" t="str">
        <f t="shared" si="1"/>
        <v/>
      </c>
    </row>
    <row r="104" spans="1:18" ht="14">
      <c r="A104" s="39" t="s">
        <v>866</v>
      </c>
      <c r="B104" s="21"/>
      <c r="C104" s="21"/>
      <c r="D104" s="21"/>
      <c r="E104" s="21"/>
      <c r="F104" s="21">
        <v>1</v>
      </c>
      <c r="G104" s="21"/>
      <c r="H104" s="21">
        <v>1</v>
      </c>
      <c r="I104" s="21"/>
      <c r="J104" s="21"/>
      <c r="K104" s="21">
        <v>2</v>
      </c>
      <c r="L104" s="21"/>
      <c r="M104" s="21">
        <v>1</v>
      </c>
      <c r="N104" s="21">
        <v>1</v>
      </c>
      <c r="O104" s="21"/>
      <c r="P104" s="21">
        <v>3</v>
      </c>
      <c r="Q104" s="21">
        <v>2</v>
      </c>
      <c r="R104" s="20">
        <f t="shared" si="1"/>
        <v>11</v>
      </c>
    </row>
    <row r="105" spans="1:18" ht="14">
      <c r="A105" s="39" t="s">
        <v>479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 t="str">
        <f t="shared" si="1"/>
        <v/>
      </c>
    </row>
    <row r="106" spans="1:18" ht="14">
      <c r="A106" s="39" t="s">
        <v>480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 t="str">
        <f t="shared" si="1"/>
        <v/>
      </c>
    </row>
    <row r="107" spans="1:18" ht="14">
      <c r="A107" s="39" t="s">
        <v>867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>
        <v>1</v>
      </c>
      <c r="Q107" s="21"/>
      <c r="R107" s="20">
        <f t="shared" si="1"/>
        <v>1</v>
      </c>
    </row>
    <row r="108" spans="1:18" ht="14">
      <c r="A108" s="39" t="s">
        <v>576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>
        <v>1</v>
      </c>
      <c r="Q108" s="21"/>
      <c r="R108" s="20">
        <f t="shared" si="1"/>
        <v>1</v>
      </c>
    </row>
    <row r="109" spans="1:18"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 t="str">
        <f t="shared" si="1"/>
        <v/>
      </c>
    </row>
    <row r="110" spans="1:18" ht="14">
      <c r="A110" s="2" t="s">
        <v>981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 t="str">
        <f t="shared" si="1"/>
        <v/>
      </c>
    </row>
    <row r="111" spans="1:18" ht="14">
      <c r="A111" s="38" t="s">
        <v>552</v>
      </c>
      <c r="B111" s="21"/>
      <c r="C111" s="21">
        <v>1</v>
      </c>
      <c r="D111" s="21"/>
      <c r="E111" s="21"/>
      <c r="F111" s="21">
        <v>2</v>
      </c>
      <c r="G111" s="21"/>
      <c r="H111" s="21"/>
      <c r="I111" s="21">
        <v>10</v>
      </c>
      <c r="J111" s="21">
        <v>5</v>
      </c>
      <c r="K111" s="21">
        <v>40</v>
      </c>
      <c r="L111" s="21"/>
      <c r="M111" s="21"/>
      <c r="N111" s="21">
        <v>8</v>
      </c>
      <c r="O111" s="21">
        <v>3</v>
      </c>
      <c r="P111" s="21"/>
      <c r="Q111" s="21">
        <v>1</v>
      </c>
      <c r="R111" s="20">
        <f t="shared" si="1"/>
        <v>70</v>
      </c>
    </row>
    <row r="112" spans="1:18"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 t="str">
        <f t="shared" si="1"/>
        <v/>
      </c>
    </row>
    <row r="113" spans="1:18" ht="14">
      <c r="A113" s="2" t="s">
        <v>982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 t="str">
        <f t="shared" si="1"/>
        <v/>
      </c>
    </row>
    <row r="114" spans="1:18" ht="14">
      <c r="A114" s="38" t="s">
        <v>481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>
        <v>1</v>
      </c>
      <c r="L114" s="21"/>
      <c r="M114" s="21"/>
      <c r="N114" s="21"/>
      <c r="O114" s="21"/>
      <c r="P114" s="21"/>
      <c r="Q114" s="21"/>
      <c r="R114" s="20">
        <f t="shared" si="1"/>
        <v>1</v>
      </c>
    </row>
    <row r="115" spans="1:18" ht="14">
      <c r="A115" s="39" t="s">
        <v>488</v>
      </c>
      <c r="B115" s="21"/>
      <c r="C115" s="21"/>
      <c r="D115" s="21"/>
      <c r="E115" s="21"/>
      <c r="F115" s="21">
        <v>1</v>
      </c>
      <c r="G115" s="21"/>
      <c r="H115" s="21"/>
      <c r="I115" s="21"/>
      <c r="J115" s="21">
        <v>1</v>
      </c>
      <c r="K115" s="21">
        <v>1</v>
      </c>
      <c r="L115" s="21"/>
      <c r="M115" s="21"/>
      <c r="N115" s="21">
        <v>1</v>
      </c>
      <c r="O115" s="21"/>
      <c r="P115" s="21"/>
      <c r="Q115" s="21"/>
      <c r="R115" s="20">
        <f t="shared" si="1"/>
        <v>4</v>
      </c>
    </row>
    <row r="116" spans="1:18" ht="14">
      <c r="A116" s="39" t="s">
        <v>489</v>
      </c>
      <c r="B116" s="21"/>
      <c r="C116" s="21"/>
      <c r="D116" s="21"/>
      <c r="E116" s="21">
        <v>2</v>
      </c>
      <c r="F116" s="21">
        <v>2</v>
      </c>
      <c r="G116" s="21">
        <v>1</v>
      </c>
      <c r="H116" s="21"/>
      <c r="I116" s="21"/>
      <c r="J116" s="21">
        <v>2</v>
      </c>
      <c r="K116" s="21">
        <v>2</v>
      </c>
      <c r="L116" s="21"/>
      <c r="M116" s="21"/>
      <c r="N116" s="21"/>
      <c r="O116" s="21"/>
      <c r="P116" s="21">
        <v>8</v>
      </c>
      <c r="Q116" s="21"/>
      <c r="R116" s="20">
        <f t="shared" si="1"/>
        <v>17</v>
      </c>
    </row>
    <row r="117" spans="1:18" ht="14">
      <c r="A117" s="39" t="s">
        <v>490</v>
      </c>
      <c r="B117" s="21">
        <v>2</v>
      </c>
      <c r="C117" s="21"/>
      <c r="D117" s="21"/>
      <c r="E117" s="21">
        <v>4</v>
      </c>
      <c r="F117" s="21">
        <v>6</v>
      </c>
      <c r="G117" s="21"/>
      <c r="H117" s="21">
        <v>1</v>
      </c>
      <c r="I117" s="21"/>
      <c r="J117" s="21">
        <v>3</v>
      </c>
      <c r="K117" s="21">
        <v>12</v>
      </c>
      <c r="L117" s="21"/>
      <c r="M117" s="21"/>
      <c r="N117" s="21">
        <v>3</v>
      </c>
      <c r="O117" s="21"/>
      <c r="P117" s="21">
        <v>3</v>
      </c>
      <c r="Q117" s="21"/>
      <c r="R117" s="20">
        <f t="shared" si="1"/>
        <v>34</v>
      </c>
    </row>
    <row r="118" spans="1:18" ht="14">
      <c r="A118" s="59" t="s">
        <v>762</v>
      </c>
      <c r="B118" s="21">
        <v>3</v>
      </c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0">
        <f t="shared" si="1"/>
        <v>3</v>
      </c>
    </row>
    <row r="119" spans="1:18">
      <c r="A119" s="51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 t="str">
        <f t="shared" si="1"/>
        <v/>
      </c>
    </row>
    <row r="120" spans="1:18" ht="14">
      <c r="A120" s="2" t="s">
        <v>383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 t="str">
        <f t="shared" si="1"/>
        <v/>
      </c>
    </row>
    <row r="121" spans="1:18" ht="14">
      <c r="A121" s="38" t="s">
        <v>332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>
        <v>1</v>
      </c>
      <c r="R121" s="20">
        <f t="shared" si="1"/>
        <v>1</v>
      </c>
    </row>
    <row r="122" spans="1:18"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 t="str">
        <f t="shared" si="1"/>
        <v/>
      </c>
    </row>
    <row r="123" spans="1:18">
      <c r="A123" s="3" t="s">
        <v>554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 t="str">
        <f t="shared" ref="R123:R186" si="2">IF(SUM(B123:Q123)&gt;0,SUM(B123:Q123),"")</f>
        <v/>
      </c>
    </row>
    <row r="124" spans="1:18" ht="14">
      <c r="A124" s="38" t="s">
        <v>333</v>
      </c>
      <c r="B124" s="21"/>
      <c r="C124" s="21"/>
      <c r="D124" s="21"/>
      <c r="E124" s="21"/>
      <c r="F124" s="21"/>
      <c r="G124" s="21">
        <v>1</v>
      </c>
      <c r="H124" s="21"/>
      <c r="I124" s="21">
        <v>11</v>
      </c>
      <c r="J124" s="21">
        <v>2</v>
      </c>
      <c r="K124" s="21">
        <v>1</v>
      </c>
      <c r="L124" s="21">
        <v>1</v>
      </c>
      <c r="M124" s="21"/>
      <c r="N124" s="21">
        <v>2</v>
      </c>
      <c r="O124" s="21">
        <v>10</v>
      </c>
      <c r="P124" s="21">
        <v>11</v>
      </c>
      <c r="Q124" s="21">
        <v>1</v>
      </c>
      <c r="R124" s="20">
        <f t="shared" si="2"/>
        <v>40</v>
      </c>
    </row>
    <row r="125" spans="1:18" ht="14">
      <c r="A125" s="39" t="s">
        <v>334</v>
      </c>
      <c r="B125" s="21"/>
      <c r="C125" s="21"/>
      <c r="D125" s="21"/>
      <c r="E125" s="21"/>
      <c r="F125" s="21"/>
      <c r="G125" s="21">
        <v>3</v>
      </c>
      <c r="H125" s="21"/>
      <c r="I125" s="21"/>
      <c r="J125" s="21"/>
      <c r="K125" s="29"/>
      <c r="L125" s="21"/>
      <c r="M125" s="21"/>
      <c r="N125" s="21"/>
      <c r="O125" s="21"/>
      <c r="P125" s="21"/>
      <c r="Q125" s="21"/>
      <c r="R125" s="20">
        <f t="shared" si="2"/>
        <v>3</v>
      </c>
    </row>
    <row r="126" spans="1:18" ht="14">
      <c r="A126" s="38" t="s">
        <v>198</v>
      </c>
      <c r="B126" s="21"/>
      <c r="C126" s="21"/>
      <c r="D126" s="21"/>
      <c r="E126" s="21"/>
      <c r="F126" s="21"/>
      <c r="G126" s="21"/>
      <c r="H126" s="21"/>
      <c r="I126" s="21"/>
      <c r="J126" s="21">
        <v>2</v>
      </c>
      <c r="K126" s="21"/>
      <c r="L126" s="21"/>
      <c r="M126" s="21"/>
      <c r="N126" s="21"/>
      <c r="O126" s="21"/>
      <c r="P126" s="21"/>
      <c r="Q126" s="21"/>
      <c r="R126" s="20">
        <f t="shared" si="2"/>
        <v>2</v>
      </c>
    </row>
    <row r="127" spans="1:18" ht="14">
      <c r="A127" s="39" t="s">
        <v>199</v>
      </c>
      <c r="B127" s="27"/>
      <c r="C127" s="21"/>
      <c r="D127" s="21"/>
      <c r="E127" s="21">
        <v>2</v>
      </c>
      <c r="F127" s="21">
        <v>1</v>
      </c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0">
        <f t="shared" si="2"/>
        <v>3</v>
      </c>
    </row>
    <row r="128" spans="1:18" ht="14">
      <c r="A128" s="39" t="s">
        <v>200</v>
      </c>
      <c r="B128" s="21">
        <v>2</v>
      </c>
      <c r="C128" s="21"/>
      <c r="D128" s="21">
        <v>1</v>
      </c>
      <c r="E128" s="21">
        <v>1</v>
      </c>
      <c r="F128" s="21"/>
      <c r="G128" s="21">
        <v>2</v>
      </c>
      <c r="H128" s="21">
        <v>2</v>
      </c>
      <c r="I128" s="21"/>
      <c r="J128" s="21">
        <v>4</v>
      </c>
      <c r="K128" s="21"/>
      <c r="L128" s="21"/>
      <c r="M128" s="21"/>
      <c r="N128" s="21">
        <v>1</v>
      </c>
      <c r="O128" s="21"/>
      <c r="P128" s="21">
        <v>3</v>
      </c>
      <c r="Q128" s="21">
        <v>1</v>
      </c>
      <c r="R128" s="20">
        <f t="shared" si="2"/>
        <v>17</v>
      </c>
    </row>
    <row r="129" spans="1:18" ht="14">
      <c r="A129" s="39" t="s">
        <v>336</v>
      </c>
      <c r="B129" s="21"/>
      <c r="C129" s="21"/>
      <c r="D129" s="21"/>
      <c r="E129" s="21"/>
      <c r="F129" s="21"/>
      <c r="G129" s="21"/>
      <c r="H129" s="21"/>
      <c r="I129" s="21"/>
      <c r="J129" s="21">
        <v>4</v>
      </c>
      <c r="K129" s="21">
        <v>1</v>
      </c>
      <c r="L129" s="21"/>
      <c r="M129" s="21">
        <v>2</v>
      </c>
      <c r="N129" s="21"/>
      <c r="O129" s="21"/>
      <c r="P129" s="21"/>
      <c r="Q129" s="21"/>
      <c r="R129" s="20">
        <f t="shared" si="2"/>
        <v>7</v>
      </c>
    </row>
    <row r="130" spans="1:18" ht="14">
      <c r="A130" s="39" t="s">
        <v>787</v>
      </c>
      <c r="B130" s="21"/>
      <c r="C130" s="21"/>
      <c r="D130" s="21"/>
      <c r="E130" s="21"/>
      <c r="F130" s="21"/>
      <c r="G130" s="21"/>
      <c r="H130" s="21"/>
      <c r="I130" s="21"/>
      <c r="J130" s="21">
        <v>1</v>
      </c>
      <c r="K130" s="21"/>
      <c r="L130" s="21"/>
      <c r="M130" s="21"/>
      <c r="N130" s="21"/>
      <c r="O130" s="21"/>
      <c r="P130" s="21"/>
      <c r="Q130" s="21"/>
      <c r="R130" s="20">
        <f t="shared" si="2"/>
        <v>1</v>
      </c>
    </row>
    <row r="131" spans="1:18" ht="14">
      <c r="A131" s="39" t="s">
        <v>271</v>
      </c>
      <c r="B131" s="21">
        <v>5</v>
      </c>
      <c r="C131" s="21">
        <v>1</v>
      </c>
      <c r="D131" s="21">
        <v>2</v>
      </c>
      <c r="E131" s="21">
        <v>3</v>
      </c>
      <c r="F131" s="21">
        <v>7</v>
      </c>
      <c r="G131" s="21">
        <v>4</v>
      </c>
      <c r="H131" s="21">
        <v>6</v>
      </c>
      <c r="I131" s="21">
        <v>3</v>
      </c>
      <c r="J131" s="21"/>
      <c r="K131" s="21">
        <v>16</v>
      </c>
      <c r="L131" s="21">
        <v>1</v>
      </c>
      <c r="M131" s="21"/>
      <c r="N131" s="21">
        <v>2</v>
      </c>
      <c r="O131" s="21">
        <v>1</v>
      </c>
      <c r="P131" s="21">
        <v>3</v>
      </c>
      <c r="Q131" s="21"/>
      <c r="R131" s="20">
        <f t="shared" si="2"/>
        <v>54</v>
      </c>
    </row>
    <row r="132" spans="1:18" ht="14">
      <c r="A132" s="39" t="s">
        <v>263</v>
      </c>
      <c r="B132" s="21"/>
      <c r="C132" s="22"/>
      <c r="D132" s="22"/>
      <c r="E132" s="22"/>
      <c r="F132" s="21"/>
      <c r="G132" s="22"/>
      <c r="H132" s="22">
        <v>1</v>
      </c>
      <c r="I132" s="22"/>
      <c r="J132" s="22"/>
      <c r="K132" s="22"/>
      <c r="L132" s="22"/>
      <c r="M132" s="22"/>
      <c r="N132" s="22"/>
      <c r="O132" s="22"/>
      <c r="P132" s="21"/>
      <c r="Q132" s="22"/>
      <c r="R132" s="20">
        <f t="shared" si="2"/>
        <v>1</v>
      </c>
    </row>
    <row r="133" spans="1:18"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 t="str">
        <f t="shared" si="2"/>
        <v/>
      </c>
    </row>
    <row r="134" spans="1:18" ht="14">
      <c r="A134" s="2" t="s">
        <v>555</v>
      </c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 t="str">
        <f t="shared" si="2"/>
        <v/>
      </c>
    </row>
    <row r="135" spans="1:18" ht="14">
      <c r="A135" s="38" t="s">
        <v>264</v>
      </c>
      <c r="B135" s="21"/>
      <c r="C135" s="21"/>
      <c r="D135" s="21"/>
      <c r="E135" s="21"/>
      <c r="F135" s="21">
        <v>1</v>
      </c>
      <c r="G135" s="21"/>
      <c r="H135" s="21"/>
      <c r="I135" s="21">
        <v>1</v>
      </c>
      <c r="J135" s="21"/>
      <c r="K135" s="21"/>
      <c r="L135" s="21"/>
      <c r="M135" s="21"/>
      <c r="N135" s="21"/>
      <c r="O135" s="21"/>
      <c r="P135" s="21">
        <v>1</v>
      </c>
      <c r="Q135" s="21"/>
      <c r="R135" s="20">
        <f t="shared" si="2"/>
        <v>3</v>
      </c>
    </row>
    <row r="136" spans="1:18" ht="14">
      <c r="A136" s="39" t="s">
        <v>265</v>
      </c>
      <c r="B136" s="21"/>
      <c r="C136" s="21"/>
      <c r="D136" s="21"/>
      <c r="E136" s="21"/>
      <c r="F136" s="21"/>
      <c r="G136" s="21">
        <v>1</v>
      </c>
      <c r="H136" s="21"/>
      <c r="I136" s="21">
        <v>2</v>
      </c>
      <c r="J136" s="21"/>
      <c r="K136" s="21"/>
      <c r="L136" s="21">
        <v>1</v>
      </c>
      <c r="M136" s="21"/>
      <c r="N136" s="21"/>
      <c r="O136" s="21"/>
      <c r="P136" s="21">
        <v>1</v>
      </c>
      <c r="Q136" s="21"/>
      <c r="R136" s="20">
        <f t="shared" si="2"/>
        <v>5</v>
      </c>
    </row>
    <row r="137" spans="1:18" ht="14">
      <c r="A137" s="39" t="s">
        <v>126</v>
      </c>
      <c r="B137" s="21"/>
      <c r="C137" s="21"/>
      <c r="D137" s="21"/>
      <c r="E137" s="21">
        <v>1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>
        <v>1</v>
      </c>
      <c r="Q137" s="21"/>
      <c r="R137" s="20">
        <f t="shared" si="2"/>
        <v>2</v>
      </c>
    </row>
    <row r="138" spans="1:18" ht="14">
      <c r="A138" s="39" t="s">
        <v>127</v>
      </c>
      <c r="B138" s="21"/>
      <c r="C138" s="21"/>
      <c r="D138" s="21"/>
      <c r="E138" s="21">
        <v>1</v>
      </c>
      <c r="F138" s="21"/>
      <c r="G138" s="21"/>
      <c r="H138" s="21"/>
      <c r="I138" s="21"/>
      <c r="J138" s="21">
        <v>3</v>
      </c>
      <c r="K138" s="21"/>
      <c r="L138" s="21"/>
      <c r="M138" s="21"/>
      <c r="N138" s="21"/>
      <c r="O138" s="21">
        <v>1</v>
      </c>
      <c r="P138" s="21">
        <v>15</v>
      </c>
      <c r="Q138" s="21"/>
      <c r="R138" s="20">
        <f t="shared" si="2"/>
        <v>20</v>
      </c>
    </row>
    <row r="139" spans="1:18" ht="14">
      <c r="A139" s="39" t="s">
        <v>128</v>
      </c>
      <c r="B139" s="21"/>
      <c r="C139" s="21"/>
      <c r="D139" s="21"/>
      <c r="E139" s="21">
        <v>4</v>
      </c>
      <c r="F139" s="21"/>
      <c r="G139" s="21"/>
      <c r="H139" s="21">
        <v>2</v>
      </c>
      <c r="I139" s="21"/>
      <c r="J139" s="21"/>
      <c r="K139" s="21"/>
      <c r="L139" s="21">
        <v>1</v>
      </c>
      <c r="M139" s="21"/>
      <c r="N139" s="21"/>
      <c r="O139" s="21"/>
      <c r="P139" s="21">
        <v>3</v>
      </c>
      <c r="Q139" s="21"/>
      <c r="R139" s="20">
        <f t="shared" si="2"/>
        <v>10</v>
      </c>
    </row>
    <row r="140" spans="1:18" ht="14">
      <c r="A140" s="39" t="s">
        <v>270</v>
      </c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0" t="str">
        <f t="shared" si="2"/>
        <v/>
      </c>
    </row>
    <row r="141" spans="1:18" ht="14">
      <c r="A141" s="39" t="s">
        <v>275</v>
      </c>
      <c r="B141" s="21">
        <v>3</v>
      </c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>
        <v>1</v>
      </c>
      <c r="N141" s="21"/>
      <c r="O141" s="21"/>
      <c r="P141" s="21"/>
      <c r="Q141" s="21">
        <v>1</v>
      </c>
      <c r="R141" s="20">
        <f t="shared" si="2"/>
        <v>5</v>
      </c>
    </row>
    <row r="142" spans="1:18" ht="14">
      <c r="A142" s="39" t="s">
        <v>4</v>
      </c>
      <c r="B142" s="21"/>
      <c r="C142" s="21"/>
      <c r="D142" s="21"/>
      <c r="E142" s="21">
        <v>4</v>
      </c>
      <c r="F142" s="21">
        <v>2</v>
      </c>
      <c r="G142" s="21"/>
      <c r="H142" s="21"/>
      <c r="I142" s="21"/>
      <c r="J142" s="21"/>
      <c r="K142" s="21">
        <v>4</v>
      </c>
      <c r="L142" s="21"/>
      <c r="M142" s="21"/>
      <c r="N142" s="21">
        <v>2</v>
      </c>
      <c r="O142" s="21">
        <v>1</v>
      </c>
      <c r="P142" s="21">
        <v>4</v>
      </c>
      <c r="Q142" s="21">
        <v>2</v>
      </c>
      <c r="R142" s="20">
        <f t="shared" si="2"/>
        <v>19</v>
      </c>
    </row>
    <row r="143" spans="1:18" ht="14">
      <c r="A143" s="39" t="s">
        <v>142</v>
      </c>
      <c r="B143" s="21"/>
      <c r="C143" s="21"/>
      <c r="D143" s="21"/>
      <c r="E143" s="21"/>
      <c r="F143" s="21"/>
      <c r="G143" s="21">
        <v>1</v>
      </c>
      <c r="H143" s="21"/>
      <c r="I143" s="21"/>
      <c r="J143" s="21">
        <v>1</v>
      </c>
      <c r="K143" s="21"/>
      <c r="L143" s="21"/>
      <c r="M143" s="21"/>
      <c r="N143" s="21">
        <v>3</v>
      </c>
      <c r="O143" s="21"/>
      <c r="P143" s="21">
        <v>2</v>
      </c>
      <c r="Q143" s="21"/>
      <c r="R143" s="20">
        <f t="shared" si="2"/>
        <v>7</v>
      </c>
    </row>
    <row r="144" spans="1:18" ht="14">
      <c r="A144" s="39" t="s">
        <v>143</v>
      </c>
      <c r="B144" s="21">
        <v>2</v>
      </c>
      <c r="C144" s="21"/>
      <c r="D144" s="21">
        <v>3</v>
      </c>
      <c r="E144" s="21">
        <v>7</v>
      </c>
      <c r="F144" s="21">
        <v>4</v>
      </c>
      <c r="G144" s="21">
        <v>6</v>
      </c>
      <c r="H144" s="21">
        <v>1</v>
      </c>
      <c r="I144" s="21">
        <v>12</v>
      </c>
      <c r="J144" s="21">
        <v>7</v>
      </c>
      <c r="K144" s="21">
        <v>20</v>
      </c>
      <c r="L144" s="21">
        <v>8</v>
      </c>
      <c r="M144" s="21">
        <v>14</v>
      </c>
      <c r="N144" s="21">
        <v>47</v>
      </c>
      <c r="O144" s="21">
        <v>6</v>
      </c>
      <c r="P144" s="21">
        <v>17</v>
      </c>
      <c r="Q144" s="21">
        <v>31</v>
      </c>
      <c r="R144" s="20">
        <f t="shared" si="2"/>
        <v>185</v>
      </c>
    </row>
    <row r="145" spans="1:18" ht="14">
      <c r="A145" s="39" t="s">
        <v>903</v>
      </c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0" t="str">
        <f t="shared" si="2"/>
        <v/>
      </c>
    </row>
    <row r="146" spans="1:18" ht="14">
      <c r="A146" s="39" t="s">
        <v>497</v>
      </c>
      <c r="B146" s="21">
        <v>1</v>
      </c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0">
        <f t="shared" si="2"/>
        <v>1</v>
      </c>
    </row>
    <row r="147" spans="1:18"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 t="str">
        <f t="shared" si="2"/>
        <v/>
      </c>
    </row>
    <row r="148" spans="1:18" ht="14">
      <c r="A148" s="2" t="s">
        <v>556</v>
      </c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 t="str">
        <f t="shared" si="2"/>
        <v/>
      </c>
    </row>
    <row r="149" spans="1:18" ht="14">
      <c r="A149" s="38" t="s">
        <v>341</v>
      </c>
      <c r="B149" s="21"/>
      <c r="C149" s="21"/>
      <c r="D149" s="21"/>
      <c r="E149" s="21">
        <v>5</v>
      </c>
      <c r="F149" s="21">
        <v>3</v>
      </c>
      <c r="G149" s="21"/>
      <c r="H149" s="21">
        <v>2</v>
      </c>
      <c r="I149" s="21"/>
      <c r="J149" s="21">
        <v>8</v>
      </c>
      <c r="K149" s="21"/>
      <c r="L149" s="21"/>
      <c r="M149" s="21">
        <v>1</v>
      </c>
      <c r="N149" s="21"/>
      <c r="O149" s="21"/>
      <c r="P149" s="21"/>
      <c r="Q149" s="21">
        <v>1</v>
      </c>
      <c r="R149" s="20">
        <f t="shared" si="2"/>
        <v>20</v>
      </c>
    </row>
    <row r="150" spans="1:18" ht="14">
      <c r="A150" s="39" t="s">
        <v>482</v>
      </c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0" t="str">
        <f t="shared" si="2"/>
        <v/>
      </c>
    </row>
    <row r="151" spans="1:18" ht="14">
      <c r="A151" s="39" t="s">
        <v>502</v>
      </c>
      <c r="B151" s="21"/>
      <c r="C151" s="21"/>
      <c r="D151" s="21"/>
      <c r="E151" s="21">
        <v>1</v>
      </c>
      <c r="F151" s="21"/>
      <c r="G151" s="21">
        <v>10</v>
      </c>
      <c r="H151" s="21"/>
      <c r="I151" s="21">
        <v>1</v>
      </c>
      <c r="J151" s="21">
        <v>6</v>
      </c>
      <c r="K151" s="21"/>
      <c r="L151" s="21"/>
      <c r="M151" s="21">
        <v>5</v>
      </c>
      <c r="N151" s="21">
        <v>2</v>
      </c>
      <c r="O151" s="21"/>
      <c r="P151" s="21">
        <v>2</v>
      </c>
      <c r="Q151" s="21">
        <v>5</v>
      </c>
      <c r="R151" s="20">
        <f t="shared" si="2"/>
        <v>32</v>
      </c>
    </row>
    <row r="152" spans="1:18" ht="14">
      <c r="A152" s="51" t="s">
        <v>132</v>
      </c>
      <c r="B152" s="20">
        <v>3</v>
      </c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>
        <f t="shared" si="2"/>
        <v>3</v>
      </c>
    </row>
    <row r="153" spans="1:18"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 t="str">
        <f t="shared" si="2"/>
        <v/>
      </c>
    </row>
    <row r="154" spans="1:18" ht="14">
      <c r="A154" s="2" t="s">
        <v>557</v>
      </c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 t="str">
        <f t="shared" si="2"/>
        <v/>
      </c>
    </row>
    <row r="155" spans="1:18" ht="14">
      <c r="A155" s="38" t="s">
        <v>343</v>
      </c>
      <c r="B155" s="21">
        <v>9</v>
      </c>
      <c r="C155" s="21">
        <v>2</v>
      </c>
      <c r="D155" s="21"/>
      <c r="E155" s="21">
        <v>6</v>
      </c>
      <c r="F155" s="21">
        <v>7</v>
      </c>
      <c r="G155" s="21">
        <v>1</v>
      </c>
      <c r="H155" s="21">
        <v>17</v>
      </c>
      <c r="I155" s="21"/>
      <c r="J155" s="21">
        <v>7</v>
      </c>
      <c r="K155" s="21">
        <v>2</v>
      </c>
      <c r="L155" s="21"/>
      <c r="M155" s="21"/>
      <c r="N155" s="21">
        <v>1</v>
      </c>
      <c r="O155" s="21">
        <v>1</v>
      </c>
      <c r="P155" s="21">
        <v>2</v>
      </c>
      <c r="Q155" s="21"/>
      <c r="R155" s="20">
        <f t="shared" si="2"/>
        <v>55</v>
      </c>
    </row>
    <row r="156" spans="1:18" ht="14">
      <c r="A156" s="39" t="s">
        <v>495</v>
      </c>
      <c r="B156" s="21">
        <v>3</v>
      </c>
      <c r="C156" s="21">
        <v>2</v>
      </c>
      <c r="D156" s="21">
        <v>2</v>
      </c>
      <c r="E156" s="21"/>
      <c r="F156" s="21">
        <v>11</v>
      </c>
      <c r="G156" s="21">
        <v>6</v>
      </c>
      <c r="H156" s="21"/>
      <c r="I156" s="21">
        <v>5</v>
      </c>
      <c r="J156" s="21">
        <v>4</v>
      </c>
      <c r="K156" s="21">
        <v>5</v>
      </c>
      <c r="L156" s="21">
        <v>6</v>
      </c>
      <c r="M156" s="21">
        <v>2</v>
      </c>
      <c r="N156" s="21">
        <v>1</v>
      </c>
      <c r="O156" s="21">
        <v>6</v>
      </c>
      <c r="P156" s="21">
        <v>3</v>
      </c>
      <c r="Q156" s="21">
        <v>2</v>
      </c>
      <c r="R156" s="20">
        <f t="shared" si="2"/>
        <v>58</v>
      </c>
    </row>
    <row r="157" spans="1:18" ht="14">
      <c r="A157" s="39" t="s">
        <v>496</v>
      </c>
      <c r="B157" s="21"/>
      <c r="C157" s="21"/>
      <c r="D157" s="21"/>
      <c r="E157" s="21"/>
      <c r="F157" s="21"/>
      <c r="G157" s="21"/>
      <c r="H157" s="21"/>
      <c r="I157" s="21">
        <v>1</v>
      </c>
      <c r="J157" s="21"/>
      <c r="K157" s="21">
        <v>5</v>
      </c>
      <c r="L157" s="21">
        <v>8</v>
      </c>
      <c r="M157" s="21">
        <v>1</v>
      </c>
      <c r="N157" s="21">
        <v>15</v>
      </c>
      <c r="O157" s="21"/>
      <c r="P157" s="21">
        <v>1</v>
      </c>
      <c r="Q157" s="21">
        <v>9</v>
      </c>
      <c r="R157" s="20">
        <f t="shared" si="2"/>
        <v>40</v>
      </c>
    </row>
    <row r="158" spans="1:18" ht="14">
      <c r="A158" s="39" t="s">
        <v>793</v>
      </c>
      <c r="B158" s="21">
        <v>10</v>
      </c>
      <c r="C158" s="21"/>
      <c r="D158" s="21">
        <v>2</v>
      </c>
      <c r="E158" s="21">
        <v>5</v>
      </c>
      <c r="F158" s="21">
        <v>14</v>
      </c>
      <c r="G158" s="21">
        <v>4</v>
      </c>
      <c r="H158" s="21">
        <v>5</v>
      </c>
      <c r="I158" s="21">
        <v>3</v>
      </c>
      <c r="J158" s="21"/>
      <c r="K158" s="21"/>
      <c r="L158" s="21">
        <v>10</v>
      </c>
      <c r="M158" s="21">
        <v>1</v>
      </c>
      <c r="N158" s="21">
        <v>30</v>
      </c>
      <c r="O158" s="21"/>
      <c r="P158" s="21"/>
      <c r="Q158" s="21">
        <v>32</v>
      </c>
      <c r="R158" s="20">
        <f t="shared" si="2"/>
        <v>116</v>
      </c>
    </row>
    <row r="159" spans="1:18" ht="14">
      <c r="A159" s="39" t="s">
        <v>794</v>
      </c>
      <c r="B159" s="21">
        <v>7</v>
      </c>
      <c r="C159" s="21"/>
      <c r="D159" s="21">
        <v>2</v>
      </c>
      <c r="E159" s="21">
        <v>7</v>
      </c>
      <c r="F159" s="21">
        <v>10</v>
      </c>
      <c r="G159" s="21">
        <v>4</v>
      </c>
      <c r="H159" s="21">
        <v>2</v>
      </c>
      <c r="I159" s="21">
        <v>14</v>
      </c>
      <c r="J159" s="21">
        <v>2</v>
      </c>
      <c r="K159" s="21">
        <v>10</v>
      </c>
      <c r="L159" s="21">
        <v>10</v>
      </c>
      <c r="M159" s="21">
        <v>2</v>
      </c>
      <c r="N159" s="21">
        <v>19</v>
      </c>
      <c r="O159" s="21">
        <v>1</v>
      </c>
      <c r="P159" s="21">
        <v>9</v>
      </c>
      <c r="Q159" s="21">
        <v>3</v>
      </c>
      <c r="R159" s="20">
        <f t="shared" si="2"/>
        <v>102</v>
      </c>
    </row>
    <row r="160" spans="1:18"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 t="str">
        <f t="shared" si="2"/>
        <v/>
      </c>
    </row>
    <row r="161" spans="1:18" ht="14">
      <c r="A161" s="2" t="s">
        <v>558</v>
      </c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 t="str">
        <f t="shared" si="2"/>
        <v/>
      </c>
    </row>
    <row r="162" spans="1:18" ht="14">
      <c r="A162" s="38" t="s">
        <v>470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>
        <v>11</v>
      </c>
      <c r="L162" s="21">
        <v>1</v>
      </c>
      <c r="M162" s="21">
        <v>1</v>
      </c>
      <c r="N162" s="21">
        <v>33</v>
      </c>
      <c r="O162" s="21">
        <v>5</v>
      </c>
      <c r="P162" s="21">
        <v>163</v>
      </c>
      <c r="Q162" s="21">
        <v>5</v>
      </c>
      <c r="R162" s="20">
        <f t="shared" si="2"/>
        <v>219</v>
      </c>
    </row>
    <row r="163" spans="1:18" ht="14">
      <c r="A163" s="39" t="s">
        <v>471</v>
      </c>
      <c r="B163" s="21">
        <v>13</v>
      </c>
      <c r="C163" s="21"/>
      <c r="D163" s="21">
        <v>10</v>
      </c>
      <c r="E163" s="21">
        <v>100</v>
      </c>
      <c r="F163" s="21">
        <v>7</v>
      </c>
      <c r="G163" s="21"/>
      <c r="H163" s="21">
        <v>4</v>
      </c>
      <c r="I163" s="21">
        <v>3</v>
      </c>
      <c r="J163" s="21">
        <v>14</v>
      </c>
      <c r="K163" s="21">
        <v>3</v>
      </c>
      <c r="L163" s="21">
        <v>4</v>
      </c>
      <c r="M163" s="21"/>
      <c r="N163" s="21">
        <v>1</v>
      </c>
      <c r="O163" s="21"/>
      <c r="P163" s="21"/>
      <c r="Q163" s="21">
        <v>2</v>
      </c>
      <c r="R163" s="20">
        <f t="shared" si="2"/>
        <v>161</v>
      </c>
    </row>
    <row r="164" spans="1:18" ht="14">
      <c r="A164" s="39" t="s">
        <v>472</v>
      </c>
      <c r="B164" s="21">
        <v>14</v>
      </c>
      <c r="C164" s="21"/>
      <c r="D164" s="21">
        <v>5</v>
      </c>
      <c r="E164" s="21">
        <v>8</v>
      </c>
      <c r="F164" s="21">
        <v>14</v>
      </c>
      <c r="G164" s="21">
        <v>50</v>
      </c>
      <c r="H164" s="21">
        <v>8</v>
      </c>
      <c r="I164" s="21">
        <v>17</v>
      </c>
      <c r="J164" s="21">
        <v>19</v>
      </c>
      <c r="K164" s="21">
        <v>58</v>
      </c>
      <c r="L164" s="21">
        <v>25</v>
      </c>
      <c r="M164" s="21">
        <v>6</v>
      </c>
      <c r="N164" s="21">
        <v>32</v>
      </c>
      <c r="O164" s="21"/>
      <c r="P164" s="21">
        <v>58</v>
      </c>
      <c r="Q164" s="21">
        <v>7</v>
      </c>
      <c r="R164" s="20">
        <f t="shared" si="2"/>
        <v>321</v>
      </c>
    </row>
    <row r="165" spans="1:18" ht="14">
      <c r="A165" s="39" t="s">
        <v>473</v>
      </c>
      <c r="B165" s="21">
        <v>4</v>
      </c>
      <c r="C165" s="21"/>
      <c r="D165" s="21"/>
      <c r="E165" s="21"/>
      <c r="F165" s="21">
        <v>11</v>
      </c>
      <c r="G165" s="21"/>
      <c r="H165" s="21">
        <v>1</v>
      </c>
      <c r="I165" s="21"/>
      <c r="J165" s="21"/>
      <c r="K165" s="21"/>
      <c r="L165" s="21"/>
      <c r="M165" s="21"/>
      <c r="N165" s="21"/>
      <c r="O165" s="21"/>
      <c r="P165" s="21">
        <v>1</v>
      </c>
      <c r="Q165" s="21">
        <v>2</v>
      </c>
      <c r="R165" s="20">
        <f t="shared" si="2"/>
        <v>19</v>
      </c>
    </row>
    <row r="166" spans="1:18" ht="14">
      <c r="A166" s="39" t="s">
        <v>474</v>
      </c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>
        <v>39</v>
      </c>
      <c r="R166" s="20">
        <f t="shared" si="2"/>
        <v>39</v>
      </c>
    </row>
    <row r="167" spans="1:18" ht="14">
      <c r="A167" s="39" t="s">
        <v>475</v>
      </c>
      <c r="B167" s="21">
        <v>1</v>
      </c>
      <c r="C167" s="21"/>
      <c r="D167" s="21">
        <v>8</v>
      </c>
      <c r="E167" s="21">
        <v>302</v>
      </c>
      <c r="F167" s="21"/>
      <c r="G167" s="21">
        <v>35</v>
      </c>
      <c r="H167" s="21">
        <v>4</v>
      </c>
      <c r="I167" s="21"/>
      <c r="J167" s="21"/>
      <c r="K167" s="21">
        <v>20</v>
      </c>
      <c r="L167" s="21">
        <v>14</v>
      </c>
      <c r="M167" s="21">
        <v>20</v>
      </c>
      <c r="N167" s="21">
        <v>53</v>
      </c>
      <c r="O167" s="21"/>
      <c r="P167" s="21">
        <v>17</v>
      </c>
      <c r="Q167" s="21">
        <v>119</v>
      </c>
      <c r="R167" s="20">
        <f t="shared" si="2"/>
        <v>593</v>
      </c>
    </row>
    <row r="168" spans="1:18" ht="14">
      <c r="A168" s="39" t="s">
        <v>317</v>
      </c>
      <c r="B168" s="21">
        <v>3</v>
      </c>
      <c r="C168" s="21"/>
      <c r="D168" s="21"/>
      <c r="E168" s="21">
        <v>6</v>
      </c>
      <c r="F168" s="21"/>
      <c r="G168" s="21"/>
      <c r="H168" s="21">
        <v>1</v>
      </c>
      <c r="I168" s="21">
        <v>6</v>
      </c>
      <c r="J168" s="21"/>
      <c r="K168" s="21">
        <v>34</v>
      </c>
      <c r="L168" s="21"/>
      <c r="M168" s="21">
        <v>4</v>
      </c>
      <c r="N168" s="21">
        <v>16</v>
      </c>
      <c r="O168" s="21">
        <v>4</v>
      </c>
      <c r="P168" s="21">
        <v>24</v>
      </c>
      <c r="Q168" s="21">
        <v>9</v>
      </c>
      <c r="R168" s="20">
        <f t="shared" si="2"/>
        <v>107</v>
      </c>
    </row>
    <row r="169" spans="1:18" ht="14">
      <c r="A169" s="39" t="s">
        <v>345</v>
      </c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0" t="str">
        <f t="shared" si="2"/>
        <v/>
      </c>
    </row>
    <row r="170" spans="1:18"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 t="str">
        <f t="shared" si="2"/>
        <v/>
      </c>
    </row>
    <row r="171" spans="1:18" ht="14">
      <c r="A171" s="2" t="s">
        <v>698</v>
      </c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 t="str">
        <f t="shared" si="2"/>
        <v/>
      </c>
    </row>
    <row r="172" spans="1:18" ht="14">
      <c r="A172" s="38" t="s">
        <v>165</v>
      </c>
      <c r="B172" s="21">
        <v>3</v>
      </c>
      <c r="C172" s="21"/>
      <c r="D172" s="21"/>
      <c r="E172" s="21">
        <v>3</v>
      </c>
      <c r="F172" s="21">
        <v>3</v>
      </c>
      <c r="G172" s="21">
        <v>7</v>
      </c>
      <c r="H172" s="21"/>
      <c r="I172" s="21">
        <v>1</v>
      </c>
      <c r="J172" s="21">
        <v>2</v>
      </c>
      <c r="K172" s="21">
        <v>2</v>
      </c>
      <c r="L172" s="21"/>
      <c r="M172" s="21"/>
      <c r="N172" s="21">
        <v>2</v>
      </c>
      <c r="O172" s="21"/>
      <c r="P172" s="21"/>
      <c r="Q172" s="21"/>
      <c r="R172" s="20">
        <f t="shared" si="2"/>
        <v>23</v>
      </c>
    </row>
    <row r="173" spans="1:18" ht="14">
      <c r="A173" s="39" t="s">
        <v>320</v>
      </c>
      <c r="B173" s="21">
        <v>3</v>
      </c>
      <c r="C173" s="21"/>
      <c r="D173" s="21"/>
      <c r="E173" s="21">
        <v>2</v>
      </c>
      <c r="F173" s="21"/>
      <c r="G173" s="21"/>
      <c r="H173" s="21"/>
      <c r="I173" s="21"/>
      <c r="J173" s="21">
        <v>2</v>
      </c>
      <c r="K173" s="21"/>
      <c r="L173" s="21"/>
      <c r="M173" s="21"/>
      <c r="N173" s="21"/>
      <c r="O173" s="21"/>
      <c r="P173" s="21"/>
      <c r="Q173" s="21"/>
      <c r="R173" s="20">
        <f t="shared" si="2"/>
        <v>7</v>
      </c>
    </row>
    <row r="174" spans="1:18" ht="14">
      <c r="A174" s="39" t="s">
        <v>172</v>
      </c>
      <c r="B174" s="21">
        <v>1</v>
      </c>
      <c r="C174" s="21"/>
      <c r="D174" s="21"/>
      <c r="E174" s="21"/>
      <c r="F174" s="21">
        <v>2</v>
      </c>
      <c r="G174" s="21"/>
      <c r="H174" s="21">
        <v>10</v>
      </c>
      <c r="I174" s="21"/>
      <c r="J174" s="21"/>
      <c r="K174" s="21"/>
      <c r="L174" s="21"/>
      <c r="M174" s="21"/>
      <c r="N174" s="21"/>
      <c r="O174" s="21"/>
      <c r="P174" s="21"/>
      <c r="Q174" s="21"/>
      <c r="R174" s="20">
        <f t="shared" si="2"/>
        <v>13</v>
      </c>
    </row>
    <row r="175" spans="1:18" ht="14">
      <c r="A175" s="59" t="s">
        <v>617</v>
      </c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0" t="str">
        <f t="shared" si="2"/>
        <v/>
      </c>
    </row>
    <row r="176" spans="1:18" ht="14">
      <c r="A176" s="39" t="s">
        <v>133</v>
      </c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0" t="str">
        <f t="shared" si="2"/>
        <v/>
      </c>
    </row>
    <row r="177" spans="1:18">
      <c r="A177" s="51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 t="str">
        <f t="shared" si="2"/>
        <v/>
      </c>
    </row>
    <row r="178" spans="1:18" ht="14">
      <c r="A178" s="2" t="s">
        <v>699</v>
      </c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 t="str">
        <f t="shared" si="2"/>
        <v/>
      </c>
    </row>
    <row r="179" spans="1:18" ht="14">
      <c r="A179" s="38" t="s">
        <v>75</v>
      </c>
      <c r="B179" s="21">
        <v>2</v>
      </c>
      <c r="C179" s="21">
        <v>1</v>
      </c>
      <c r="D179" s="21"/>
      <c r="E179" s="21">
        <v>5</v>
      </c>
      <c r="F179" s="21">
        <v>2</v>
      </c>
      <c r="G179" s="21">
        <v>2</v>
      </c>
      <c r="H179" s="21">
        <v>11</v>
      </c>
      <c r="I179" s="21">
        <v>3</v>
      </c>
      <c r="J179" s="21">
        <v>3</v>
      </c>
      <c r="K179" s="21"/>
      <c r="L179" s="21"/>
      <c r="M179" s="21"/>
      <c r="N179" s="21">
        <v>1</v>
      </c>
      <c r="O179" s="21">
        <v>3</v>
      </c>
      <c r="P179" s="21"/>
      <c r="Q179" s="21"/>
      <c r="R179" s="20">
        <f t="shared" si="2"/>
        <v>33</v>
      </c>
    </row>
    <row r="180" spans="1:18" ht="14">
      <c r="A180" s="39" t="s">
        <v>181</v>
      </c>
      <c r="B180" s="21"/>
      <c r="C180" s="21"/>
      <c r="D180" s="21"/>
      <c r="E180" s="21"/>
      <c r="F180" s="21"/>
      <c r="G180" s="21">
        <v>5</v>
      </c>
      <c r="H180" s="21"/>
      <c r="I180" s="21"/>
      <c r="J180" s="21">
        <v>3</v>
      </c>
      <c r="K180" s="21"/>
      <c r="L180" s="21"/>
      <c r="M180" s="21"/>
      <c r="N180" s="21"/>
      <c r="O180" s="21">
        <v>2</v>
      </c>
      <c r="P180" s="21">
        <v>1</v>
      </c>
      <c r="Q180" s="21"/>
      <c r="R180" s="20">
        <f t="shared" si="2"/>
        <v>11</v>
      </c>
    </row>
    <row r="181" spans="1:18" ht="14">
      <c r="A181" s="39" t="s">
        <v>325</v>
      </c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0" t="str">
        <f t="shared" si="2"/>
        <v/>
      </c>
    </row>
    <row r="182" spans="1:18" ht="14">
      <c r="A182" s="39" t="s">
        <v>326</v>
      </c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>
        <v>1</v>
      </c>
      <c r="Q182" s="21"/>
      <c r="R182" s="20">
        <f t="shared" si="2"/>
        <v>1</v>
      </c>
    </row>
    <row r="183" spans="1:18"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 t="str">
        <f t="shared" si="2"/>
        <v/>
      </c>
    </row>
    <row r="184" spans="1:18" ht="14">
      <c r="A184" s="2" t="s">
        <v>560</v>
      </c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 t="str">
        <f t="shared" si="2"/>
        <v/>
      </c>
    </row>
    <row r="185" spans="1:18" ht="14">
      <c r="A185" s="38" t="s">
        <v>327</v>
      </c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>
        <v>2</v>
      </c>
      <c r="M185" s="21"/>
      <c r="N185" s="21">
        <v>5</v>
      </c>
      <c r="O185" s="21"/>
      <c r="P185" s="21">
        <v>2</v>
      </c>
      <c r="Q185" s="21"/>
      <c r="R185" s="20">
        <f t="shared" si="2"/>
        <v>9</v>
      </c>
    </row>
    <row r="186" spans="1:18" ht="14">
      <c r="A186" s="39" t="s">
        <v>478</v>
      </c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>
        <v>1</v>
      </c>
      <c r="N186" s="21">
        <v>2</v>
      </c>
      <c r="O186" s="21"/>
      <c r="P186" s="21"/>
      <c r="Q186" s="21"/>
      <c r="R186" s="20">
        <f t="shared" si="2"/>
        <v>3</v>
      </c>
    </row>
    <row r="187" spans="1:18" ht="14">
      <c r="A187" s="39" t="s">
        <v>629</v>
      </c>
      <c r="B187" s="21"/>
      <c r="C187" s="21"/>
      <c r="D187" s="21">
        <v>1</v>
      </c>
      <c r="E187" s="21"/>
      <c r="F187" s="21"/>
      <c r="G187" s="21"/>
      <c r="H187" s="21"/>
      <c r="I187" s="21"/>
      <c r="J187" s="21"/>
      <c r="K187" s="21"/>
      <c r="L187" s="21"/>
      <c r="M187" s="21"/>
      <c r="N187" s="21">
        <v>1</v>
      </c>
      <c r="O187" s="21"/>
      <c r="P187" s="21">
        <v>2</v>
      </c>
      <c r="Q187" s="21">
        <v>2</v>
      </c>
      <c r="R187" s="20">
        <f t="shared" ref="R187:R251" si="3">IF(SUM(B187:Q187)&gt;0,SUM(B187:Q187),"")</f>
        <v>6</v>
      </c>
    </row>
    <row r="188" spans="1:18" ht="14">
      <c r="A188" s="39" t="s">
        <v>630</v>
      </c>
      <c r="B188" s="21">
        <v>5</v>
      </c>
      <c r="C188" s="21"/>
      <c r="D188" s="21">
        <v>1</v>
      </c>
      <c r="E188" s="21">
        <v>11</v>
      </c>
      <c r="F188" s="21">
        <v>4</v>
      </c>
      <c r="G188" s="21">
        <v>1</v>
      </c>
      <c r="H188" s="21">
        <v>3</v>
      </c>
      <c r="I188" s="21"/>
      <c r="J188" s="21">
        <v>4</v>
      </c>
      <c r="K188" s="21">
        <v>5</v>
      </c>
      <c r="L188" s="21">
        <v>1</v>
      </c>
      <c r="M188" s="21"/>
      <c r="N188" s="21">
        <v>3</v>
      </c>
      <c r="O188" s="21">
        <v>1</v>
      </c>
      <c r="P188" s="21">
        <v>32</v>
      </c>
      <c r="Q188" s="21">
        <v>6</v>
      </c>
      <c r="R188" s="20">
        <f t="shared" si="3"/>
        <v>77</v>
      </c>
    </row>
    <row r="189" spans="1:18" ht="14">
      <c r="A189" s="39" t="s">
        <v>8</v>
      </c>
      <c r="B189" s="21"/>
      <c r="C189" s="21"/>
      <c r="D189" s="21">
        <v>1</v>
      </c>
      <c r="E189" s="21"/>
      <c r="F189" s="21"/>
      <c r="G189" s="21"/>
      <c r="H189" s="21"/>
      <c r="I189" s="21"/>
      <c r="J189" s="21"/>
      <c r="K189" s="21">
        <v>1</v>
      </c>
      <c r="L189" s="21"/>
      <c r="M189" s="21"/>
      <c r="N189" s="21"/>
      <c r="O189" s="21"/>
      <c r="P189" s="21"/>
      <c r="Q189" s="21"/>
      <c r="R189" s="20">
        <f t="shared" si="3"/>
        <v>2</v>
      </c>
    </row>
    <row r="190" spans="1:18"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 t="str">
        <f t="shared" si="3"/>
        <v/>
      </c>
    </row>
    <row r="191" spans="1:18" ht="14">
      <c r="A191" s="2" t="s">
        <v>561</v>
      </c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 t="str">
        <f t="shared" si="3"/>
        <v/>
      </c>
    </row>
    <row r="192" spans="1:18" ht="14">
      <c r="A192" s="39" t="s">
        <v>595</v>
      </c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 t="str">
        <f t="shared" si="3"/>
        <v/>
      </c>
    </row>
    <row r="193" spans="1:18">
      <c r="A193" s="54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 t="str">
        <f t="shared" si="3"/>
        <v/>
      </c>
    </row>
    <row r="194" spans="1:18" ht="14">
      <c r="A194" s="2" t="s">
        <v>562</v>
      </c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 t="str">
        <f t="shared" si="3"/>
        <v/>
      </c>
    </row>
    <row r="195" spans="1:18" ht="14">
      <c r="A195" s="38" t="s">
        <v>596</v>
      </c>
      <c r="B195" s="21">
        <v>4</v>
      </c>
      <c r="C195" s="21"/>
      <c r="D195" s="21"/>
      <c r="E195" s="21"/>
      <c r="F195" s="21"/>
      <c r="G195" s="21"/>
      <c r="H195" s="21">
        <v>3</v>
      </c>
      <c r="I195" s="21"/>
      <c r="J195" s="21"/>
      <c r="K195" s="21"/>
      <c r="L195" s="21">
        <v>4</v>
      </c>
      <c r="M195" s="21"/>
      <c r="N195" s="21"/>
      <c r="O195" s="21"/>
      <c r="P195" s="21"/>
      <c r="Q195" s="21"/>
      <c r="R195" s="20">
        <f t="shared" si="3"/>
        <v>11</v>
      </c>
    </row>
    <row r="196" spans="1:18" ht="14">
      <c r="A196" s="38" t="s">
        <v>597</v>
      </c>
      <c r="B196" s="21"/>
      <c r="C196" s="21"/>
      <c r="D196" s="21">
        <v>4</v>
      </c>
      <c r="E196" s="21">
        <v>1</v>
      </c>
      <c r="F196" s="21"/>
      <c r="G196" s="21">
        <v>1</v>
      </c>
      <c r="H196" s="21">
        <v>1</v>
      </c>
      <c r="I196" s="21"/>
      <c r="J196" s="21"/>
      <c r="K196" s="21"/>
      <c r="L196" s="21">
        <v>1</v>
      </c>
      <c r="M196" s="21"/>
      <c r="N196" s="21">
        <v>3</v>
      </c>
      <c r="O196" s="21">
        <v>5</v>
      </c>
      <c r="P196" s="21">
        <v>13</v>
      </c>
      <c r="Q196" s="21">
        <v>2</v>
      </c>
      <c r="R196" s="20">
        <f t="shared" si="3"/>
        <v>31</v>
      </c>
    </row>
    <row r="197" spans="1:18">
      <c r="A197" s="54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 t="str">
        <f t="shared" si="3"/>
        <v/>
      </c>
    </row>
    <row r="198" spans="1:18" ht="14">
      <c r="A198" s="2" t="s">
        <v>563</v>
      </c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 t="str">
        <f t="shared" si="3"/>
        <v/>
      </c>
    </row>
    <row r="199" spans="1:18" ht="14">
      <c r="A199" s="38" t="s">
        <v>611</v>
      </c>
      <c r="B199" s="21">
        <v>5</v>
      </c>
      <c r="C199" s="21"/>
      <c r="D199" s="21"/>
      <c r="E199" s="21">
        <v>2</v>
      </c>
      <c r="F199" s="21"/>
      <c r="G199" s="21">
        <v>7</v>
      </c>
      <c r="H199" s="21"/>
      <c r="I199" s="21">
        <v>9</v>
      </c>
      <c r="J199" s="21">
        <v>12</v>
      </c>
      <c r="K199" s="21">
        <v>16</v>
      </c>
      <c r="L199" s="21"/>
      <c r="M199" s="21"/>
      <c r="N199" s="21">
        <v>14</v>
      </c>
      <c r="O199" s="21">
        <v>2</v>
      </c>
      <c r="P199" s="21">
        <v>4</v>
      </c>
      <c r="Q199" s="21"/>
      <c r="R199" s="20">
        <f t="shared" si="3"/>
        <v>71</v>
      </c>
    </row>
    <row r="200" spans="1:18" ht="14">
      <c r="A200" s="39" t="s">
        <v>613</v>
      </c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>
        <v>166</v>
      </c>
      <c r="Q200" s="21">
        <v>5</v>
      </c>
      <c r="R200" s="20">
        <f t="shared" si="3"/>
        <v>171</v>
      </c>
    </row>
    <row r="201" spans="1:18" ht="14">
      <c r="A201" s="39" t="s">
        <v>1039</v>
      </c>
      <c r="B201" s="21"/>
      <c r="C201" s="21"/>
      <c r="D201" s="21"/>
      <c r="E201" s="21">
        <v>1</v>
      </c>
      <c r="F201" s="21"/>
      <c r="G201" s="21"/>
      <c r="H201" s="21"/>
      <c r="I201" s="21">
        <v>1</v>
      </c>
      <c r="J201" s="21"/>
      <c r="K201" s="21"/>
      <c r="L201" s="21"/>
      <c r="M201" s="21"/>
      <c r="N201" s="21"/>
      <c r="O201" s="21"/>
      <c r="P201" s="21"/>
      <c r="Q201" s="21"/>
      <c r="R201" s="20">
        <f t="shared" si="3"/>
        <v>2</v>
      </c>
    </row>
    <row r="202" spans="1:18" ht="14">
      <c r="A202" s="39" t="s">
        <v>134</v>
      </c>
      <c r="B202" s="21"/>
      <c r="C202" s="22"/>
      <c r="D202" s="22"/>
      <c r="E202" s="22"/>
      <c r="F202" s="21"/>
      <c r="G202" s="22"/>
      <c r="H202" s="22"/>
      <c r="I202" s="22"/>
      <c r="J202" s="22"/>
      <c r="K202" s="22"/>
      <c r="L202" s="22"/>
      <c r="M202" s="22"/>
      <c r="N202" s="22"/>
      <c r="O202" s="22"/>
      <c r="P202" s="21"/>
      <c r="Q202" s="22"/>
      <c r="R202" s="20" t="str">
        <f t="shared" si="3"/>
        <v/>
      </c>
    </row>
    <row r="203" spans="1:18" ht="14">
      <c r="A203" s="39" t="s">
        <v>1040</v>
      </c>
      <c r="B203" s="21"/>
      <c r="C203" s="21"/>
      <c r="D203" s="21"/>
      <c r="E203" s="21"/>
      <c r="F203" s="21"/>
      <c r="G203" s="21"/>
      <c r="H203" s="21">
        <v>2</v>
      </c>
      <c r="I203" s="21"/>
      <c r="J203" s="21"/>
      <c r="K203" s="21"/>
      <c r="L203" s="21"/>
      <c r="M203" s="21"/>
      <c r="N203" s="21"/>
      <c r="O203" s="21"/>
      <c r="P203" s="21"/>
      <c r="Q203" s="21"/>
      <c r="R203" s="20">
        <f t="shared" si="3"/>
        <v>2</v>
      </c>
    </row>
    <row r="204" spans="1:18" ht="14">
      <c r="A204" s="39" t="s">
        <v>658</v>
      </c>
      <c r="B204" s="21">
        <v>19</v>
      </c>
      <c r="C204" s="21"/>
      <c r="D204" s="21">
        <v>2</v>
      </c>
      <c r="E204" s="21">
        <v>26</v>
      </c>
      <c r="F204" s="21">
        <v>29</v>
      </c>
      <c r="G204" s="21">
        <v>6</v>
      </c>
      <c r="H204" s="21">
        <v>23</v>
      </c>
      <c r="I204" s="21">
        <v>15</v>
      </c>
      <c r="J204" s="21">
        <v>9</v>
      </c>
      <c r="K204" s="21">
        <v>13</v>
      </c>
      <c r="L204" s="21">
        <v>4</v>
      </c>
      <c r="M204" s="21">
        <v>2</v>
      </c>
      <c r="N204" s="21">
        <v>4</v>
      </c>
      <c r="O204" s="21">
        <v>8</v>
      </c>
      <c r="P204" s="21">
        <v>8</v>
      </c>
      <c r="Q204" s="21">
        <v>7</v>
      </c>
      <c r="R204" s="20">
        <f t="shared" si="3"/>
        <v>175</v>
      </c>
    </row>
    <row r="205" spans="1:18" ht="14">
      <c r="A205" s="54" t="s">
        <v>303</v>
      </c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20" t="str">
        <f t="shared" si="3"/>
        <v/>
      </c>
    </row>
    <row r="206" spans="1:18">
      <c r="A206" s="54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 t="str">
        <f t="shared" si="3"/>
        <v/>
      </c>
    </row>
    <row r="207" spans="1:18" ht="14">
      <c r="A207" s="2" t="s">
        <v>564</v>
      </c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 t="str">
        <f t="shared" si="3"/>
        <v/>
      </c>
    </row>
    <row r="208" spans="1:18" ht="14">
      <c r="A208" s="59" t="s">
        <v>135</v>
      </c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 t="str">
        <f t="shared" si="3"/>
        <v/>
      </c>
    </row>
    <row r="209" spans="1:18" ht="14">
      <c r="A209" s="38" t="s">
        <v>659</v>
      </c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>
        <v>1</v>
      </c>
      <c r="Q209" s="21"/>
      <c r="R209" s="20">
        <f t="shared" si="3"/>
        <v>1</v>
      </c>
    </row>
    <row r="210" spans="1:18">
      <c r="A210" s="54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 t="str">
        <f t="shared" si="3"/>
        <v/>
      </c>
    </row>
    <row r="211" spans="1:18" ht="14">
      <c r="A211" s="2" t="s">
        <v>565</v>
      </c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 t="str">
        <f t="shared" si="3"/>
        <v/>
      </c>
    </row>
    <row r="212" spans="1:18" ht="14">
      <c r="A212" s="39" t="s">
        <v>661</v>
      </c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>
        <v>9</v>
      </c>
      <c r="Q212" s="21"/>
      <c r="R212" s="20">
        <f t="shared" si="3"/>
        <v>9</v>
      </c>
    </row>
    <row r="213" spans="1:18">
      <c r="A213" s="54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 t="str">
        <f t="shared" si="3"/>
        <v/>
      </c>
    </row>
    <row r="214" spans="1:18" ht="14">
      <c r="A214" s="2" t="s">
        <v>566</v>
      </c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 t="str">
        <f t="shared" si="3"/>
        <v/>
      </c>
    </row>
    <row r="215" spans="1:18" ht="14">
      <c r="A215" s="38" t="s">
        <v>662</v>
      </c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>
        <v>2</v>
      </c>
      <c r="Q215" s="21"/>
      <c r="R215" s="20">
        <f t="shared" si="3"/>
        <v>2</v>
      </c>
    </row>
    <row r="216" spans="1:18" ht="14">
      <c r="A216" s="39" t="s">
        <v>660</v>
      </c>
      <c r="B216" s="21">
        <v>7</v>
      </c>
      <c r="C216" s="21"/>
      <c r="D216" s="21">
        <v>23</v>
      </c>
      <c r="E216" s="21">
        <v>39</v>
      </c>
      <c r="F216" s="21">
        <v>32</v>
      </c>
      <c r="G216" s="21">
        <v>2</v>
      </c>
      <c r="H216" s="21">
        <v>35</v>
      </c>
      <c r="I216" s="21">
        <v>19</v>
      </c>
      <c r="J216" s="21">
        <v>5</v>
      </c>
      <c r="K216" s="21">
        <v>50</v>
      </c>
      <c r="L216" s="21">
        <v>30</v>
      </c>
      <c r="M216" s="21">
        <v>24</v>
      </c>
      <c r="N216" s="21">
        <v>67</v>
      </c>
      <c r="O216" s="21">
        <v>10</v>
      </c>
      <c r="P216" s="21">
        <v>38</v>
      </c>
      <c r="Q216" s="21">
        <v>16</v>
      </c>
      <c r="R216" s="20">
        <f t="shared" si="3"/>
        <v>397</v>
      </c>
    </row>
    <row r="217" spans="1:18">
      <c r="A217" s="54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 t="str">
        <f t="shared" si="3"/>
        <v/>
      </c>
    </row>
    <row r="218" spans="1:18" ht="14">
      <c r="A218" s="2" t="s">
        <v>405</v>
      </c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 t="str">
        <f t="shared" si="3"/>
        <v/>
      </c>
    </row>
    <row r="219" spans="1:18" ht="14">
      <c r="A219" s="38" t="s">
        <v>620</v>
      </c>
      <c r="B219" s="21"/>
      <c r="C219" s="21"/>
      <c r="D219" s="21"/>
      <c r="E219" s="21">
        <v>4</v>
      </c>
      <c r="F219" s="21">
        <v>1</v>
      </c>
      <c r="G219" s="21"/>
      <c r="H219" s="21">
        <v>4</v>
      </c>
      <c r="I219" s="21"/>
      <c r="J219" s="21">
        <v>2</v>
      </c>
      <c r="K219" s="21">
        <v>6</v>
      </c>
      <c r="L219" s="21">
        <v>10</v>
      </c>
      <c r="M219" s="21"/>
      <c r="N219" s="21"/>
      <c r="O219" s="21"/>
      <c r="P219" s="21">
        <v>16</v>
      </c>
      <c r="Q219" s="21">
        <v>6</v>
      </c>
      <c r="R219" s="20">
        <f t="shared" si="3"/>
        <v>49</v>
      </c>
    </row>
    <row r="220" spans="1:18" ht="14">
      <c r="A220" s="39" t="s">
        <v>166</v>
      </c>
      <c r="B220" s="21">
        <v>10</v>
      </c>
      <c r="C220" s="21"/>
      <c r="D220" s="21"/>
      <c r="E220" s="21">
        <v>19</v>
      </c>
      <c r="F220" s="21">
        <v>17</v>
      </c>
      <c r="G220" s="21"/>
      <c r="H220" s="21">
        <v>12</v>
      </c>
      <c r="I220" s="21">
        <v>1</v>
      </c>
      <c r="J220" s="21">
        <v>5</v>
      </c>
      <c r="K220" s="21">
        <v>50</v>
      </c>
      <c r="L220" s="21">
        <v>8</v>
      </c>
      <c r="M220" s="21">
        <v>1</v>
      </c>
      <c r="N220" s="21">
        <v>2</v>
      </c>
      <c r="O220" s="21"/>
      <c r="P220" s="21">
        <v>10</v>
      </c>
      <c r="Q220" s="21"/>
      <c r="R220" s="20">
        <f t="shared" si="3"/>
        <v>135</v>
      </c>
    </row>
    <row r="221" spans="1:18" ht="14">
      <c r="A221" s="39" t="s">
        <v>176</v>
      </c>
      <c r="B221" s="21">
        <v>3</v>
      </c>
      <c r="C221" s="21"/>
      <c r="D221" s="21">
        <v>2</v>
      </c>
      <c r="E221" s="21">
        <v>4</v>
      </c>
      <c r="F221" s="21"/>
      <c r="G221" s="21">
        <v>3</v>
      </c>
      <c r="H221" s="21"/>
      <c r="I221" s="21">
        <v>2</v>
      </c>
      <c r="J221" s="21"/>
      <c r="K221" s="21"/>
      <c r="L221" s="21">
        <v>2</v>
      </c>
      <c r="M221" s="21">
        <v>3</v>
      </c>
      <c r="N221" s="21">
        <v>4</v>
      </c>
      <c r="O221" s="21"/>
      <c r="P221" s="21">
        <v>3</v>
      </c>
      <c r="Q221" s="21">
        <v>4</v>
      </c>
      <c r="R221" s="20">
        <f t="shared" si="3"/>
        <v>30</v>
      </c>
    </row>
    <row r="222" spans="1:18" ht="14">
      <c r="A222" s="39" t="s">
        <v>177</v>
      </c>
      <c r="B222" s="21">
        <v>21</v>
      </c>
      <c r="C222" s="21"/>
      <c r="D222" s="21">
        <v>9</v>
      </c>
      <c r="E222" s="21">
        <v>21</v>
      </c>
      <c r="F222" s="21">
        <v>5</v>
      </c>
      <c r="G222" s="21">
        <v>75</v>
      </c>
      <c r="H222" s="21">
        <v>9</v>
      </c>
      <c r="I222" s="21">
        <v>12</v>
      </c>
      <c r="J222" s="21"/>
      <c r="K222" s="21">
        <v>200</v>
      </c>
      <c r="L222" s="21">
        <v>42</v>
      </c>
      <c r="M222" s="21">
        <v>27</v>
      </c>
      <c r="N222" s="21">
        <v>34</v>
      </c>
      <c r="O222" s="21">
        <v>1</v>
      </c>
      <c r="P222" s="21">
        <v>24</v>
      </c>
      <c r="Q222" s="21">
        <v>17</v>
      </c>
      <c r="R222" s="20">
        <f t="shared" si="3"/>
        <v>497</v>
      </c>
    </row>
    <row r="223" spans="1:18" ht="14">
      <c r="A223" s="39" t="s">
        <v>178</v>
      </c>
      <c r="B223" s="21">
        <v>5</v>
      </c>
      <c r="C223" s="21"/>
      <c r="D223" s="21"/>
      <c r="E223" s="21">
        <v>2</v>
      </c>
      <c r="F223" s="21">
        <v>4</v>
      </c>
      <c r="G223" s="21"/>
      <c r="H223" s="21">
        <v>3</v>
      </c>
      <c r="I223" s="21"/>
      <c r="J223" s="21"/>
      <c r="K223" s="21"/>
      <c r="L223" s="21"/>
      <c r="M223" s="21"/>
      <c r="N223" s="21"/>
      <c r="O223" s="21"/>
      <c r="P223" s="21">
        <v>1</v>
      </c>
      <c r="Q223" s="21"/>
      <c r="R223" s="20">
        <f t="shared" si="3"/>
        <v>15</v>
      </c>
    </row>
    <row r="224" spans="1:18" ht="14">
      <c r="A224" s="39" t="s">
        <v>72</v>
      </c>
      <c r="B224" s="21">
        <v>1</v>
      </c>
      <c r="C224" s="21"/>
      <c r="D224" s="21"/>
      <c r="E224" s="21"/>
      <c r="F224" s="21"/>
      <c r="G224" s="21">
        <v>1</v>
      </c>
      <c r="H224" s="21"/>
      <c r="I224" s="21"/>
      <c r="J224" s="21"/>
      <c r="K224" s="21"/>
      <c r="L224" s="21">
        <v>1</v>
      </c>
      <c r="M224" s="21"/>
      <c r="N224" s="21"/>
      <c r="O224" s="21"/>
      <c r="P224" s="21">
        <v>2</v>
      </c>
      <c r="Q224" s="21"/>
      <c r="R224" s="20">
        <f t="shared" si="3"/>
        <v>5</v>
      </c>
    </row>
    <row r="225" spans="1:18" ht="14">
      <c r="A225" s="39" t="s">
        <v>400</v>
      </c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0" t="str">
        <f t="shared" si="3"/>
        <v/>
      </c>
    </row>
    <row r="226" spans="1:18" ht="14">
      <c r="A226" s="39" t="s">
        <v>583</v>
      </c>
      <c r="B226" s="21"/>
      <c r="C226" s="21"/>
      <c r="D226" s="21">
        <v>4</v>
      </c>
      <c r="E226" s="21"/>
      <c r="F226" s="21">
        <v>3</v>
      </c>
      <c r="G226" s="21"/>
      <c r="H226" s="21">
        <v>1</v>
      </c>
      <c r="I226" s="21"/>
      <c r="J226" s="21"/>
      <c r="K226" s="21"/>
      <c r="L226" s="21"/>
      <c r="M226" s="21"/>
      <c r="N226" s="21"/>
      <c r="O226" s="21"/>
      <c r="P226" s="21">
        <v>1</v>
      </c>
      <c r="Q226" s="21"/>
      <c r="R226" s="20">
        <f t="shared" si="3"/>
        <v>9</v>
      </c>
    </row>
    <row r="227" spans="1:18" ht="14">
      <c r="A227" s="39" t="s">
        <v>520</v>
      </c>
      <c r="B227" s="21">
        <v>6</v>
      </c>
      <c r="C227" s="21"/>
      <c r="D227" s="21">
        <v>5</v>
      </c>
      <c r="E227" s="21">
        <v>13</v>
      </c>
      <c r="F227" s="21"/>
      <c r="G227" s="21"/>
      <c r="H227" s="21">
        <v>6</v>
      </c>
      <c r="I227" s="21"/>
      <c r="J227" s="21"/>
      <c r="K227" s="21"/>
      <c r="L227" s="21"/>
      <c r="M227" s="21"/>
      <c r="N227" s="21">
        <v>1</v>
      </c>
      <c r="O227" s="21"/>
      <c r="P227" s="21"/>
      <c r="Q227" s="21">
        <v>2</v>
      </c>
      <c r="R227" s="20">
        <f t="shared" si="3"/>
        <v>33</v>
      </c>
    </row>
    <row r="228" spans="1:18" ht="14">
      <c r="A228" s="39" t="s">
        <v>521</v>
      </c>
      <c r="B228" s="21"/>
      <c r="C228" s="21"/>
      <c r="D228" s="21"/>
      <c r="E228" s="21"/>
      <c r="F228" s="21"/>
      <c r="G228" s="21">
        <v>1</v>
      </c>
      <c r="H228" s="21">
        <v>8</v>
      </c>
      <c r="I228" s="21"/>
      <c r="J228" s="21"/>
      <c r="K228" s="21"/>
      <c r="L228" s="21"/>
      <c r="M228" s="21"/>
      <c r="N228" s="21">
        <v>2</v>
      </c>
      <c r="O228" s="21"/>
      <c r="P228" s="21">
        <v>6</v>
      </c>
      <c r="Q228" s="21">
        <v>2</v>
      </c>
      <c r="R228" s="20">
        <f t="shared" si="3"/>
        <v>19</v>
      </c>
    </row>
    <row r="229" spans="1:18">
      <c r="A229" s="54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 t="str">
        <f t="shared" si="3"/>
        <v/>
      </c>
    </row>
    <row r="230" spans="1:18" ht="14">
      <c r="A230" s="2" t="s">
        <v>73</v>
      </c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 t="str">
        <f t="shared" si="3"/>
        <v/>
      </c>
    </row>
    <row r="231" spans="1:18" ht="14">
      <c r="A231" s="38" t="s">
        <v>535</v>
      </c>
      <c r="B231" s="21"/>
      <c r="C231" s="21"/>
      <c r="D231" s="21">
        <v>1</v>
      </c>
      <c r="E231" s="21">
        <v>3</v>
      </c>
      <c r="F231" s="21">
        <v>4</v>
      </c>
      <c r="G231" s="21">
        <v>30</v>
      </c>
      <c r="H231" s="21">
        <v>7</v>
      </c>
      <c r="I231" s="21"/>
      <c r="J231" s="21">
        <v>4</v>
      </c>
      <c r="K231" s="21">
        <v>2</v>
      </c>
      <c r="L231" s="21">
        <v>5</v>
      </c>
      <c r="M231" s="21">
        <v>8</v>
      </c>
      <c r="N231" s="21">
        <v>9</v>
      </c>
      <c r="O231" s="21">
        <v>2</v>
      </c>
      <c r="P231" s="21">
        <v>4</v>
      </c>
      <c r="Q231" s="21">
        <v>1</v>
      </c>
      <c r="R231" s="20">
        <f t="shared" si="3"/>
        <v>80</v>
      </c>
    </row>
    <row r="232" spans="1:18">
      <c r="A232" s="54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 t="str">
        <f t="shared" si="3"/>
        <v/>
      </c>
    </row>
    <row r="233" spans="1:18" ht="14">
      <c r="A233" s="2" t="s">
        <v>74</v>
      </c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 t="str">
        <f t="shared" si="3"/>
        <v/>
      </c>
    </row>
    <row r="234" spans="1:18" ht="14">
      <c r="A234" s="38" t="s">
        <v>586</v>
      </c>
      <c r="B234" s="21">
        <v>1</v>
      </c>
      <c r="C234" s="21">
        <v>3</v>
      </c>
      <c r="D234" s="21"/>
      <c r="E234" s="21"/>
      <c r="F234" s="21">
        <v>13</v>
      </c>
      <c r="G234" s="21"/>
      <c r="H234" s="21">
        <v>4</v>
      </c>
      <c r="I234" s="21"/>
      <c r="J234" s="21">
        <v>2</v>
      </c>
      <c r="K234" s="21">
        <v>2</v>
      </c>
      <c r="L234" s="21"/>
      <c r="M234" s="21"/>
      <c r="N234" s="21">
        <v>2</v>
      </c>
      <c r="O234" s="21">
        <v>1</v>
      </c>
      <c r="P234" s="21">
        <v>4</v>
      </c>
      <c r="Q234" s="21"/>
      <c r="R234" s="20">
        <f t="shared" si="3"/>
        <v>32</v>
      </c>
    </row>
    <row r="235" spans="1:18" ht="14">
      <c r="A235" s="39" t="s">
        <v>882</v>
      </c>
      <c r="B235" s="21"/>
      <c r="C235" s="21"/>
      <c r="D235" s="21"/>
      <c r="E235" s="21"/>
      <c r="F235" s="21"/>
      <c r="G235" s="21">
        <v>2</v>
      </c>
      <c r="H235" s="21"/>
      <c r="I235" s="21"/>
      <c r="J235" s="21"/>
      <c r="K235" s="21">
        <v>2</v>
      </c>
      <c r="L235" s="21"/>
      <c r="M235" s="21"/>
      <c r="N235" s="21">
        <v>28</v>
      </c>
      <c r="O235" s="21"/>
      <c r="P235" s="21">
        <v>1</v>
      </c>
      <c r="Q235" s="21">
        <v>2</v>
      </c>
      <c r="R235" s="20">
        <f t="shared" si="3"/>
        <v>35</v>
      </c>
    </row>
    <row r="236" spans="1:18" ht="14">
      <c r="A236" s="39" t="s">
        <v>536</v>
      </c>
      <c r="B236" s="21">
        <v>2</v>
      </c>
      <c r="C236" s="21">
        <v>1</v>
      </c>
      <c r="D236" s="21"/>
      <c r="E236" s="21">
        <v>3</v>
      </c>
      <c r="F236" s="21">
        <v>7</v>
      </c>
      <c r="G236" s="21"/>
      <c r="H236" s="21">
        <v>6</v>
      </c>
      <c r="I236" s="21"/>
      <c r="J236" s="21"/>
      <c r="K236" s="21">
        <v>6</v>
      </c>
      <c r="L236" s="21"/>
      <c r="M236" s="21">
        <v>1</v>
      </c>
      <c r="N236" s="21">
        <v>3</v>
      </c>
      <c r="O236" s="21">
        <v>1</v>
      </c>
      <c r="P236" s="21">
        <v>12</v>
      </c>
      <c r="Q236" s="21"/>
      <c r="R236" s="20">
        <f t="shared" si="3"/>
        <v>42</v>
      </c>
    </row>
    <row r="237" spans="1:18" ht="14">
      <c r="A237" s="39" t="s">
        <v>380</v>
      </c>
      <c r="B237" s="21">
        <v>3</v>
      </c>
      <c r="C237" s="21"/>
      <c r="D237" s="21"/>
      <c r="E237" s="21">
        <v>27</v>
      </c>
      <c r="F237" s="21">
        <v>8</v>
      </c>
      <c r="G237" s="21">
        <v>3</v>
      </c>
      <c r="H237" s="21">
        <v>3</v>
      </c>
      <c r="I237" s="21">
        <v>16</v>
      </c>
      <c r="J237" s="21"/>
      <c r="K237" s="21">
        <v>23</v>
      </c>
      <c r="L237" s="21">
        <v>3</v>
      </c>
      <c r="M237" s="21">
        <v>1</v>
      </c>
      <c r="N237" s="21">
        <v>2</v>
      </c>
      <c r="O237" s="21">
        <v>6</v>
      </c>
      <c r="P237" s="21">
        <v>30</v>
      </c>
      <c r="Q237" s="21"/>
      <c r="R237" s="20">
        <f t="shared" si="3"/>
        <v>125</v>
      </c>
    </row>
    <row r="238" spans="1:18" ht="14">
      <c r="A238" s="39" t="s">
        <v>381</v>
      </c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>
        <v>1</v>
      </c>
      <c r="O238" s="21"/>
      <c r="P238" s="21">
        <v>12</v>
      </c>
      <c r="Q238" s="21"/>
      <c r="R238" s="20">
        <f t="shared" si="3"/>
        <v>13</v>
      </c>
    </row>
    <row r="239" spans="1:18" ht="14">
      <c r="A239" s="39" t="s">
        <v>382</v>
      </c>
      <c r="B239" s="21"/>
      <c r="C239" s="21"/>
      <c r="D239" s="21"/>
      <c r="E239" s="21"/>
      <c r="F239" s="21"/>
      <c r="G239" s="21"/>
      <c r="H239" s="21"/>
      <c r="I239" s="21"/>
      <c r="J239" s="21"/>
      <c r="K239" s="21">
        <v>17</v>
      </c>
      <c r="L239" s="21"/>
      <c r="M239" s="21"/>
      <c r="N239" s="21"/>
      <c r="O239" s="21"/>
      <c r="P239" s="21">
        <v>43</v>
      </c>
      <c r="Q239" s="21"/>
      <c r="R239" s="20">
        <f t="shared" si="3"/>
        <v>60</v>
      </c>
    </row>
    <row r="240" spans="1:18" ht="14">
      <c r="A240" s="39" t="s">
        <v>232</v>
      </c>
      <c r="B240" s="21"/>
      <c r="C240" s="21"/>
      <c r="D240" s="21"/>
      <c r="E240" s="21"/>
      <c r="F240" s="21"/>
      <c r="G240" s="21"/>
      <c r="H240" s="21"/>
      <c r="I240" s="21"/>
      <c r="J240" s="21"/>
      <c r="K240" s="21">
        <v>8</v>
      </c>
      <c r="L240" s="21">
        <v>2</v>
      </c>
      <c r="M240" s="21"/>
      <c r="N240" s="21">
        <v>1</v>
      </c>
      <c r="O240" s="21">
        <v>1</v>
      </c>
      <c r="P240" s="21">
        <v>6</v>
      </c>
      <c r="Q240" s="21">
        <v>2</v>
      </c>
      <c r="R240" s="20">
        <f t="shared" si="3"/>
        <v>20</v>
      </c>
    </row>
    <row r="241" spans="1:18" ht="14">
      <c r="A241" s="39" t="s">
        <v>233</v>
      </c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>
        <v>7</v>
      </c>
      <c r="Q241" s="21"/>
      <c r="R241" s="20">
        <f t="shared" si="3"/>
        <v>7</v>
      </c>
    </row>
    <row r="242" spans="1:18" ht="14">
      <c r="A242" s="39" t="s">
        <v>234</v>
      </c>
      <c r="B242" s="21"/>
      <c r="C242" s="21"/>
      <c r="D242" s="21"/>
      <c r="E242" s="60">
        <v>7</v>
      </c>
      <c r="F242" s="21">
        <v>4</v>
      </c>
      <c r="G242" s="21">
        <v>2</v>
      </c>
      <c r="H242" s="21"/>
      <c r="I242" s="21">
        <v>1</v>
      </c>
      <c r="J242" s="21"/>
      <c r="K242" s="21">
        <v>7</v>
      </c>
      <c r="L242" s="21">
        <v>4</v>
      </c>
      <c r="M242" s="21"/>
      <c r="N242" s="21">
        <v>3</v>
      </c>
      <c r="O242" s="21">
        <v>5</v>
      </c>
      <c r="P242" s="21">
        <v>26</v>
      </c>
      <c r="Q242" s="21"/>
      <c r="R242" s="20">
        <f t="shared" si="3"/>
        <v>59</v>
      </c>
    </row>
    <row r="243" spans="1:18" ht="14">
      <c r="A243" s="39" t="s">
        <v>120</v>
      </c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>
        <v>9</v>
      </c>
      <c r="Q243" s="21"/>
      <c r="R243" s="20">
        <f t="shared" si="3"/>
        <v>9</v>
      </c>
    </row>
    <row r="244" spans="1:18" ht="14">
      <c r="A244" s="39" t="s">
        <v>121</v>
      </c>
      <c r="B244" s="27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0" t="str">
        <f t="shared" si="3"/>
        <v/>
      </c>
    </row>
    <row r="245" spans="1:18" ht="14">
      <c r="A245" s="39" t="s">
        <v>122</v>
      </c>
      <c r="B245" s="21">
        <v>10</v>
      </c>
      <c r="C245" s="21"/>
      <c r="D245" s="21">
        <v>2</v>
      </c>
      <c r="E245" s="21">
        <v>5</v>
      </c>
      <c r="F245" s="21">
        <v>8</v>
      </c>
      <c r="G245" s="21"/>
      <c r="H245" s="21">
        <v>2</v>
      </c>
      <c r="I245" s="21"/>
      <c r="J245" s="21">
        <v>4</v>
      </c>
      <c r="K245" s="21">
        <v>8</v>
      </c>
      <c r="L245" s="21"/>
      <c r="M245" s="21">
        <v>1</v>
      </c>
      <c r="N245" s="21">
        <v>2</v>
      </c>
      <c r="O245" s="21"/>
      <c r="P245" s="21">
        <v>2</v>
      </c>
      <c r="Q245" s="21">
        <v>9</v>
      </c>
      <c r="R245" s="20">
        <f t="shared" si="3"/>
        <v>53</v>
      </c>
    </row>
    <row r="246" spans="1:18" ht="14">
      <c r="A246" s="39" t="s">
        <v>2</v>
      </c>
      <c r="B246" s="21"/>
      <c r="C246" s="21"/>
      <c r="D246" s="21"/>
      <c r="E246" s="21">
        <v>2</v>
      </c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>
        <v>5</v>
      </c>
      <c r="R246" s="20">
        <f t="shared" si="3"/>
        <v>7</v>
      </c>
    </row>
    <row r="247" spans="1:18" ht="14">
      <c r="A247" s="39" t="s">
        <v>420</v>
      </c>
      <c r="B247" s="21">
        <v>6</v>
      </c>
      <c r="C247" s="21"/>
      <c r="D247" s="21">
        <v>5</v>
      </c>
      <c r="E247" s="21">
        <v>8</v>
      </c>
      <c r="F247" s="21">
        <v>15</v>
      </c>
      <c r="G247" s="21"/>
      <c r="H247" s="21">
        <v>15</v>
      </c>
      <c r="I247" s="21"/>
      <c r="J247" s="21"/>
      <c r="K247" s="21">
        <v>3</v>
      </c>
      <c r="L247" s="21">
        <v>4</v>
      </c>
      <c r="M247" s="21">
        <v>3</v>
      </c>
      <c r="N247" s="21">
        <v>4</v>
      </c>
      <c r="O247" s="21">
        <v>8</v>
      </c>
      <c r="P247" s="21">
        <v>16</v>
      </c>
      <c r="Q247" s="21">
        <v>7</v>
      </c>
      <c r="R247" s="20">
        <f t="shared" si="3"/>
        <v>94</v>
      </c>
    </row>
    <row r="248" spans="1:18" ht="14">
      <c r="A248" s="39" t="s">
        <v>856</v>
      </c>
      <c r="B248" s="27"/>
      <c r="C248" s="21">
        <v>2</v>
      </c>
      <c r="D248" s="21">
        <v>2</v>
      </c>
      <c r="E248" s="21"/>
      <c r="F248" s="21"/>
      <c r="G248" s="21">
        <v>1</v>
      </c>
      <c r="H248" s="21"/>
      <c r="I248" s="21"/>
      <c r="J248" s="21">
        <v>4</v>
      </c>
      <c r="K248" s="21">
        <v>1</v>
      </c>
      <c r="L248" s="21">
        <v>4</v>
      </c>
      <c r="M248" s="21">
        <v>1</v>
      </c>
      <c r="N248" s="21">
        <v>1</v>
      </c>
      <c r="O248" s="21"/>
      <c r="P248" s="21"/>
      <c r="Q248" s="21">
        <v>7</v>
      </c>
      <c r="R248" s="20">
        <f t="shared" si="3"/>
        <v>23</v>
      </c>
    </row>
    <row r="249" spans="1:18" ht="14">
      <c r="A249" s="39" t="s">
        <v>744</v>
      </c>
      <c r="B249" s="27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0" t="str">
        <f t="shared" si="3"/>
        <v/>
      </c>
    </row>
    <row r="250" spans="1:18" ht="14">
      <c r="A250" s="39" t="s">
        <v>857</v>
      </c>
      <c r="B250" s="21">
        <v>6</v>
      </c>
      <c r="C250" s="21">
        <v>3</v>
      </c>
      <c r="D250" s="21"/>
      <c r="E250" s="21">
        <v>10</v>
      </c>
      <c r="F250" s="21">
        <v>6</v>
      </c>
      <c r="G250" s="21">
        <v>1</v>
      </c>
      <c r="H250" s="21">
        <v>5</v>
      </c>
      <c r="I250" s="21">
        <v>8</v>
      </c>
      <c r="J250" s="21">
        <v>10</v>
      </c>
      <c r="K250" s="21">
        <v>18</v>
      </c>
      <c r="L250" s="21"/>
      <c r="M250" s="21"/>
      <c r="N250" s="21"/>
      <c r="O250" s="21"/>
      <c r="P250" s="21">
        <v>2</v>
      </c>
      <c r="Q250" s="21"/>
      <c r="R250" s="20">
        <f t="shared" si="3"/>
        <v>69</v>
      </c>
    </row>
    <row r="251" spans="1:18"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 t="str">
        <f t="shared" si="3"/>
        <v/>
      </c>
    </row>
    <row r="252" spans="1:18" ht="14">
      <c r="A252" s="2" t="s">
        <v>1041</v>
      </c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 t="str">
        <f t="shared" ref="R252:R269" si="4">IF(SUM(B252:Q252)&gt;0,SUM(B252:Q252),"")</f>
        <v/>
      </c>
    </row>
    <row r="253" spans="1:18" ht="14">
      <c r="A253" s="38" t="s">
        <v>752</v>
      </c>
      <c r="B253" s="21">
        <v>29</v>
      </c>
      <c r="C253" s="21"/>
      <c r="D253" s="21"/>
      <c r="E253" s="21">
        <v>100</v>
      </c>
      <c r="F253" s="21">
        <v>3</v>
      </c>
      <c r="G253" s="21">
        <v>5</v>
      </c>
      <c r="H253" s="21"/>
      <c r="I253" s="21">
        <v>13</v>
      </c>
      <c r="J253" s="21">
        <v>3</v>
      </c>
      <c r="K253" s="21">
        <v>34</v>
      </c>
      <c r="L253" s="21">
        <v>32</v>
      </c>
      <c r="M253" s="21">
        <v>10</v>
      </c>
      <c r="N253" s="21">
        <v>20</v>
      </c>
      <c r="O253" s="21">
        <v>8</v>
      </c>
      <c r="P253" s="21">
        <v>14</v>
      </c>
      <c r="Q253" s="21">
        <v>62</v>
      </c>
      <c r="R253" s="20">
        <f t="shared" si="4"/>
        <v>333</v>
      </c>
    </row>
    <row r="254" spans="1:18" ht="14">
      <c r="A254" s="39" t="s">
        <v>747</v>
      </c>
      <c r="B254" s="21">
        <v>1</v>
      </c>
      <c r="C254" s="21"/>
      <c r="D254" s="21"/>
      <c r="E254" s="21">
        <v>14</v>
      </c>
      <c r="F254" s="21">
        <v>2</v>
      </c>
      <c r="G254" s="21">
        <v>1</v>
      </c>
      <c r="H254" s="21">
        <v>2</v>
      </c>
      <c r="I254" s="21">
        <v>20</v>
      </c>
      <c r="J254" s="21">
        <v>10</v>
      </c>
      <c r="K254" s="21">
        <v>38</v>
      </c>
      <c r="L254" s="21">
        <v>14</v>
      </c>
      <c r="M254" s="21">
        <v>13</v>
      </c>
      <c r="N254" s="21">
        <v>36</v>
      </c>
      <c r="O254" s="21">
        <v>17</v>
      </c>
      <c r="P254" s="21">
        <v>125</v>
      </c>
      <c r="Q254" s="21">
        <v>34</v>
      </c>
      <c r="R254" s="20">
        <f t="shared" si="4"/>
        <v>327</v>
      </c>
    </row>
    <row r="255" spans="1:18" ht="14">
      <c r="A255" s="39" t="s">
        <v>610</v>
      </c>
      <c r="B255" s="21"/>
      <c r="C255" s="21"/>
      <c r="D255" s="21"/>
      <c r="E255" s="21">
        <v>6</v>
      </c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>
        <v>10</v>
      </c>
      <c r="R255" s="20">
        <f t="shared" si="4"/>
        <v>16</v>
      </c>
    </row>
    <row r="256" spans="1:18" ht="14">
      <c r="A256" s="39" t="s">
        <v>631</v>
      </c>
      <c r="B256" s="21">
        <v>17</v>
      </c>
      <c r="C256" s="21"/>
      <c r="D256" s="21">
        <v>2</v>
      </c>
      <c r="E256" s="21">
        <v>20</v>
      </c>
      <c r="F256" s="21">
        <v>33</v>
      </c>
      <c r="G256" s="21">
        <v>20</v>
      </c>
      <c r="H256" s="21">
        <v>4</v>
      </c>
      <c r="I256" s="21">
        <v>7</v>
      </c>
      <c r="J256" s="21">
        <v>35</v>
      </c>
      <c r="K256" s="21">
        <v>34</v>
      </c>
      <c r="L256" s="21">
        <v>20</v>
      </c>
      <c r="M256" s="21">
        <v>29</v>
      </c>
      <c r="N256" s="21">
        <v>12</v>
      </c>
      <c r="O256" s="21">
        <v>21</v>
      </c>
      <c r="P256" s="21">
        <v>67</v>
      </c>
      <c r="Q256" s="21">
        <v>17</v>
      </c>
      <c r="R256" s="20">
        <f t="shared" si="4"/>
        <v>338</v>
      </c>
    </row>
    <row r="257" spans="1:19" ht="14">
      <c r="A257" s="39" t="s">
        <v>484</v>
      </c>
      <c r="B257" s="21">
        <v>43</v>
      </c>
      <c r="C257" s="21">
        <v>5</v>
      </c>
      <c r="D257" s="21">
        <v>7</v>
      </c>
      <c r="E257" s="21">
        <v>44</v>
      </c>
      <c r="F257" s="21"/>
      <c r="G257" s="21"/>
      <c r="H257" s="21">
        <v>8</v>
      </c>
      <c r="I257" s="21">
        <v>16</v>
      </c>
      <c r="J257" s="21">
        <v>11</v>
      </c>
      <c r="K257" s="21">
        <v>6</v>
      </c>
      <c r="L257" s="21">
        <v>11</v>
      </c>
      <c r="M257" s="21">
        <v>1</v>
      </c>
      <c r="N257" s="21">
        <v>4</v>
      </c>
      <c r="O257" s="21">
        <v>4</v>
      </c>
      <c r="P257" s="21">
        <v>5</v>
      </c>
      <c r="Q257" s="21">
        <v>8</v>
      </c>
      <c r="R257" s="20">
        <f t="shared" si="4"/>
        <v>173</v>
      </c>
    </row>
    <row r="258" spans="1:19" ht="14">
      <c r="A258" s="39" t="s">
        <v>553</v>
      </c>
      <c r="B258" s="21"/>
      <c r="C258" s="21"/>
      <c r="D258" s="21">
        <v>2</v>
      </c>
      <c r="E258" s="21">
        <v>1</v>
      </c>
      <c r="F258" s="21"/>
      <c r="G258" s="21"/>
      <c r="H258" s="21"/>
      <c r="I258" s="21">
        <v>1</v>
      </c>
      <c r="J258" s="21"/>
      <c r="K258" s="21">
        <v>2</v>
      </c>
      <c r="L258" s="21">
        <v>5</v>
      </c>
      <c r="M258" s="21">
        <v>1</v>
      </c>
      <c r="N258" s="21">
        <v>14</v>
      </c>
      <c r="O258" s="21"/>
      <c r="P258" s="21">
        <v>4</v>
      </c>
      <c r="Q258" s="21">
        <v>9</v>
      </c>
      <c r="R258" s="20">
        <f t="shared" si="4"/>
        <v>39</v>
      </c>
    </row>
    <row r="259" spans="1:19">
      <c r="A259" s="54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 t="str">
        <f t="shared" si="4"/>
        <v/>
      </c>
    </row>
    <row r="260" spans="1:19" ht="14">
      <c r="A260" s="2" t="s">
        <v>1042</v>
      </c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 t="str">
        <f t="shared" si="4"/>
        <v/>
      </c>
    </row>
    <row r="261" spans="1:19" ht="14">
      <c r="A261" s="38" t="s">
        <v>402</v>
      </c>
      <c r="B261" s="21">
        <v>3</v>
      </c>
      <c r="C261" s="21">
        <v>2</v>
      </c>
      <c r="D261" s="21"/>
      <c r="E261" s="21"/>
      <c r="F261" s="21">
        <v>1</v>
      </c>
      <c r="G261" s="21"/>
      <c r="H261" s="21">
        <v>4</v>
      </c>
      <c r="I261" s="21">
        <v>2</v>
      </c>
      <c r="J261" s="21">
        <v>3</v>
      </c>
      <c r="K261" s="21"/>
      <c r="L261" s="21"/>
      <c r="M261" s="21"/>
      <c r="N261" s="21"/>
      <c r="O261" s="21"/>
      <c r="P261" s="21"/>
      <c r="Q261" s="21"/>
      <c r="R261" s="20">
        <f t="shared" si="4"/>
        <v>15</v>
      </c>
    </row>
    <row r="262" spans="1:19" ht="14">
      <c r="A262" s="39" t="s">
        <v>403</v>
      </c>
      <c r="B262" s="21"/>
      <c r="C262" s="21"/>
      <c r="D262" s="21"/>
      <c r="E262" s="21">
        <v>12</v>
      </c>
      <c r="F262" s="21"/>
      <c r="G262" s="21"/>
      <c r="H262" s="21"/>
      <c r="I262" s="21">
        <v>3</v>
      </c>
      <c r="J262" s="21">
        <v>6</v>
      </c>
      <c r="K262" s="21">
        <v>5</v>
      </c>
      <c r="L262" s="21"/>
      <c r="M262" s="21"/>
      <c r="N262" s="21"/>
      <c r="O262" s="21"/>
      <c r="P262" s="21">
        <v>9</v>
      </c>
      <c r="Q262" s="21"/>
      <c r="R262" s="20">
        <f t="shared" si="4"/>
        <v>35</v>
      </c>
    </row>
    <row r="263" spans="1:19" ht="14">
      <c r="A263" s="39" t="s">
        <v>404</v>
      </c>
      <c r="B263" s="21"/>
      <c r="C263" s="21">
        <v>1</v>
      </c>
      <c r="D263" s="21"/>
      <c r="E263" s="21">
        <v>4</v>
      </c>
      <c r="F263" s="21">
        <v>2</v>
      </c>
      <c r="G263" s="21"/>
      <c r="H263" s="21"/>
      <c r="I263" s="21">
        <v>10</v>
      </c>
      <c r="J263" s="21">
        <v>1</v>
      </c>
      <c r="K263" s="21">
        <v>5</v>
      </c>
      <c r="L263" s="21">
        <v>20</v>
      </c>
      <c r="M263" s="21"/>
      <c r="N263" s="21">
        <v>12</v>
      </c>
      <c r="O263" s="21">
        <v>13</v>
      </c>
      <c r="P263" s="21">
        <v>34</v>
      </c>
      <c r="Q263" s="21">
        <v>16</v>
      </c>
      <c r="R263" s="20">
        <f t="shared" si="4"/>
        <v>118</v>
      </c>
    </row>
    <row r="264" spans="1:19" ht="14">
      <c r="A264" s="39" t="s">
        <v>262</v>
      </c>
      <c r="B264" s="21"/>
      <c r="C264" s="21"/>
      <c r="D264" s="21"/>
      <c r="E264" s="21"/>
      <c r="F264" s="21">
        <v>9</v>
      </c>
      <c r="G264" s="21"/>
      <c r="H264" s="21"/>
      <c r="I264" s="21"/>
      <c r="J264" s="21"/>
      <c r="K264" s="21">
        <v>20</v>
      </c>
      <c r="L264" s="21"/>
      <c r="M264" s="21"/>
      <c r="N264" s="21"/>
      <c r="O264" s="21"/>
      <c r="P264" s="21">
        <v>3</v>
      </c>
      <c r="Q264" s="21"/>
      <c r="R264" s="20">
        <f t="shared" si="4"/>
        <v>32</v>
      </c>
    </row>
    <row r="265" spans="1:19" ht="14">
      <c r="A265" s="39" t="s">
        <v>654</v>
      </c>
      <c r="B265" s="21"/>
      <c r="C265" s="21"/>
      <c r="D265" s="21"/>
      <c r="E265" s="21">
        <v>4</v>
      </c>
      <c r="F265" s="21">
        <v>15</v>
      </c>
      <c r="G265" s="21"/>
      <c r="H265" s="21">
        <v>2</v>
      </c>
      <c r="I265" s="21"/>
      <c r="J265" s="21">
        <v>155</v>
      </c>
      <c r="K265" s="21">
        <v>16</v>
      </c>
      <c r="L265" s="21"/>
      <c r="M265" s="21"/>
      <c r="N265" s="21">
        <v>6</v>
      </c>
      <c r="O265" s="21"/>
      <c r="P265" s="21"/>
      <c r="Q265" s="21"/>
      <c r="R265" s="20">
        <f t="shared" si="4"/>
        <v>198</v>
      </c>
    </row>
    <row r="266" spans="1:19" ht="14">
      <c r="A266" s="39" t="s">
        <v>669</v>
      </c>
      <c r="B266" s="21"/>
      <c r="C266" s="21"/>
      <c r="D266" s="21"/>
      <c r="E266" s="21"/>
      <c r="F266" s="21"/>
      <c r="G266" s="21"/>
      <c r="H266" s="21"/>
      <c r="I266" s="21"/>
      <c r="J266" s="21"/>
      <c r="K266" s="21">
        <v>16</v>
      </c>
      <c r="L266" s="21"/>
      <c r="M266" s="21"/>
      <c r="N266" s="21"/>
      <c r="O266" s="21">
        <v>3</v>
      </c>
      <c r="P266" s="21"/>
      <c r="Q266" s="21">
        <v>3</v>
      </c>
      <c r="R266" s="20">
        <f t="shared" si="4"/>
        <v>22</v>
      </c>
    </row>
    <row r="267" spans="1:19" ht="14">
      <c r="A267" s="39" t="s">
        <v>670</v>
      </c>
      <c r="B267" s="21"/>
      <c r="C267" s="21"/>
      <c r="D267" s="21">
        <v>6</v>
      </c>
      <c r="E267" s="21">
        <v>9</v>
      </c>
      <c r="F267" s="21">
        <v>2</v>
      </c>
      <c r="G267" s="21">
        <v>4</v>
      </c>
      <c r="H267" s="21">
        <v>10</v>
      </c>
      <c r="I267" s="21">
        <v>3</v>
      </c>
      <c r="J267" s="21">
        <v>8</v>
      </c>
      <c r="K267" s="21">
        <v>50</v>
      </c>
      <c r="L267" s="21">
        <v>14</v>
      </c>
      <c r="M267" s="21">
        <v>6</v>
      </c>
      <c r="N267" s="21">
        <v>22</v>
      </c>
      <c r="O267" s="21">
        <v>10</v>
      </c>
      <c r="P267" s="21">
        <v>18</v>
      </c>
      <c r="Q267" s="21">
        <v>16</v>
      </c>
      <c r="R267" s="20">
        <f t="shared" si="4"/>
        <v>178</v>
      </c>
    </row>
    <row r="268" spans="1:19" ht="14">
      <c r="A268" s="39" t="s">
        <v>689</v>
      </c>
      <c r="B268" s="21"/>
      <c r="C268" s="21">
        <v>23</v>
      </c>
      <c r="D268" s="21">
        <v>2</v>
      </c>
      <c r="E268" s="21">
        <v>1</v>
      </c>
      <c r="F268" s="21">
        <v>5</v>
      </c>
      <c r="G268" s="21"/>
      <c r="H268" s="21">
        <v>5</v>
      </c>
      <c r="I268" s="21"/>
      <c r="J268" s="21"/>
      <c r="K268" s="21"/>
      <c r="L268" s="21"/>
      <c r="M268" s="21"/>
      <c r="N268" s="21"/>
      <c r="O268" s="21"/>
      <c r="P268" s="21">
        <v>11</v>
      </c>
      <c r="Q268" s="21"/>
      <c r="R268" s="20">
        <f t="shared" si="4"/>
        <v>47</v>
      </c>
    </row>
    <row r="269" spans="1:19" ht="14">
      <c r="A269" s="39" t="s">
        <v>690</v>
      </c>
      <c r="B269" s="21">
        <v>6</v>
      </c>
      <c r="C269" s="21"/>
      <c r="D269" s="21">
        <v>3</v>
      </c>
      <c r="E269" s="21"/>
      <c r="F269" s="21"/>
      <c r="G269" s="21">
        <v>4</v>
      </c>
      <c r="H269" s="21"/>
      <c r="I269" s="21">
        <v>22</v>
      </c>
      <c r="J269" s="21">
        <v>10</v>
      </c>
      <c r="K269" s="21">
        <v>2</v>
      </c>
      <c r="L269" s="21">
        <v>2</v>
      </c>
      <c r="M269" s="21">
        <v>5</v>
      </c>
      <c r="N269" s="21">
        <v>45</v>
      </c>
      <c r="O269" s="21">
        <v>15</v>
      </c>
      <c r="P269" s="21">
        <v>12</v>
      </c>
      <c r="Q269" s="21">
        <v>2</v>
      </c>
      <c r="R269" s="20">
        <f t="shared" si="4"/>
        <v>128</v>
      </c>
    </row>
    <row r="270" spans="1:19"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</row>
    <row r="271" spans="1:19" ht="14">
      <c r="A271" s="32" t="s">
        <v>1043</v>
      </c>
      <c r="B271" s="21">
        <f>COUNT(B6:B6,B8:B35,B37:B56,B61:B83,B87:B89,B93:B117,B121:B140,B142:B144,B146:B151,B155:B168,B172:B174,B176:B231,B234:B250,B253:B258,B261:B269)</f>
        <v>57</v>
      </c>
      <c r="C271" s="21">
        <f t="shared" ref="C271:R271" si="5">COUNT(C6:C6,C8:C35,C37:C56,C61:C83,C87:C89,C93:C117,C121:C140,C142:C144,C146:C151,C155:C168,C172:C174,C176:C231,C234:C250,C253:C258,C261:C269)</f>
        <v>13</v>
      </c>
      <c r="D271" s="21">
        <f t="shared" si="5"/>
        <v>40</v>
      </c>
      <c r="E271" s="21">
        <f t="shared" si="5"/>
        <v>74</v>
      </c>
      <c r="F271" s="21">
        <f t="shared" si="5"/>
        <v>58</v>
      </c>
      <c r="G271" s="21">
        <f t="shared" si="5"/>
        <v>46</v>
      </c>
      <c r="H271" s="21">
        <f t="shared" si="5"/>
        <v>49</v>
      </c>
      <c r="I271" s="21">
        <f t="shared" si="5"/>
        <v>48</v>
      </c>
      <c r="J271" s="21">
        <f t="shared" si="5"/>
        <v>51</v>
      </c>
      <c r="K271" s="21">
        <f t="shared" si="5"/>
        <v>70</v>
      </c>
      <c r="L271" s="21">
        <f t="shared" si="5"/>
        <v>56</v>
      </c>
      <c r="M271" s="21">
        <f t="shared" si="5"/>
        <v>42</v>
      </c>
      <c r="N271" s="21">
        <f>COUNT(N6:N6,N8:N35,N37:N56,N61:N83,N87:N89,N93:N117,N121:N140,N142:N144,N146:N151,N155:N168,N172:N174,N176:N231,N234:N250,N253:N258,N261:N269)</f>
        <v>75</v>
      </c>
      <c r="O271" s="21">
        <f t="shared" si="5"/>
        <v>45</v>
      </c>
      <c r="P271" s="21">
        <f t="shared" si="5"/>
        <v>82</v>
      </c>
      <c r="Q271" s="21">
        <f t="shared" si="5"/>
        <v>88</v>
      </c>
      <c r="R271" s="21">
        <f t="shared" si="5"/>
        <v>168</v>
      </c>
    </row>
    <row r="272" spans="1:19" ht="14">
      <c r="A272" s="7" t="s">
        <v>915</v>
      </c>
      <c r="B272" s="21">
        <f>SUM(B6:B231)+SUM(B232:B269)</f>
        <v>413</v>
      </c>
      <c r="C272" s="21">
        <f t="shared" ref="C272:R272" si="6">SUM(C6:C231)+SUM(C232:C269)</f>
        <v>47</v>
      </c>
      <c r="D272" s="21">
        <f t="shared" si="6"/>
        <v>169</v>
      </c>
      <c r="E272" s="21">
        <f t="shared" si="6"/>
        <v>1083</v>
      </c>
      <c r="F272" s="21">
        <f t="shared" si="6"/>
        <v>395</v>
      </c>
      <c r="G272" s="21">
        <f t="shared" si="6"/>
        <v>359</v>
      </c>
      <c r="H272" s="21">
        <f t="shared" si="6"/>
        <v>274</v>
      </c>
      <c r="I272" s="21">
        <f t="shared" si="6"/>
        <v>318</v>
      </c>
      <c r="J272" s="21">
        <f t="shared" si="6"/>
        <v>430</v>
      </c>
      <c r="K272" s="21">
        <f t="shared" si="6"/>
        <v>1034</v>
      </c>
      <c r="L272" s="21">
        <f t="shared" si="6"/>
        <v>472</v>
      </c>
      <c r="M272" s="21">
        <f t="shared" si="6"/>
        <v>244</v>
      </c>
      <c r="N272" s="21">
        <f>SUM(N6:N231)+SUM(N232:N269)</f>
        <v>749</v>
      </c>
      <c r="O272" s="21">
        <f t="shared" si="6"/>
        <v>229</v>
      </c>
      <c r="P272" s="21">
        <f t="shared" si="6"/>
        <v>1263</v>
      </c>
      <c r="Q272" s="21">
        <f t="shared" si="6"/>
        <v>848</v>
      </c>
      <c r="R272" s="21">
        <f t="shared" si="6"/>
        <v>8327</v>
      </c>
      <c r="S272" s="71"/>
    </row>
    <row r="273" spans="1:18">
      <c r="A273" s="4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</row>
    <row r="274" spans="1:18">
      <c r="A274" s="33" t="s">
        <v>624</v>
      </c>
      <c r="B274" s="21">
        <v>2</v>
      </c>
      <c r="C274" s="21">
        <v>1</v>
      </c>
      <c r="D274" s="21">
        <v>2</v>
      </c>
      <c r="E274" s="21">
        <v>2</v>
      </c>
      <c r="F274" s="21">
        <v>4</v>
      </c>
      <c r="G274" s="21">
        <v>5</v>
      </c>
      <c r="H274" s="21">
        <v>2</v>
      </c>
      <c r="I274" s="21">
        <v>2</v>
      </c>
      <c r="J274" s="21">
        <v>1</v>
      </c>
      <c r="K274" s="21">
        <v>3</v>
      </c>
      <c r="L274" s="21">
        <v>1</v>
      </c>
      <c r="M274" s="21">
        <v>2</v>
      </c>
      <c r="N274" s="21">
        <v>2</v>
      </c>
      <c r="O274" s="21">
        <v>2</v>
      </c>
      <c r="P274" s="21">
        <v>1</v>
      </c>
      <c r="Q274" s="21">
        <v>1</v>
      </c>
      <c r="R274" s="21">
        <f>SUM(B274:Q274)</f>
        <v>33</v>
      </c>
    </row>
    <row r="275" spans="1:18">
      <c r="A275" s="8" t="s">
        <v>622</v>
      </c>
      <c r="B275" s="23">
        <v>0.23958333333333334</v>
      </c>
      <c r="C275" s="23"/>
      <c r="D275" s="23">
        <v>0.39583333333333331</v>
      </c>
      <c r="E275" s="23">
        <v>0.30902777777777779</v>
      </c>
      <c r="F275" s="23">
        <v>0.27777777777777779</v>
      </c>
      <c r="G275" s="23">
        <v>0.35416666666666669</v>
      </c>
      <c r="H275" s="23">
        <v>0.2673611111111111</v>
      </c>
      <c r="I275" s="23">
        <v>0.375</v>
      </c>
      <c r="J275" s="23">
        <v>0.33333333333333331</v>
      </c>
      <c r="K275" s="23">
        <v>0.28125</v>
      </c>
      <c r="L275" s="23">
        <v>0.33333333333333331</v>
      </c>
      <c r="M275" s="23">
        <v>0.33749999999999997</v>
      </c>
      <c r="N275" s="23">
        <v>0.3298611111111111</v>
      </c>
      <c r="O275" s="23">
        <v>0.3125</v>
      </c>
      <c r="P275" s="23">
        <v>0.25</v>
      </c>
      <c r="Q275" s="23">
        <v>0.2590277777777778</v>
      </c>
      <c r="R275" s="21"/>
    </row>
    <row r="276" spans="1:18">
      <c r="A276" s="8" t="s">
        <v>623</v>
      </c>
      <c r="B276" s="23">
        <v>0.625</v>
      </c>
      <c r="C276" s="23"/>
      <c r="D276" s="23">
        <v>0.52083333333333337</v>
      </c>
      <c r="E276" s="23">
        <v>0.72569444444444453</v>
      </c>
      <c r="F276" s="23">
        <v>0.72916666666666663</v>
      </c>
      <c r="G276" s="23">
        <v>0.5625</v>
      </c>
      <c r="H276" s="23">
        <v>0.625</v>
      </c>
      <c r="I276" s="23">
        <v>0.70833333333333337</v>
      </c>
      <c r="J276" s="23">
        <v>0.72916666666666663</v>
      </c>
      <c r="K276" s="23">
        <v>0.68402777777777779</v>
      </c>
      <c r="L276" s="23">
        <v>0.58333333333333337</v>
      </c>
      <c r="M276" s="23">
        <v>0.47916666666666669</v>
      </c>
      <c r="N276" s="23">
        <v>0.73958333333333337</v>
      </c>
      <c r="O276" s="23">
        <v>0.4375</v>
      </c>
      <c r="P276" s="23">
        <v>0.75</v>
      </c>
      <c r="Q276" s="23">
        <v>0.84097222222222223</v>
      </c>
      <c r="R276" s="21"/>
    </row>
    <row r="277" spans="1:18">
      <c r="A277" s="9" t="s">
        <v>876</v>
      </c>
      <c r="B277" s="21">
        <v>36.299999999999997</v>
      </c>
      <c r="C277" s="21"/>
      <c r="D277" s="21"/>
      <c r="E277" s="21">
        <v>42</v>
      </c>
      <c r="F277" s="21">
        <v>69</v>
      </c>
      <c r="G277" s="21">
        <v>10</v>
      </c>
      <c r="H277" s="21">
        <v>2</v>
      </c>
      <c r="I277" s="21">
        <v>197.1</v>
      </c>
      <c r="J277" s="21">
        <v>32</v>
      </c>
      <c r="K277" s="21">
        <v>58</v>
      </c>
      <c r="L277" s="21">
        <v>60</v>
      </c>
      <c r="M277" s="21">
        <v>21</v>
      </c>
      <c r="N277" s="21">
        <v>113</v>
      </c>
      <c r="O277" s="21">
        <v>34</v>
      </c>
      <c r="P277" s="21">
        <v>125</v>
      </c>
      <c r="Q277" s="21">
        <v>55.3</v>
      </c>
      <c r="R277" s="21"/>
    </row>
    <row r="278" spans="1:18">
      <c r="A278" s="9" t="s">
        <v>621</v>
      </c>
      <c r="B278" s="21">
        <v>1.9</v>
      </c>
      <c r="C278" s="21"/>
      <c r="D278" s="21"/>
      <c r="E278" s="21">
        <v>4</v>
      </c>
      <c r="F278" s="21">
        <v>4</v>
      </c>
      <c r="G278" s="21">
        <v>5</v>
      </c>
      <c r="H278" s="21">
        <v>1.6</v>
      </c>
      <c r="I278" s="21">
        <v>1</v>
      </c>
      <c r="J278" s="21">
        <v>4</v>
      </c>
      <c r="K278" s="21">
        <v>1</v>
      </c>
      <c r="L278" s="21"/>
      <c r="M278" s="21">
        <v>1</v>
      </c>
      <c r="N278" s="21">
        <v>0.5</v>
      </c>
      <c r="O278" s="21"/>
      <c r="P278" s="21">
        <v>1.5</v>
      </c>
      <c r="Q278" s="21">
        <v>2.6</v>
      </c>
      <c r="R278" s="21"/>
    </row>
    <row r="279" spans="1:18">
      <c r="A279" s="9" t="s">
        <v>618</v>
      </c>
      <c r="B279" s="21">
        <v>3</v>
      </c>
      <c r="C279" s="21"/>
      <c r="D279" s="21"/>
      <c r="E279" s="21">
        <v>4</v>
      </c>
      <c r="F279" s="21">
        <v>8.75</v>
      </c>
      <c r="G279" s="21">
        <v>1.5</v>
      </c>
      <c r="H279" s="35">
        <v>1.5</v>
      </c>
      <c r="I279" s="21">
        <v>7.25</v>
      </c>
      <c r="J279" s="21">
        <v>3</v>
      </c>
      <c r="K279" s="21">
        <v>6.25</v>
      </c>
      <c r="L279" s="21">
        <v>3</v>
      </c>
      <c r="M279" s="21">
        <v>2.5</v>
      </c>
      <c r="N279" s="21">
        <v>8.75</v>
      </c>
      <c r="O279" s="21">
        <v>3.5</v>
      </c>
      <c r="P279" s="21">
        <v>6</v>
      </c>
      <c r="Q279" s="21">
        <v>3.75</v>
      </c>
      <c r="R279" s="21"/>
    </row>
    <row r="280" spans="1:18">
      <c r="A280" s="9" t="s">
        <v>619</v>
      </c>
      <c r="B280" s="21">
        <v>6.25</v>
      </c>
      <c r="C280" s="21">
        <v>1</v>
      </c>
      <c r="D280" s="21">
        <v>2.5</v>
      </c>
      <c r="E280" s="21">
        <v>6</v>
      </c>
      <c r="F280" s="21">
        <v>2</v>
      </c>
      <c r="G280" s="21">
        <v>3.5</v>
      </c>
      <c r="H280" s="21">
        <v>7</v>
      </c>
      <c r="I280" s="21">
        <v>0.75</v>
      </c>
      <c r="J280" s="21">
        <v>6</v>
      </c>
      <c r="K280" s="21">
        <v>3.5</v>
      </c>
      <c r="L280" s="21">
        <v>3</v>
      </c>
      <c r="M280" s="21">
        <v>1</v>
      </c>
      <c r="N280" s="21">
        <v>1</v>
      </c>
      <c r="O280" s="21"/>
      <c r="P280" s="21">
        <v>6</v>
      </c>
      <c r="Q280" s="21">
        <v>10.25</v>
      </c>
      <c r="R280" s="21"/>
    </row>
    <row r="281" spans="1:18">
      <c r="A281" s="8" t="s">
        <v>763</v>
      </c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</row>
    <row r="282" spans="1:18">
      <c r="A282" s="10" t="s">
        <v>764</v>
      </c>
      <c r="B282" s="21"/>
      <c r="C282" s="21"/>
      <c r="D282" s="21"/>
      <c r="E282" s="21">
        <v>36</v>
      </c>
      <c r="F282" s="21"/>
      <c r="G282" s="29" t="s">
        <v>136</v>
      </c>
      <c r="H282" s="21"/>
      <c r="I282" s="21">
        <v>42</v>
      </c>
      <c r="J282" s="21"/>
      <c r="K282" s="21"/>
      <c r="L282" s="21"/>
      <c r="M282" s="21"/>
      <c r="N282" s="21"/>
      <c r="O282" s="21"/>
      <c r="P282" s="21"/>
      <c r="Q282" s="21"/>
      <c r="R282" s="21"/>
    </row>
    <row r="283" spans="1:18">
      <c r="A283" s="10" t="s">
        <v>765</v>
      </c>
      <c r="B283" s="21"/>
      <c r="C283" s="21"/>
      <c r="D283" s="21"/>
      <c r="E283" s="21">
        <v>67</v>
      </c>
      <c r="F283" s="21"/>
      <c r="G283" s="29" t="s">
        <v>136</v>
      </c>
      <c r="H283" s="21"/>
      <c r="I283" s="21">
        <v>63</v>
      </c>
      <c r="J283" s="21"/>
      <c r="K283" s="21"/>
      <c r="L283" s="21"/>
      <c r="M283" s="21"/>
      <c r="N283" s="21"/>
      <c r="O283" s="21"/>
      <c r="P283" s="21"/>
      <c r="Q283" s="21"/>
      <c r="R283" s="21"/>
    </row>
    <row r="284" spans="1:18">
      <c r="A284" s="10" t="s">
        <v>1017</v>
      </c>
      <c r="B284" s="21"/>
      <c r="C284" s="21"/>
      <c r="D284" s="21"/>
      <c r="E284" s="21">
        <v>64</v>
      </c>
      <c r="F284" s="21"/>
      <c r="G284" s="29" t="s">
        <v>136</v>
      </c>
      <c r="H284" s="21"/>
      <c r="I284" s="21">
        <v>55</v>
      </c>
      <c r="J284" s="21"/>
      <c r="K284" s="21"/>
      <c r="L284" s="21"/>
      <c r="M284" s="21"/>
      <c r="N284" s="21"/>
      <c r="O284" s="21"/>
      <c r="P284" s="21"/>
      <c r="Q284" s="21"/>
      <c r="R284" s="21"/>
    </row>
    <row r="285" spans="1:18">
      <c r="A285" s="9" t="s">
        <v>766</v>
      </c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</row>
    <row r="286" spans="1:18">
      <c r="A286" s="10" t="s">
        <v>764</v>
      </c>
      <c r="B286" s="29"/>
      <c r="C286" s="28"/>
      <c r="D286" s="28"/>
      <c r="E286" s="28">
        <v>0.1</v>
      </c>
      <c r="F286" s="28"/>
      <c r="G286" s="28" t="s">
        <v>137</v>
      </c>
      <c r="H286" s="28"/>
      <c r="I286" s="28" t="s">
        <v>137</v>
      </c>
      <c r="J286" s="28"/>
      <c r="K286" s="28"/>
      <c r="L286" s="28"/>
      <c r="M286" s="28"/>
      <c r="N286" s="28"/>
      <c r="O286" s="28"/>
      <c r="P286" s="28"/>
      <c r="Q286" s="28"/>
      <c r="R286" s="21"/>
    </row>
    <row r="287" spans="1:18">
      <c r="A287" s="10" t="s">
        <v>765</v>
      </c>
      <c r="B287" s="29"/>
      <c r="C287" s="29"/>
      <c r="D287" s="28"/>
      <c r="E287" s="28">
        <v>0.1</v>
      </c>
      <c r="F287" s="28"/>
      <c r="G287" s="29" t="s">
        <v>137</v>
      </c>
      <c r="H287" s="29"/>
      <c r="I287" s="28" t="s">
        <v>137</v>
      </c>
      <c r="J287" s="28"/>
      <c r="K287" s="28"/>
      <c r="L287" s="29"/>
      <c r="M287" s="29"/>
      <c r="N287" s="29"/>
      <c r="O287" s="28"/>
      <c r="P287" s="28"/>
      <c r="Q287" s="29"/>
      <c r="R287" s="21"/>
    </row>
    <row r="288" spans="1:18">
      <c r="A288" s="10" t="s">
        <v>1017</v>
      </c>
      <c r="B288" s="29"/>
      <c r="C288" s="29"/>
      <c r="D288" s="28"/>
      <c r="E288" s="28">
        <v>0.1</v>
      </c>
      <c r="F288" s="28"/>
      <c r="G288" s="29" t="s">
        <v>137</v>
      </c>
      <c r="H288" s="29"/>
      <c r="I288" s="28" t="s">
        <v>138</v>
      </c>
      <c r="J288" s="28"/>
      <c r="K288" s="28"/>
      <c r="L288" s="29"/>
      <c r="M288" s="29"/>
      <c r="N288" s="29"/>
      <c r="O288" s="28"/>
      <c r="P288" s="28"/>
      <c r="Q288" s="29"/>
      <c r="R288" s="21"/>
    </row>
    <row r="289" spans="1:18">
      <c r="A289" s="8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</row>
    <row r="290" spans="1:18" ht="28">
      <c r="A290" s="10" t="s">
        <v>615</v>
      </c>
      <c r="B290" s="24" t="s">
        <v>139</v>
      </c>
      <c r="C290" s="24" t="s">
        <v>140</v>
      </c>
      <c r="D290" s="24" t="s">
        <v>512</v>
      </c>
      <c r="E290" s="24" t="s">
        <v>539</v>
      </c>
      <c r="F290" s="24" t="s">
        <v>748</v>
      </c>
      <c r="G290" s="24" t="s">
        <v>141</v>
      </c>
      <c r="H290" s="24" t="s">
        <v>129</v>
      </c>
      <c r="I290" s="24" t="s">
        <v>130</v>
      </c>
      <c r="J290" s="24" t="s">
        <v>7</v>
      </c>
      <c r="K290" s="24" t="s">
        <v>578</v>
      </c>
      <c r="L290" s="24" t="s">
        <v>579</v>
      </c>
      <c r="M290" s="24" t="s">
        <v>584</v>
      </c>
      <c r="N290" s="24" t="s">
        <v>548</v>
      </c>
      <c r="O290" s="24" t="s">
        <v>582</v>
      </c>
      <c r="P290" s="24" t="s">
        <v>581</v>
      </c>
      <c r="Q290" s="24" t="s">
        <v>426</v>
      </c>
      <c r="R290" s="21"/>
    </row>
    <row r="291" spans="1:18" ht="28">
      <c r="B291" s="24" t="s">
        <v>427</v>
      </c>
      <c r="C291" s="21"/>
      <c r="D291" s="24" t="s">
        <v>428</v>
      </c>
      <c r="E291" s="24" t="s">
        <v>685</v>
      </c>
      <c r="F291" s="24" t="s">
        <v>429</v>
      </c>
      <c r="G291" s="24" t="s">
        <v>430</v>
      </c>
      <c r="H291" s="24" t="s">
        <v>737</v>
      </c>
      <c r="I291" s="24" t="s">
        <v>738</v>
      </c>
      <c r="J291" s="24"/>
      <c r="K291" s="24" t="s">
        <v>589</v>
      </c>
      <c r="L291" s="21"/>
      <c r="M291" s="24" t="s">
        <v>590</v>
      </c>
      <c r="N291" s="24" t="s">
        <v>498</v>
      </c>
      <c r="O291" s="24" t="s">
        <v>340</v>
      </c>
      <c r="P291" s="24"/>
      <c r="Q291" s="21"/>
      <c r="R291" s="21"/>
    </row>
    <row r="292" spans="1:18" ht="28">
      <c r="B292" s="24"/>
      <c r="C292" s="24"/>
      <c r="D292" s="24"/>
      <c r="E292" s="24"/>
      <c r="F292" s="24" t="s">
        <v>249</v>
      </c>
      <c r="G292" s="24" t="s">
        <v>352</v>
      </c>
      <c r="H292" s="24"/>
      <c r="I292" s="24"/>
      <c r="J292" s="24"/>
      <c r="K292" s="24" t="s">
        <v>353</v>
      </c>
      <c r="L292" s="24"/>
      <c r="M292" s="24"/>
      <c r="N292" s="24"/>
      <c r="O292" s="24"/>
      <c r="P292" s="24"/>
      <c r="Q292" s="24"/>
      <c r="R292" s="21"/>
    </row>
    <row r="293" spans="1:18" ht="28">
      <c r="B293" s="24"/>
      <c r="C293" s="24"/>
      <c r="D293" s="24"/>
      <c r="E293" s="24"/>
      <c r="F293" s="24" t="s">
        <v>5</v>
      </c>
      <c r="G293" s="24" t="s">
        <v>354</v>
      </c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1"/>
    </row>
    <row r="294" spans="1:18" ht="28">
      <c r="G294" s="24" t="s">
        <v>355</v>
      </c>
    </row>
  </sheetData>
  <mergeCells count="5">
    <mergeCell ref="C3:D3"/>
    <mergeCell ref="F3:H3"/>
    <mergeCell ref="I3:J3"/>
    <mergeCell ref="K3:M3"/>
    <mergeCell ref="N3:O3"/>
  </mergeCells>
  <phoneticPr fontId="9" type="noConversion"/>
  <pageMargins left="0.75" right="0.75" top="1" bottom="1" header="0.5" footer="0.5"/>
  <pageSetup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303"/>
  <sheetViews>
    <sheetView zoomScale="125" workbookViewId="0">
      <selection activeCell="A303" sqref="A303"/>
    </sheetView>
  </sheetViews>
  <sheetFormatPr baseColWidth="10" defaultColWidth="8.6640625" defaultRowHeight="13"/>
  <cols>
    <col min="1" max="1" width="25.6640625" customWidth="1"/>
    <col min="2" max="3" width="8.6640625" customWidth="1"/>
    <col min="4" max="5" width="9.5" customWidth="1"/>
    <col min="6" max="6" width="11" customWidth="1"/>
    <col min="7" max="8" width="9.5" customWidth="1"/>
    <col min="9" max="9" width="9" customWidth="1"/>
    <col min="10" max="11" width="10.1640625" customWidth="1"/>
    <col min="12" max="16" width="9.5" customWidth="1"/>
  </cols>
  <sheetData>
    <row r="1" spans="1:17">
      <c r="A1" s="3" t="s">
        <v>726</v>
      </c>
      <c r="C1" s="3" t="s">
        <v>905</v>
      </c>
      <c r="D1" s="3">
        <f>Q271</f>
        <v>168</v>
      </c>
    </row>
    <row r="2" spans="1:17">
      <c r="A2" s="3"/>
      <c r="C2" s="5"/>
    </row>
    <row r="3" spans="1:17" ht="24" customHeight="1">
      <c r="A3" s="3"/>
      <c r="B3" s="40" t="s">
        <v>694</v>
      </c>
      <c r="C3" s="154" t="s">
        <v>361</v>
      </c>
      <c r="D3" s="40" t="s">
        <v>831</v>
      </c>
      <c r="E3" s="40" t="s">
        <v>543</v>
      </c>
      <c r="F3" s="40" t="s">
        <v>377</v>
      </c>
      <c r="G3" s="47" t="s">
        <v>545</v>
      </c>
      <c r="H3" s="151" t="s">
        <v>500</v>
      </c>
      <c r="I3" s="155"/>
      <c r="J3" s="152"/>
      <c r="K3" s="40" t="s">
        <v>541</v>
      </c>
      <c r="L3" s="151" t="s">
        <v>546</v>
      </c>
      <c r="M3" s="155"/>
      <c r="N3" s="151" t="s">
        <v>547</v>
      </c>
      <c r="O3" s="40" t="s">
        <v>881</v>
      </c>
      <c r="P3" s="40" t="s">
        <v>693</v>
      </c>
      <c r="Q3" s="41" t="s">
        <v>378</v>
      </c>
    </row>
    <row r="4" spans="1:17" ht="42">
      <c r="B4" s="42"/>
      <c r="C4" s="42" t="s">
        <v>501</v>
      </c>
      <c r="D4" s="42"/>
      <c r="E4" s="46" t="s">
        <v>544</v>
      </c>
      <c r="F4" s="42"/>
      <c r="G4" s="42"/>
      <c r="H4" s="25" t="s">
        <v>666</v>
      </c>
      <c r="I4" s="25" t="s">
        <v>665</v>
      </c>
      <c r="J4" s="25" t="s">
        <v>653</v>
      </c>
      <c r="K4" s="42"/>
      <c r="L4" s="25" t="s">
        <v>664</v>
      </c>
      <c r="M4" s="25" t="s">
        <v>516</v>
      </c>
      <c r="N4" s="25"/>
      <c r="O4" s="42"/>
      <c r="P4" s="42"/>
      <c r="Q4" s="42"/>
    </row>
    <row r="5" spans="1:17" s="1" customFormat="1" ht="12">
      <c r="A5" s="11" t="s">
        <v>843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43"/>
    </row>
    <row r="6" spans="1:17" ht="14">
      <c r="A6" s="12" t="s">
        <v>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>
        <v>1</v>
      </c>
      <c r="Q6" s="21">
        <f>IF(SUM(B6:P6)&gt;0,SUM(B6:P6),"")</f>
        <v>1</v>
      </c>
    </row>
    <row r="7" spans="1:17" ht="14">
      <c r="A7" s="12" t="s">
        <v>743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>
        <v>2</v>
      </c>
      <c r="Q7" s="21">
        <f>IF(SUM(B7:P7)&gt;0,SUM(B7:P7),"")</f>
        <v>2</v>
      </c>
    </row>
    <row r="8" spans="1:17" ht="14">
      <c r="A8" s="12" t="s">
        <v>245</v>
      </c>
      <c r="B8" s="21">
        <v>2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>
        <f t="shared" ref="Q8:Q51" si="0">IF(SUM(B8:P8)&gt;0,SUM(B8:P8),"")</f>
        <v>2</v>
      </c>
    </row>
    <row r="9" spans="1:17" ht="14">
      <c r="A9" s="12" t="s">
        <v>246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>
        <v>4</v>
      </c>
      <c r="Q9" s="21">
        <f t="shared" si="0"/>
        <v>4</v>
      </c>
    </row>
    <row r="10" spans="1:17" ht="14">
      <c r="A10" s="12" t="s">
        <v>247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>
        <v>31</v>
      </c>
      <c r="Q10" s="21">
        <f t="shared" si="0"/>
        <v>31</v>
      </c>
    </row>
    <row r="11" spans="1:17" ht="14">
      <c r="A11" s="12" t="s">
        <v>248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>
        <v>15</v>
      </c>
      <c r="Q11" s="21">
        <f t="shared" si="0"/>
        <v>15</v>
      </c>
    </row>
    <row r="12" spans="1:17">
      <c r="A12" s="13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44" t="str">
        <f t="shared" si="0"/>
        <v/>
      </c>
    </row>
    <row r="13" spans="1:17" ht="14">
      <c r="A13" s="2" t="s">
        <v>995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45" t="str">
        <f t="shared" si="0"/>
        <v/>
      </c>
    </row>
    <row r="14" spans="1:17" ht="14">
      <c r="A14" s="26" t="s">
        <v>663</v>
      </c>
      <c r="B14" s="21"/>
      <c r="C14" s="21"/>
      <c r="D14" s="21"/>
      <c r="E14" s="21"/>
      <c r="F14" s="21">
        <v>1</v>
      </c>
      <c r="G14" s="21"/>
      <c r="H14" s="21"/>
      <c r="I14" s="21"/>
      <c r="J14" s="21"/>
      <c r="K14" s="21"/>
      <c r="L14" s="21"/>
      <c r="M14" s="21"/>
      <c r="N14" s="21"/>
      <c r="O14" s="21"/>
      <c r="P14" s="21">
        <v>1</v>
      </c>
      <c r="Q14" s="21">
        <f t="shared" si="0"/>
        <v>2</v>
      </c>
    </row>
    <row r="15" spans="1:17" ht="14">
      <c r="A15" s="26" t="s">
        <v>570</v>
      </c>
      <c r="B15" s="21"/>
      <c r="C15" s="21"/>
      <c r="D15" s="21">
        <v>1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>
        <f t="shared" si="0"/>
        <v>1</v>
      </c>
    </row>
    <row r="16" spans="1:17" ht="14">
      <c r="A16" s="26" t="s">
        <v>571</v>
      </c>
      <c r="B16" s="21"/>
      <c r="C16" s="21"/>
      <c r="D16" s="21">
        <v>1</v>
      </c>
      <c r="E16" s="21"/>
      <c r="F16" s="21">
        <v>1</v>
      </c>
      <c r="G16" s="21">
        <v>1</v>
      </c>
      <c r="H16" s="21"/>
      <c r="I16" s="21"/>
      <c r="J16" s="21"/>
      <c r="K16" s="21"/>
      <c r="L16" s="21">
        <v>3</v>
      </c>
      <c r="M16" s="21">
        <v>2</v>
      </c>
      <c r="N16" s="21">
        <v>2</v>
      </c>
      <c r="O16" s="21"/>
      <c r="P16" s="21"/>
      <c r="Q16" s="21">
        <f t="shared" si="0"/>
        <v>10</v>
      </c>
    </row>
    <row r="17" spans="1:17" ht="14">
      <c r="A17" s="26" t="s">
        <v>572</v>
      </c>
      <c r="B17" s="21"/>
      <c r="C17" s="21"/>
      <c r="D17" s="21"/>
      <c r="E17" s="21"/>
      <c r="F17" s="29" t="s">
        <v>318</v>
      </c>
      <c r="G17" s="21"/>
      <c r="H17" s="21"/>
      <c r="I17" s="21"/>
      <c r="J17" s="21"/>
      <c r="K17" s="21"/>
      <c r="L17" s="21"/>
      <c r="M17" s="21"/>
      <c r="N17" s="21"/>
      <c r="O17" s="21"/>
      <c r="P17" s="21">
        <v>4</v>
      </c>
      <c r="Q17" s="21">
        <f t="shared" si="0"/>
        <v>4</v>
      </c>
    </row>
    <row r="18" spans="1:17" ht="14">
      <c r="A18" s="26" t="s">
        <v>796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>
        <v>2</v>
      </c>
      <c r="Q18" s="21">
        <f t="shared" si="0"/>
        <v>2</v>
      </c>
    </row>
    <row r="19" spans="1:17" ht="14">
      <c r="A19" s="26" t="s">
        <v>390</v>
      </c>
      <c r="B19" s="21">
        <v>17</v>
      </c>
      <c r="C19" s="21">
        <v>9</v>
      </c>
      <c r="D19" s="21">
        <v>1</v>
      </c>
      <c r="E19" s="21">
        <v>2</v>
      </c>
      <c r="F19" s="21">
        <v>9</v>
      </c>
      <c r="G19" s="21"/>
      <c r="H19" s="21">
        <v>9</v>
      </c>
      <c r="I19" s="21"/>
      <c r="J19" s="21">
        <v>4</v>
      </c>
      <c r="K19" s="21">
        <v>4</v>
      </c>
      <c r="L19" s="21">
        <v>7</v>
      </c>
      <c r="M19" s="21">
        <v>11</v>
      </c>
      <c r="N19" s="21">
        <v>18</v>
      </c>
      <c r="O19" s="21">
        <v>4</v>
      </c>
      <c r="P19" s="21">
        <v>2</v>
      </c>
      <c r="Q19" s="21">
        <f t="shared" si="0"/>
        <v>97</v>
      </c>
    </row>
    <row r="20" spans="1:17">
      <c r="A20" s="13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 t="str">
        <f t="shared" si="0"/>
        <v/>
      </c>
    </row>
    <row r="21" spans="1:17" ht="14">
      <c r="A21" s="2" t="s">
        <v>983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 t="str">
        <f t="shared" si="0"/>
        <v/>
      </c>
    </row>
    <row r="22" spans="1:17">
      <c r="A22" s="16" t="s">
        <v>510</v>
      </c>
      <c r="B22" s="21">
        <v>3</v>
      </c>
      <c r="C22" s="21"/>
      <c r="D22" s="21">
        <v>50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>
        <f t="shared" si="0"/>
        <v>53</v>
      </c>
    </row>
    <row r="23" spans="1:17">
      <c r="A23" s="30" t="s">
        <v>408</v>
      </c>
      <c r="B23" s="21">
        <v>2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>
        <f t="shared" si="0"/>
        <v>2</v>
      </c>
    </row>
    <row r="24" spans="1:17">
      <c r="A24" s="15" t="s">
        <v>266</v>
      </c>
      <c r="B24" s="21">
        <v>11</v>
      </c>
      <c r="C24" s="21">
        <v>7</v>
      </c>
      <c r="D24" s="21">
        <v>23</v>
      </c>
      <c r="E24" s="21">
        <v>22</v>
      </c>
      <c r="F24" s="21">
        <v>24</v>
      </c>
      <c r="G24" s="21"/>
      <c r="H24" s="21"/>
      <c r="I24" s="21"/>
      <c r="J24" s="21"/>
      <c r="K24" s="21"/>
      <c r="L24" s="21">
        <v>15</v>
      </c>
      <c r="M24" s="21">
        <v>300</v>
      </c>
      <c r="N24" s="21">
        <v>70</v>
      </c>
      <c r="O24" s="21"/>
      <c r="P24" s="21">
        <v>24</v>
      </c>
      <c r="Q24" s="21">
        <f t="shared" si="0"/>
        <v>496</v>
      </c>
    </row>
    <row r="25" spans="1:17">
      <c r="A25" s="16" t="s">
        <v>267</v>
      </c>
      <c r="B25" s="21">
        <v>7</v>
      </c>
      <c r="C25" s="21"/>
      <c r="D25" s="21">
        <v>19</v>
      </c>
      <c r="E25" s="21">
        <v>1</v>
      </c>
      <c r="F25" s="21">
        <v>3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>
        <f t="shared" si="0"/>
        <v>30</v>
      </c>
    </row>
    <row r="26" spans="1:17">
      <c r="A26" s="16" t="s">
        <v>268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>
        <v>6</v>
      </c>
      <c r="Q26" s="21">
        <f t="shared" si="0"/>
        <v>6</v>
      </c>
    </row>
    <row r="27" spans="1:17" ht="12" customHeight="1">
      <c r="A27" s="16" t="s">
        <v>269</v>
      </c>
      <c r="B27" s="34"/>
      <c r="C27" s="21"/>
      <c r="D27" s="34">
        <v>2</v>
      </c>
      <c r="E27" s="21"/>
      <c r="F27" s="21"/>
      <c r="G27" s="21"/>
      <c r="H27" s="21"/>
      <c r="I27" s="21"/>
      <c r="J27" s="21"/>
      <c r="K27" s="21"/>
      <c r="L27" s="21"/>
      <c r="M27" s="21"/>
      <c r="N27" s="21">
        <v>1</v>
      </c>
      <c r="O27" s="21"/>
      <c r="P27" s="21">
        <v>6</v>
      </c>
      <c r="Q27" s="21">
        <f t="shared" si="0"/>
        <v>9</v>
      </c>
    </row>
    <row r="28" spans="1:17">
      <c r="A28" s="16" t="s">
        <v>410</v>
      </c>
      <c r="B28" s="21">
        <v>11</v>
      </c>
      <c r="C28" s="21">
        <v>21</v>
      </c>
      <c r="D28" s="21">
        <v>61</v>
      </c>
      <c r="E28" s="21">
        <v>1</v>
      </c>
      <c r="F28" s="21">
        <v>2</v>
      </c>
      <c r="G28" s="21"/>
      <c r="H28" s="21">
        <v>7</v>
      </c>
      <c r="I28" s="21"/>
      <c r="J28" s="21">
        <v>20</v>
      </c>
      <c r="K28" s="21">
        <v>1</v>
      </c>
      <c r="L28" s="21"/>
      <c r="M28" s="21">
        <v>19</v>
      </c>
      <c r="N28" s="21">
        <v>2</v>
      </c>
      <c r="O28" s="21">
        <v>2</v>
      </c>
      <c r="P28" s="21">
        <v>16</v>
      </c>
      <c r="Q28" s="21">
        <f>IF(SUM(B28:P28)&gt;0,SUM(B28:P28),"")</f>
        <v>163</v>
      </c>
    </row>
    <row r="29" spans="1:17">
      <c r="A29" s="16" t="s">
        <v>411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>
        <v>1</v>
      </c>
      <c r="Q29" s="21">
        <f t="shared" si="0"/>
        <v>1</v>
      </c>
    </row>
    <row r="30" spans="1:17">
      <c r="A30" s="16" t="s">
        <v>568</v>
      </c>
      <c r="B30" s="21">
        <v>1</v>
      </c>
      <c r="C30" s="21">
        <v>1</v>
      </c>
      <c r="D30" s="21">
        <v>19</v>
      </c>
      <c r="E30" s="21"/>
      <c r="F30" s="21"/>
      <c r="G30" s="21"/>
      <c r="H30" s="21"/>
      <c r="I30" s="21"/>
      <c r="J30" s="21"/>
      <c r="K30" s="21"/>
      <c r="L30" s="21"/>
      <c r="M30" s="21"/>
      <c r="N30" s="21">
        <v>1</v>
      </c>
      <c r="O30" s="21"/>
      <c r="P30" s="21">
        <v>4</v>
      </c>
      <c r="Q30" s="21">
        <f t="shared" si="0"/>
        <v>26</v>
      </c>
    </row>
    <row r="31" spans="1:17">
      <c r="A31" s="16" t="s">
        <v>569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>
        <v>7</v>
      </c>
      <c r="Q31" s="21">
        <f t="shared" si="0"/>
        <v>7</v>
      </c>
    </row>
    <row r="32" spans="1:17">
      <c r="A32" s="16" t="s">
        <v>417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>
        <v>1</v>
      </c>
      <c r="Q32" s="21">
        <f t="shared" si="0"/>
        <v>1</v>
      </c>
    </row>
    <row r="33" spans="1:17">
      <c r="A33" s="16" t="s">
        <v>733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>
        <v>2</v>
      </c>
      <c r="Q33" s="21">
        <f t="shared" si="0"/>
        <v>2</v>
      </c>
    </row>
    <row r="34" spans="1:17">
      <c r="A34" s="16" t="s">
        <v>418</v>
      </c>
      <c r="B34" s="21">
        <v>2</v>
      </c>
      <c r="C34" s="21">
        <v>4</v>
      </c>
      <c r="D34" s="21"/>
      <c r="E34" s="21"/>
      <c r="F34" s="21">
        <v>3</v>
      </c>
      <c r="G34" s="21"/>
      <c r="H34" s="21"/>
      <c r="I34" s="21"/>
      <c r="J34" s="21"/>
      <c r="K34" s="21"/>
      <c r="L34" s="21"/>
      <c r="M34" s="21"/>
      <c r="N34" s="21">
        <v>2</v>
      </c>
      <c r="O34" s="21"/>
      <c r="P34" s="21"/>
      <c r="Q34" s="21">
        <f t="shared" si="0"/>
        <v>11</v>
      </c>
    </row>
    <row r="35" spans="1:17">
      <c r="A35" s="16" t="s">
        <v>419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>
        <v>2</v>
      </c>
      <c r="Q35" s="21">
        <f t="shared" si="0"/>
        <v>2</v>
      </c>
    </row>
    <row r="36" spans="1:17">
      <c r="A36" s="16" t="s">
        <v>742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>
        <v>16</v>
      </c>
      <c r="Q36" s="21">
        <f t="shared" si="0"/>
        <v>16</v>
      </c>
    </row>
    <row r="37" spans="1:17">
      <c r="A37" s="16" t="s">
        <v>770</v>
      </c>
      <c r="B37" s="21"/>
      <c r="C37" s="21">
        <v>10</v>
      </c>
      <c r="D37" s="21">
        <v>14</v>
      </c>
      <c r="E37" s="21">
        <v>10</v>
      </c>
      <c r="F37" s="21">
        <v>2</v>
      </c>
      <c r="G37" s="21"/>
      <c r="H37" s="21"/>
      <c r="I37" s="21"/>
      <c r="J37" s="21"/>
      <c r="K37" s="21"/>
      <c r="L37" s="21"/>
      <c r="M37" s="21"/>
      <c r="N37" s="21">
        <v>2</v>
      </c>
      <c r="O37" s="21"/>
      <c r="P37" s="21">
        <v>15</v>
      </c>
      <c r="Q37" s="21">
        <f t="shared" si="0"/>
        <v>53</v>
      </c>
    </row>
    <row r="38" spans="1:17">
      <c r="A38" s="16" t="s">
        <v>771</v>
      </c>
      <c r="B38" s="21">
        <v>3</v>
      </c>
      <c r="C38" s="21"/>
      <c r="D38" s="21">
        <v>2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>
        <f t="shared" si="0"/>
        <v>5</v>
      </c>
    </row>
    <row r="39" spans="1:17">
      <c r="A39" s="16" t="s">
        <v>179</v>
      </c>
      <c r="B39" s="21">
        <v>4</v>
      </c>
      <c r="C39" s="21"/>
      <c r="D39" s="21">
        <v>1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>
        <f t="shared" si="0"/>
        <v>5</v>
      </c>
    </row>
    <row r="40" spans="1:17">
      <c r="A40" s="16" t="s">
        <v>180</v>
      </c>
      <c r="B40" s="21">
        <v>2</v>
      </c>
      <c r="C40" s="21"/>
      <c r="D40" s="21"/>
      <c r="E40" s="21">
        <v>6</v>
      </c>
      <c r="F40" s="21">
        <v>3</v>
      </c>
      <c r="G40" s="21">
        <v>2</v>
      </c>
      <c r="H40" s="21"/>
      <c r="I40" s="21"/>
      <c r="J40" s="21"/>
      <c r="K40" s="21"/>
      <c r="L40" s="21"/>
      <c r="M40" s="21"/>
      <c r="N40" s="21"/>
      <c r="O40" s="21"/>
      <c r="P40" s="21"/>
      <c r="Q40" s="21">
        <f t="shared" si="0"/>
        <v>13</v>
      </c>
    </row>
    <row r="41" spans="1:17">
      <c r="A41" s="16" t="s">
        <v>476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>
        <v>2</v>
      </c>
      <c r="Q41" s="21">
        <f t="shared" si="0"/>
        <v>2</v>
      </c>
    </row>
    <row r="42" spans="1:17">
      <c r="A42" s="17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 t="str">
        <f t="shared" si="0"/>
        <v/>
      </c>
    </row>
    <row r="43" spans="1:17">
      <c r="A43" s="3" t="s">
        <v>692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 t="str">
        <f t="shared" si="0"/>
        <v/>
      </c>
    </row>
    <row r="44" spans="1:17" ht="14">
      <c r="A44" s="26" t="s">
        <v>391</v>
      </c>
      <c r="B44" s="21"/>
      <c r="C44" s="21">
        <v>3</v>
      </c>
      <c r="D44" s="21"/>
      <c r="E44" s="21"/>
      <c r="F44" s="21">
        <v>3</v>
      </c>
      <c r="G44" s="21"/>
      <c r="H44" s="21"/>
      <c r="I44" s="21"/>
      <c r="J44" s="21"/>
      <c r="K44" s="21"/>
      <c r="L44" s="21">
        <v>3</v>
      </c>
      <c r="M44" s="21">
        <v>2</v>
      </c>
      <c r="N44" s="21">
        <v>2</v>
      </c>
      <c r="O44" s="21"/>
      <c r="P44" s="21">
        <v>1</v>
      </c>
      <c r="Q44" s="21">
        <f t="shared" si="0"/>
        <v>14</v>
      </c>
    </row>
    <row r="45" spans="1:17" ht="14">
      <c r="A45" s="26" t="s">
        <v>392</v>
      </c>
      <c r="B45" s="21"/>
      <c r="C45" s="21"/>
      <c r="D45" s="21">
        <v>2</v>
      </c>
      <c r="E45" s="21"/>
      <c r="F45" s="21">
        <v>1</v>
      </c>
      <c r="G45" s="21">
        <v>2</v>
      </c>
      <c r="H45" s="21"/>
      <c r="I45" s="21"/>
      <c r="J45" s="21"/>
      <c r="K45" s="21"/>
      <c r="L45" s="21"/>
      <c r="M45" s="21"/>
      <c r="N45" s="21"/>
      <c r="O45" s="21"/>
      <c r="P45" s="21"/>
      <c r="Q45" s="21">
        <f t="shared" si="0"/>
        <v>5</v>
      </c>
    </row>
    <row r="46" spans="1:17" ht="14">
      <c r="A46" s="26" t="s">
        <v>551</v>
      </c>
      <c r="B46" s="21"/>
      <c r="C46" s="21"/>
      <c r="D46" s="21">
        <v>5</v>
      </c>
      <c r="E46" s="21"/>
      <c r="F46" s="21"/>
      <c r="G46" s="21"/>
      <c r="H46" s="21"/>
      <c r="I46" s="21"/>
      <c r="J46" s="21"/>
      <c r="K46" s="21"/>
      <c r="L46" s="21"/>
      <c r="M46" s="21">
        <v>2</v>
      </c>
      <c r="N46" s="21"/>
      <c r="O46" s="21">
        <v>2</v>
      </c>
      <c r="P46" s="21"/>
      <c r="Q46" s="21">
        <f t="shared" si="0"/>
        <v>9</v>
      </c>
    </row>
    <row r="47" spans="1:17" ht="14">
      <c r="A47" s="26" t="s">
        <v>593</v>
      </c>
      <c r="B47" s="21"/>
      <c r="C47" s="21"/>
      <c r="D47" s="21">
        <v>2</v>
      </c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>
        <v>1</v>
      </c>
      <c r="P47" s="21"/>
      <c r="Q47" s="21">
        <f t="shared" si="0"/>
        <v>3</v>
      </c>
    </row>
    <row r="48" spans="1:17" ht="14">
      <c r="A48" s="26" t="s">
        <v>594</v>
      </c>
      <c r="B48" s="21">
        <v>1</v>
      </c>
      <c r="C48" s="21"/>
      <c r="D48" s="21">
        <v>1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>
        <f t="shared" si="0"/>
        <v>2</v>
      </c>
    </row>
    <row r="49" spans="1:17" ht="14">
      <c r="A49" s="26" t="s">
        <v>437</v>
      </c>
      <c r="B49" s="21"/>
      <c r="C49" s="21"/>
      <c r="D49" s="21"/>
      <c r="E49" s="21"/>
      <c r="F49" s="21"/>
      <c r="G49" s="21"/>
      <c r="H49" s="21">
        <v>3</v>
      </c>
      <c r="I49" s="21"/>
      <c r="J49" s="21"/>
      <c r="K49" s="21">
        <v>2</v>
      </c>
      <c r="L49" s="21"/>
      <c r="M49" s="21"/>
      <c r="N49" s="21"/>
      <c r="O49" s="21">
        <v>1</v>
      </c>
      <c r="P49" s="21">
        <v>1</v>
      </c>
      <c r="Q49" s="21">
        <f t="shared" si="0"/>
        <v>7</v>
      </c>
    </row>
    <row r="50" spans="1:17" ht="14">
      <c r="A50" s="26" t="s">
        <v>438</v>
      </c>
      <c r="B50" s="21"/>
      <c r="C50" s="21"/>
      <c r="D50" s="21">
        <v>3</v>
      </c>
      <c r="E50" s="21">
        <v>6</v>
      </c>
      <c r="F50" s="21">
        <v>6</v>
      </c>
      <c r="G50" s="21">
        <v>1</v>
      </c>
      <c r="H50" s="21">
        <v>7</v>
      </c>
      <c r="I50" s="21">
        <v>4</v>
      </c>
      <c r="J50" s="21"/>
      <c r="K50" s="21">
        <v>8</v>
      </c>
      <c r="L50" s="21">
        <v>1</v>
      </c>
      <c r="M50" s="21">
        <v>9</v>
      </c>
      <c r="N50" s="21">
        <v>5</v>
      </c>
      <c r="O50" s="21">
        <v>7</v>
      </c>
      <c r="P50" s="21">
        <v>1</v>
      </c>
      <c r="Q50" s="21">
        <f t="shared" si="0"/>
        <v>58</v>
      </c>
    </row>
    <row r="51" spans="1:17" ht="14">
      <c r="A51" s="38" t="s">
        <v>393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>
        <v>1</v>
      </c>
      <c r="P51" s="21"/>
      <c r="Q51" s="21">
        <f t="shared" si="0"/>
        <v>1</v>
      </c>
    </row>
    <row r="52" spans="1:17" ht="14">
      <c r="A52" s="26" t="s">
        <v>439</v>
      </c>
      <c r="B52" s="21"/>
      <c r="C52" s="21"/>
      <c r="D52" s="21"/>
      <c r="E52" s="21"/>
      <c r="F52" s="21"/>
      <c r="G52" s="21"/>
      <c r="H52" s="21">
        <v>1</v>
      </c>
      <c r="I52" s="21"/>
      <c r="J52" s="21"/>
      <c r="K52" s="21"/>
      <c r="L52" s="21"/>
      <c r="M52" s="21">
        <v>2</v>
      </c>
      <c r="N52" s="21"/>
      <c r="O52" s="21">
        <v>1</v>
      </c>
      <c r="P52" s="21"/>
      <c r="Q52" s="21">
        <f t="shared" ref="Q52:Q80" si="1">IF(SUM(B52:P52)&gt;0,SUM(B52:P52),"")</f>
        <v>4</v>
      </c>
    </row>
    <row r="53" spans="1:17" ht="14">
      <c r="A53" s="26" t="s">
        <v>440</v>
      </c>
      <c r="B53" s="21"/>
      <c r="C53" s="21"/>
      <c r="D53" s="21"/>
      <c r="E53" s="21">
        <v>5</v>
      </c>
      <c r="F53" s="21"/>
      <c r="G53" s="21"/>
      <c r="H53" s="21">
        <v>3</v>
      </c>
      <c r="I53" s="21"/>
      <c r="J53" s="21"/>
      <c r="K53" s="21">
        <v>7</v>
      </c>
      <c r="L53" s="21">
        <v>1</v>
      </c>
      <c r="M53" s="21">
        <v>3</v>
      </c>
      <c r="N53" s="21">
        <v>5</v>
      </c>
      <c r="O53" s="21">
        <v>10</v>
      </c>
      <c r="P53" s="21">
        <v>4</v>
      </c>
      <c r="Q53" s="21">
        <f t="shared" si="1"/>
        <v>38</v>
      </c>
    </row>
    <row r="54" spans="1:17" ht="14">
      <c r="A54" s="26" t="s">
        <v>441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 t="str">
        <f t="shared" si="1"/>
        <v/>
      </c>
    </row>
    <row r="55" spans="1:17" ht="14">
      <c r="A55" s="26" t="s">
        <v>442</v>
      </c>
      <c r="B55" s="21"/>
      <c r="C55" s="21"/>
      <c r="D55" s="21"/>
      <c r="E55" s="21"/>
      <c r="F55" s="21">
        <v>1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>
        <f t="shared" si="1"/>
        <v>1</v>
      </c>
    </row>
    <row r="56" spans="1:17" ht="14">
      <c r="A56" s="26" t="s">
        <v>443</v>
      </c>
      <c r="B56" s="21"/>
      <c r="C56" s="21"/>
      <c r="D56" s="21"/>
      <c r="E56" s="21"/>
      <c r="F56" s="21"/>
      <c r="G56" s="21"/>
      <c r="H56" s="21"/>
      <c r="I56" s="21"/>
      <c r="J56" s="21"/>
      <c r="K56" s="21">
        <v>1</v>
      </c>
      <c r="L56" s="21"/>
      <c r="M56" s="21"/>
      <c r="N56" s="21"/>
      <c r="O56" s="21">
        <v>1</v>
      </c>
      <c r="P56" s="21"/>
      <c r="Q56" s="21">
        <f t="shared" si="1"/>
        <v>2</v>
      </c>
    </row>
    <row r="57" spans="1:17" ht="14">
      <c r="A57" s="13" t="s">
        <v>407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 t="str">
        <f t="shared" si="1"/>
        <v/>
      </c>
    </row>
    <row r="58" spans="1:17" ht="14">
      <c r="A58" s="13" t="s">
        <v>573</v>
      </c>
      <c r="B58" s="21"/>
      <c r="C58" s="21"/>
      <c r="D58" s="21">
        <v>1</v>
      </c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>
        <f t="shared" si="1"/>
        <v>1</v>
      </c>
    </row>
    <row r="59" spans="1:17">
      <c r="A59" s="13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 t="str">
        <f t="shared" si="1"/>
        <v/>
      </c>
    </row>
    <row r="60" spans="1:17" ht="12" customHeight="1">
      <c r="A60" s="2" t="s">
        <v>691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 t="str">
        <f t="shared" si="1"/>
        <v/>
      </c>
    </row>
    <row r="61" spans="1:17" ht="12" customHeight="1">
      <c r="A61" s="30" t="s">
        <v>477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 t="str">
        <f t="shared" si="1"/>
        <v/>
      </c>
    </row>
    <row r="62" spans="1:17">
      <c r="A62" s="16" t="s">
        <v>626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 t="str">
        <f t="shared" si="1"/>
        <v/>
      </c>
    </row>
    <row r="63" spans="1:17">
      <c r="A63" s="16" t="s">
        <v>509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>
        <v>2</v>
      </c>
      <c r="N63" s="21"/>
      <c r="O63" s="21"/>
      <c r="P63" s="21"/>
      <c r="Q63" s="21">
        <f t="shared" si="1"/>
        <v>2</v>
      </c>
    </row>
    <row r="64" spans="1:17">
      <c r="A64" s="16" t="s">
        <v>485</v>
      </c>
      <c r="B64" s="22">
        <v>1</v>
      </c>
      <c r="C64" s="21"/>
      <c r="D64" s="22"/>
      <c r="E64" s="21"/>
      <c r="F64" s="22"/>
      <c r="G64" s="22"/>
      <c r="H64" s="22"/>
      <c r="I64" s="22"/>
      <c r="J64" s="22"/>
      <c r="K64" s="22"/>
      <c r="L64" s="22"/>
      <c r="M64" s="22"/>
      <c r="N64" s="22"/>
      <c r="O64" s="21"/>
      <c r="P64" s="22"/>
      <c r="Q64" s="21">
        <f t="shared" si="1"/>
        <v>1</v>
      </c>
    </row>
    <row r="65" spans="1:17">
      <c r="A65" s="16" t="s">
        <v>486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 t="str">
        <f t="shared" si="1"/>
        <v/>
      </c>
    </row>
    <row r="66" spans="1:17">
      <c r="A66" s="16" t="s">
        <v>487</v>
      </c>
      <c r="B66" s="21"/>
      <c r="C66" s="21">
        <v>2</v>
      </c>
      <c r="D66" s="21"/>
      <c r="E66" s="21">
        <v>1</v>
      </c>
      <c r="F66" s="21">
        <v>3</v>
      </c>
      <c r="G66" s="21">
        <v>1</v>
      </c>
      <c r="H66" s="21">
        <v>3</v>
      </c>
      <c r="I66" s="21"/>
      <c r="J66" s="21"/>
      <c r="K66" s="21">
        <v>5</v>
      </c>
      <c r="L66" s="21"/>
      <c r="M66" s="21"/>
      <c r="N66" s="21"/>
      <c r="O66" s="21"/>
      <c r="P66" s="21"/>
      <c r="Q66" s="21">
        <f t="shared" si="1"/>
        <v>15</v>
      </c>
    </row>
    <row r="67" spans="1:17">
      <c r="A67" s="16" t="s">
        <v>0</v>
      </c>
      <c r="B67" s="21"/>
      <c r="C67" s="21">
        <v>7</v>
      </c>
      <c r="D67" s="21">
        <v>3</v>
      </c>
      <c r="E67" s="21">
        <v>6</v>
      </c>
      <c r="F67" s="21"/>
      <c r="G67" s="21">
        <v>2</v>
      </c>
      <c r="H67" s="21">
        <v>4</v>
      </c>
      <c r="I67" s="21"/>
      <c r="J67" s="21"/>
      <c r="K67" s="21"/>
      <c r="L67" s="21"/>
      <c r="M67" s="21">
        <v>6</v>
      </c>
      <c r="N67" s="21">
        <v>6</v>
      </c>
      <c r="O67" s="21">
        <v>17</v>
      </c>
      <c r="P67" s="21">
        <v>7</v>
      </c>
      <c r="Q67" s="21">
        <f t="shared" si="1"/>
        <v>58</v>
      </c>
    </row>
    <row r="68" spans="1:17">
      <c r="A68" s="17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 t="str">
        <f t="shared" si="1"/>
        <v/>
      </c>
    </row>
    <row r="69" spans="1:17">
      <c r="A69" s="3" t="s">
        <v>829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 t="str">
        <f t="shared" si="1"/>
        <v/>
      </c>
    </row>
    <row r="70" spans="1:17" ht="14">
      <c r="A70" s="26" t="s">
        <v>745</v>
      </c>
      <c r="B70" s="21">
        <v>14</v>
      </c>
      <c r="C70" s="21">
        <v>1</v>
      </c>
      <c r="D70" s="21">
        <v>1</v>
      </c>
      <c r="E70" s="21"/>
      <c r="F70" s="21">
        <v>1</v>
      </c>
      <c r="G70" s="21"/>
      <c r="H70" s="21"/>
      <c r="I70" s="21"/>
      <c r="J70" s="21"/>
      <c r="K70" s="21"/>
      <c r="L70" s="21"/>
      <c r="M70" s="21"/>
      <c r="N70" s="21">
        <v>1</v>
      </c>
      <c r="O70" s="21"/>
      <c r="P70" s="21"/>
      <c r="Q70" s="21">
        <f t="shared" si="1"/>
        <v>18</v>
      </c>
    </row>
    <row r="71" spans="1:17" ht="14">
      <c r="A71" s="12" t="s">
        <v>746</v>
      </c>
      <c r="B71" s="21">
        <v>18</v>
      </c>
      <c r="C71" s="21"/>
      <c r="D71" s="21">
        <v>10</v>
      </c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>
        <f t="shared" si="1"/>
        <v>28</v>
      </c>
    </row>
    <row r="72" spans="1:17" ht="14">
      <c r="A72" s="12" t="s">
        <v>436</v>
      </c>
      <c r="B72" s="21">
        <v>2</v>
      </c>
      <c r="C72" s="21">
        <v>2</v>
      </c>
      <c r="D72" s="21">
        <v>1</v>
      </c>
      <c r="E72" s="21"/>
      <c r="F72" s="21"/>
      <c r="G72" s="21"/>
      <c r="H72" s="21"/>
      <c r="I72" s="21"/>
      <c r="J72" s="21"/>
      <c r="K72" s="21">
        <v>2</v>
      </c>
      <c r="L72" s="21"/>
      <c r="M72" s="21"/>
      <c r="N72" s="21"/>
      <c r="O72" s="21"/>
      <c r="P72" s="21">
        <v>26</v>
      </c>
      <c r="Q72" s="21">
        <f t="shared" si="1"/>
        <v>33</v>
      </c>
    </row>
    <row r="73" spans="1:17" ht="14">
      <c r="A73" s="12" t="s">
        <v>444</v>
      </c>
      <c r="B73" s="21">
        <v>2</v>
      </c>
      <c r="C73" s="21"/>
      <c r="D73" s="21">
        <v>13</v>
      </c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>
        <f t="shared" si="1"/>
        <v>15</v>
      </c>
    </row>
    <row r="74" spans="1:17">
      <c r="A74" s="13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 t="str">
        <f t="shared" si="1"/>
        <v/>
      </c>
    </row>
    <row r="75" spans="1:17" ht="14">
      <c r="A75" s="2" t="s">
        <v>830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 t="str">
        <f t="shared" si="1"/>
        <v/>
      </c>
    </row>
    <row r="76" spans="1:17" ht="14">
      <c r="A76" s="26" t="s">
        <v>173</v>
      </c>
      <c r="B76" s="21"/>
      <c r="C76" s="21">
        <v>7</v>
      </c>
      <c r="D76" s="21">
        <v>5</v>
      </c>
      <c r="E76" s="21">
        <v>1</v>
      </c>
      <c r="F76" s="29" t="s">
        <v>319</v>
      </c>
      <c r="G76" s="21"/>
      <c r="H76" s="21">
        <v>5</v>
      </c>
      <c r="I76" s="21"/>
      <c r="J76" s="21"/>
      <c r="K76" s="21"/>
      <c r="L76" s="21"/>
      <c r="M76" s="21">
        <v>1</v>
      </c>
      <c r="N76" s="21">
        <v>4</v>
      </c>
      <c r="O76" s="21">
        <v>1</v>
      </c>
      <c r="P76" s="21">
        <v>5</v>
      </c>
      <c r="Q76" s="21">
        <f t="shared" si="1"/>
        <v>29</v>
      </c>
    </row>
    <row r="77" spans="1:17" ht="14">
      <c r="A77" s="26" t="s">
        <v>174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 t="str">
        <f t="shared" si="1"/>
        <v/>
      </c>
    </row>
    <row r="78" spans="1:17" ht="14">
      <c r="A78" s="26" t="s">
        <v>175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>
        <v>6</v>
      </c>
      <c r="Q78" s="21">
        <f t="shared" si="1"/>
        <v>6</v>
      </c>
    </row>
    <row r="79" spans="1:17" ht="14">
      <c r="A79" s="26" t="s">
        <v>671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>
        <v>3</v>
      </c>
      <c r="Q79" s="21">
        <f t="shared" si="1"/>
        <v>3</v>
      </c>
    </row>
    <row r="80" spans="1:17" ht="14">
      <c r="A80" s="26" t="s">
        <v>614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>
        <v>4</v>
      </c>
      <c r="P80" s="21"/>
      <c r="Q80" s="21">
        <f t="shared" si="1"/>
        <v>4</v>
      </c>
    </row>
    <row r="81" spans="1:17" ht="14">
      <c r="A81" s="26" t="s">
        <v>344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>
        <v>6</v>
      </c>
      <c r="Q81" s="21">
        <f t="shared" ref="Q81:Q107" si="2">IF(SUM(B81:P81)&gt;0,SUM(B81:P81),"")</f>
        <v>6</v>
      </c>
    </row>
    <row r="82" spans="1:17" ht="14">
      <c r="A82" s="26" t="s">
        <v>540</v>
      </c>
      <c r="B82" s="21">
        <v>13</v>
      </c>
      <c r="C82" s="21"/>
      <c r="D82" s="21">
        <v>5</v>
      </c>
      <c r="E82" s="21"/>
      <c r="F82" s="21"/>
      <c r="G82" s="21"/>
      <c r="H82" s="21"/>
      <c r="I82" s="21"/>
      <c r="J82" s="21">
        <v>1</v>
      </c>
      <c r="K82" s="21"/>
      <c r="L82" s="21"/>
      <c r="M82" s="21"/>
      <c r="N82" s="21"/>
      <c r="O82" s="21"/>
      <c r="P82" s="21"/>
      <c r="Q82" s="21">
        <f t="shared" si="2"/>
        <v>19</v>
      </c>
    </row>
    <row r="83" spans="1:17" ht="14">
      <c r="A83" s="26" t="s">
        <v>686</v>
      </c>
      <c r="B83" s="21"/>
      <c r="C83" s="21"/>
      <c r="D83" s="21">
        <v>4</v>
      </c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>
        <f t="shared" si="2"/>
        <v>4</v>
      </c>
    </row>
    <row r="84" spans="1:17" ht="14">
      <c r="A84" s="31" t="s">
        <v>537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 t="str">
        <f t="shared" si="2"/>
        <v/>
      </c>
    </row>
    <row r="85" spans="1:17">
      <c r="A85" s="18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 t="str">
        <f t="shared" si="2"/>
        <v/>
      </c>
    </row>
    <row r="86" spans="1:17" ht="14">
      <c r="A86" s="2" t="s">
        <v>977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 t="str">
        <f t="shared" si="2"/>
        <v/>
      </c>
    </row>
    <row r="87" spans="1:17" ht="14">
      <c r="A87" s="26" t="s">
        <v>801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 t="str">
        <f t="shared" si="2"/>
        <v/>
      </c>
    </row>
    <row r="88" spans="1:17" ht="14">
      <c r="A88" s="26" t="s">
        <v>167</v>
      </c>
      <c r="B88" s="21"/>
      <c r="C88" s="21"/>
      <c r="D88" s="21"/>
      <c r="E88" s="21"/>
      <c r="F88" s="21">
        <v>4</v>
      </c>
      <c r="G88" s="21"/>
      <c r="H88" s="21"/>
      <c r="I88" s="21">
        <v>3</v>
      </c>
      <c r="J88" s="21"/>
      <c r="K88" s="21"/>
      <c r="L88" s="21"/>
      <c r="M88" s="21">
        <v>2</v>
      </c>
      <c r="N88" s="21">
        <v>1</v>
      </c>
      <c r="O88" s="21"/>
      <c r="P88" s="21">
        <v>1</v>
      </c>
      <c r="Q88" s="21">
        <f t="shared" si="2"/>
        <v>11</v>
      </c>
    </row>
    <row r="89" spans="1:17" ht="14">
      <c r="A89" s="26" t="s">
        <v>168</v>
      </c>
      <c r="B89" s="21"/>
      <c r="C89" s="21"/>
      <c r="D89" s="21"/>
      <c r="E89" s="21"/>
      <c r="F89" s="21">
        <v>9</v>
      </c>
      <c r="G89" s="21">
        <v>1</v>
      </c>
      <c r="H89" s="21"/>
      <c r="I89" s="21"/>
      <c r="J89" s="21"/>
      <c r="K89" s="21"/>
      <c r="L89" s="21">
        <v>2</v>
      </c>
      <c r="M89" s="21"/>
      <c r="N89" s="21">
        <v>8</v>
      </c>
      <c r="O89" s="21"/>
      <c r="P89" s="21">
        <v>3</v>
      </c>
      <c r="Q89" s="21">
        <f t="shared" si="2"/>
        <v>23</v>
      </c>
    </row>
    <row r="90" spans="1:17" ht="14">
      <c r="A90" s="26" t="s">
        <v>616</v>
      </c>
      <c r="B90" s="21"/>
      <c r="C90" s="21">
        <v>2</v>
      </c>
      <c r="D90" s="21"/>
      <c r="E90" s="21"/>
      <c r="F90" s="21">
        <v>16</v>
      </c>
      <c r="G90" s="21"/>
      <c r="H90" s="21"/>
      <c r="I90" s="21"/>
      <c r="J90" s="21"/>
      <c r="K90" s="21"/>
      <c r="L90" s="21"/>
      <c r="M90" s="21"/>
      <c r="N90" s="21"/>
      <c r="O90" s="21"/>
      <c r="P90" s="21">
        <v>1</v>
      </c>
      <c r="Q90" s="21">
        <f t="shared" si="2"/>
        <v>19</v>
      </c>
    </row>
    <row r="91" spans="1:17">
      <c r="A91" s="6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 t="str">
        <f t="shared" si="2"/>
        <v/>
      </c>
    </row>
    <row r="92" spans="1:17" ht="14">
      <c r="A92" s="2" t="s">
        <v>978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 t="str">
        <f t="shared" si="2"/>
        <v/>
      </c>
    </row>
    <row r="93" spans="1:17" ht="14">
      <c r="A93" s="26" t="s">
        <v>687</v>
      </c>
      <c r="B93" s="21"/>
      <c r="C93" s="21"/>
      <c r="D93" s="21"/>
      <c r="E93" s="21"/>
      <c r="F93" s="21">
        <v>1</v>
      </c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>
        <f t="shared" si="2"/>
        <v>1</v>
      </c>
    </row>
    <row r="94" spans="1:17" ht="14">
      <c r="A94" s="12" t="s">
        <v>688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 t="str">
        <f t="shared" si="2"/>
        <v/>
      </c>
    </row>
    <row r="95" spans="1:17">
      <c r="A95" s="6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 t="str">
        <f t="shared" si="2"/>
        <v/>
      </c>
    </row>
    <row r="96" spans="1:17" ht="14">
      <c r="A96" s="2" t="s">
        <v>979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 t="str">
        <f t="shared" si="2"/>
        <v/>
      </c>
    </row>
    <row r="97" spans="1:17" ht="14">
      <c r="A97" s="26" t="s">
        <v>324</v>
      </c>
      <c r="B97" s="21"/>
      <c r="C97" s="21">
        <v>3</v>
      </c>
      <c r="D97" s="21"/>
      <c r="E97" s="21">
        <v>3</v>
      </c>
      <c r="F97" s="21"/>
      <c r="G97" s="21"/>
      <c r="H97" s="21"/>
      <c r="I97" s="21">
        <v>10</v>
      </c>
      <c r="J97" s="21"/>
      <c r="K97" s="21"/>
      <c r="L97" s="21"/>
      <c r="M97" s="21">
        <v>3</v>
      </c>
      <c r="N97" s="21">
        <v>13</v>
      </c>
      <c r="O97" s="21">
        <v>7</v>
      </c>
      <c r="P97" s="21">
        <v>16</v>
      </c>
      <c r="Q97" s="21">
        <f t="shared" si="2"/>
        <v>55</v>
      </c>
    </row>
    <row r="98" spans="1:17" ht="14">
      <c r="A98" s="12" t="s">
        <v>769</v>
      </c>
      <c r="B98" s="21">
        <v>2</v>
      </c>
      <c r="C98" s="21">
        <v>14</v>
      </c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>
        <f t="shared" si="2"/>
        <v>16</v>
      </c>
    </row>
    <row r="99" spans="1:17" ht="14">
      <c r="A99" s="12" t="s">
        <v>863</v>
      </c>
      <c r="B99" s="21">
        <v>2</v>
      </c>
      <c r="C99" s="21"/>
      <c r="D99" s="21"/>
      <c r="E99" s="21"/>
      <c r="F99" s="21">
        <v>1</v>
      </c>
      <c r="G99" s="21"/>
      <c r="H99" s="21"/>
      <c r="I99" s="21"/>
      <c r="J99" s="21"/>
      <c r="K99" s="21"/>
      <c r="L99" s="21">
        <v>2</v>
      </c>
      <c r="M99" s="21"/>
      <c r="N99" s="21"/>
      <c r="O99" s="21">
        <v>3</v>
      </c>
      <c r="P99" s="21"/>
      <c r="Q99" s="21">
        <f t="shared" si="2"/>
        <v>8</v>
      </c>
    </row>
    <row r="100" spans="1:17" ht="14">
      <c r="A100" s="12" t="s">
        <v>864</v>
      </c>
      <c r="B100" s="21">
        <v>9</v>
      </c>
      <c r="C100" s="21"/>
      <c r="D100" s="21">
        <v>1</v>
      </c>
      <c r="E100" s="21"/>
      <c r="F100" s="21">
        <v>1</v>
      </c>
      <c r="G100" s="21"/>
      <c r="H100" s="21">
        <v>6</v>
      </c>
      <c r="I100" s="21">
        <v>2</v>
      </c>
      <c r="J100" s="21">
        <v>2</v>
      </c>
      <c r="K100" s="21">
        <v>11</v>
      </c>
      <c r="L100" s="21"/>
      <c r="M100" s="21">
        <v>7</v>
      </c>
      <c r="N100" s="21">
        <v>8</v>
      </c>
      <c r="O100" s="21">
        <v>15</v>
      </c>
      <c r="P100" s="21">
        <v>15</v>
      </c>
      <c r="Q100" s="21">
        <f t="shared" si="2"/>
        <v>77</v>
      </c>
    </row>
    <row r="101" spans="1:17"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 t="str">
        <f t="shared" si="2"/>
        <v/>
      </c>
    </row>
    <row r="102" spans="1:17" ht="14">
      <c r="A102" s="2" t="s">
        <v>980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 t="str">
        <f t="shared" si="2"/>
        <v/>
      </c>
    </row>
    <row r="103" spans="1:17" ht="14">
      <c r="A103" s="26" t="s">
        <v>865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>
        <v>1</v>
      </c>
      <c r="Q103" s="21">
        <f t="shared" si="2"/>
        <v>1</v>
      </c>
    </row>
    <row r="104" spans="1:17" ht="14">
      <c r="A104" s="12" t="s">
        <v>866</v>
      </c>
      <c r="B104" s="21"/>
      <c r="C104" s="21"/>
      <c r="D104" s="21"/>
      <c r="E104" s="21">
        <v>1</v>
      </c>
      <c r="F104" s="21"/>
      <c r="G104" s="21"/>
      <c r="H104" s="21"/>
      <c r="I104" s="21"/>
      <c r="J104" s="21"/>
      <c r="K104" s="21">
        <v>2</v>
      </c>
      <c r="L104" s="21"/>
      <c r="M104" s="21"/>
      <c r="N104" s="21"/>
      <c r="O104" s="21">
        <v>3</v>
      </c>
      <c r="P104" s="21"/>
      <c r="Q104" s="21">
        <f t="shared" si="2"/>
        <v>6</v>
      </c>
    </row>
    <row r="105" spans="1:17" ht="14">
      <c r="A105" s="12" t="s">
        <v>538</v>
      </c>
      <c r="B105" s="21"/>
      <c r="C105" s="21"/>
      <c r="D105" s="21"/>
      <c r="E105" s="21"/>
      <c r="F105" s="21"/>
      <c r="G105" s="21"/>
      <c r="H105" s="21"/>
      <c r="I105" s="21">
        <v>1</v>
      </c>
      <c r="J105" s="21"/>
      <c r="K105" s="21"/>
      <c r="L105" s="21"/>
      <c r="M105" s="21"/>
      <c r="N105" s="21"/>
      <c r="O105" s="21"/>
      <c r="P105" s="21"/>
      <c r="Q105" s="21">
        <f t="shared" si="2"/>
        <v>1</v>
      </c>
    </row>
    <row r="106" spans="1:17" ht="14">
      <c r="A106" s="12" t="s">
        <v>235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>
        <v>2</v>
      </c>
      <c r="P106" s="21"/>
      <c r="Q106" s="21">
        <f t="shared" si="2"/>
        <v>2</v>
      </c>
    </row>
    <row r="107" spans="1:17" ht="14">
      <c r="A107" s="12" t="s">
        <v>867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 t="str">
        <f t="shared" si="2"/>
        <v/>
      </c>
    </row>
    <row r="108" spans="1:17" ht="14">
      <c r="A108" s="12" t="s">
        <v>576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>
        <v>2</v>
      </c>
      <c r="P108" s="21"/>
      <c r="Q108" s="21">
        <f t="shared" ref="Q108:Q139" si="3">IF(SUM(B108:P108)&gt;0,SUM(B108:P108),"")</f>
        <v>2</v>
      </c>
    </row>
    <row r="109" spans="1:17"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 t="str">
        <f t="shared" si="3"/>
        <v/>
      </c>
    </row>
    <row r="110" spans="1:17" ht="14">
      <c r="A110" s="2" t="s">
        <v>981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 t="str">
        <f t="shared" si="3"/>
        <v/>
      </c>
    </row>
    <row r="111" spans="1:17" ht="14">
      <c r="A111" s="26" t="s">
        <v>552</v>
      </c>
      <c r="B111" s="21">
        <v>8</v>
      </c>
      <c r="C111" s="21">
        <v>1</v>
      </c>
      <c r="D111" s="21">
        <v>1</v>
      </c>
      <c r="E111" s="21">
        <v>4</v>
      </c>
      <c r="F111" s="21">
        <v>2</v>
      </c>
      <c r="G111" s="21">
        <v>10</v>
      </c>
      <c r="H111" s="21">
        <v>2</v>
      </c>
      <c r="I111" s="21"/>
      <c r="J111" s="21">
        <v>1</v>
      </c>
      <c r="K111" s="21">
        <v>4</v>
      </c>
      <c r="L111" s="21"/>
      <c r="M111" s="21"/>
      <c r="N111" s="21">
        <v>1</v>
      </c>
      <c r="O111" s="21">
        <v>5</v>
      </c>
      <c r="P111" s="21">
        <v>6</v>
      </c>
      <c r="Q111" s="21">
        <f t="shared" si="3"/>
        <v>45</v>
      </c>
    </row>
    <row r="112" spans="1:17"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 t="str">
        <f t="shared" si="3"/>
        <v/>
      </c>
    </row>
    <row r="113" spans="1:17" ht="14">
      <c r="A113" s="2" t="s">
        <v>982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 t="str">
        <f t="shared" si="3"/>
        <v/>
      </c>
    </row>
    <row r="114" spans="1:17" ht="14">
      <c r="A114" s="51" t="s">
        <v>559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1" t="str">
        <f t="shared" si="3"/>
        <v/>
      </c>
    </row>
    <row r="115" spans="1:17" ht="14">
      <c r="A115" s="12" t="s">
        <v>488</v>
      </c>
      <c r="B115" s="21"/>
      <c r="C115" s="21"/>
      <c r="D115" s="21"/>
      <c r="E115" s="21"/>
      <c r="F115" s="21">
        <v>1</v>
      </c>
      <c r="G115" s="21"/>
      <c r="H115" s="21"/>
      <c r="I115" s="21"/>
      <c r="J115" s="21"/>
      <c r="K115" s="21">
        <v>6</v>
      </c>
      <c r="L115" s="21"/>
      <c r="M115" s="21"/>
      <c r="N115" s="21"/>
      <c r="O115" s="21"/>
      <c r="P115" s="21"/>
      <c r="Q115" s="21">
        <f t="shared" si="3"/>
        <v>7</v>
      </c>
    </row>
    <row r="116" spans="1:17" ht="14">
      <c r="A116" s="12" t="s">
        <v>489</v>
      </c>
      <c r="B116" s="21"/>
      <c r="C116" s="21"/>
      <c r="D116" s="21"/>
      <c r="E116" s="21"/>
      <c r="F116" s="21">
        <v>2</v>
      </c>
      <c r="G116" s="21"/>
      <c r="H116" s="21"/>
      <c r="I116" s="21">
        <v>1</v>
      </c>
      <c r="J116" s="21">
        <v>12</v>
      </c>
      <c r="K116" s="21">
        <v>21</v>
      </c>
      <c r="L116" s="21"/>
      <c r="M116" s="21"/>
      <c r="N116" s="21"/>
      <c r="O116" s="21">
        <v>3</v>
      </c>
      <c r="P116" s="21"/>
      <c r="Q116" s="21">
        <f t="shared" si="3"/>
        <v>39</v>
      </c>
    </row>
    <row r="117" spans="1:17" ht="14">
      <c r="A117" s="12" t="s">
        <v>490</v>
      </c>
      <c r="B117" s="21">
        <v>2</v>
      </c>
      <c r="C117" s="21">
        <v>4</v>
      </c>
      <c r="D117" s="21"/>
      <c r="E117" s="21">
        <v>6</v>
      </c>
      <c r="F117" s="21">
        <v>6</v>
      </c>
      <c r="G117" s="21"/>
      <c r="H117" s="21"/>
      <c r="I117" s="21">
        <v>4</v>
      </c>
      <c r="J117" s="21">
        <v>9</v>
      </c>
      <c r="K117" s="21">
        <v>15</v>
      </c>
      <c r="L117" s="21"/>
      <c r="M117" s="21"/>
      <c r="N117" s="21">
        <v>2</v>
      </c>
      <c r="O117" s="21">
        <v>2</v>
      </c>
      <c r="P117" s="21"/>
      <c r="Q117" s="21">
        <f t="shared" si="3"/>
        <v>50</v>
      </c>
    </row>
    <row r="118" spans="1:17" ht="14">
      <c r="A118" s="14" t="s">
        <v>762</v>
      </c>
      <c r="B118" s="21"/>
      <c r="C118" s="21"/>
      <c r="D118" s="21">
        <v>2</v>
      </c>
      <c r="E118" s="21"/>
      <c r="F118" s="21"/>
      <c r="G118" s="21"/>
      <c r="H118" s="21"/>
      <c r="I118" s="21"/>
      <c r="J118" s="21"/>
      <c r="K118" s="21">
        <v>4</v>
      </c>
      <c r="L118" s="21"/>
      <c r="M118" s="21"/>
      <c r="N118" s="21"/>
      <c r="O118" s="21"/>
      <c r="P118" s="21"/>
      <c r="Q118" s="21">
        <f t="shared" si="3"/>
        <v>6</v>
      </c>
    </row>
    <row r="119" spans="1:17">
      <c r="A119" s="6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 t="str">
        <f t="shared" si="3"/>
        <v/>
      </c>
    </row>
    <row r="120" spans="1:17" ht="14">
      <c r="A120" s="2" t="s">
        <v>383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 t="str">
        <f t="shared" si="3"/>
        <v/>
      </c>
    </row>
    <row r="121" spans="1:17" ht="14">
      <c r="A121" s="26" t="s">
        <v>332</v>
      </c>
      <c r="B121" s="21">
        <v>2</v>
      </c>
      <c r="C121" s="21"/>
      <c r="D121" s="21"/>
      <c r="E121" s="21">
        <v>2</v>
      </c>
      <c r="F121" s="21"/>
      <c r="G121" s="21">
        <v>2</v>
      </c>
      <c r="H121" s="21"/>
      <c r="I121" s="21">
        <v>1</v>
      </c>
      <c r="J121" s="21"/>
      <c r="K121" s="21"/>
      <c r="L121" s="21"/>
      <c r="M121" s="21"/>
      <c r="N121" s="21"/>
      <c r="O121" s="21"/>
      <c r="P121" s="21"/>
      <c r="Q121" s="21">
        <f t="shared" si="3"/>
        <v>7</v>
      </c>
    </row>
    <row r="122" spans="1:17"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 t="str">
        <f t="shared" si="3"/>
        <v/>
      </c>
    </row>
    <row r="123" spans="1:17">
      <c r="A123" s="3" t="s">
        <v>554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 t="str">
        <f t="shared" si="3"/>
        <v/>
      </c>
    </row>
    <row r="124" spans="1:17" ht="14">
      <c r="A124" s="26" t="s">
        <v>333</v>
      </c>
      <c r="B124" s="21"/>
      <c r="C124" s="21"/>
      <c r="D124" s="21"/>
      <c r="E124" s="21"/>
      <c r="F124" s="21">
        <v>10</v>
      </c>
      <c r="G124" s="21"/>
      <c r="H124" s="21">
        <v>7</v>
      </c>
      <c r="I124" s="21">
        <v>1</v>
      </c>
      <c r="J124" s="21"/>
      <c r="K124" s="21">
        <v>13</v>
      </c>
      <c r="L124" s="21"/>
      <c r="M124" s="21"/>
      <c r="N124" s="21"/>
      <c r="O124" s="21">
        <v>19</v>
      </c>
      <c r="P124" s="21"/>
      <c r="Q124" s="21">
        <f t="shared" si="3"/>
        <v>50</v>
      </c>
    </row>
    <row r="125" spans="1:17" ht="14">
      <c r="A125" s="12" t="s">
        <v>334</v>
      </c>
      <c r="B125" s="21"/>
      <c r="C125" s="21"/>
      <c r="D125" s="21"/>
      <c r="E125" s="21"/>
      <c r="F125" s="21">
        <v>3</v>
      </c>
      <c r="G125" s="21"/>
      <c r="H125" s="21"/>
      <c r="I125" s="21"/>
      <c r="J125" s="21"/>
      <c r="K125" s="21"/>
      <c r="L125" s="21"/>
      <c r="M125" s="29"/>
      <c r="N125" s="21"/>
      <c r="O125" s="21"/>
      <c r="P125" s="21"/>
      <c r="Q125" s="21">
        <f t="shared" si="3"/>
        <v>3</v>
      </c>
    </row>
    <row r="126" spans="1:17" ht="14">
      <c r="A126" s="26" t="s">
        <v>198</v>
      </c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 t="str">
        <f t="shared" si="3"/>
        <v/>
      </c>
    </row>
    <row r="127" spans="1:17" ht="14">
      <c r="A127" s="12" t="s">
        <v>199</v>
      </c>
      <c r="B127" s="21">
        <v>1</v>
      </c>
      <c r="C127" s="27"/>
      <c r="D127" s="21">
        <v>2</v>
      </c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>
        <f t="shared" si="3"/>
        <v>3</v>
      </c>
    </row>
    <row r="128" spans="1:17" ht="14">
      <c r="A128" s="12" t="s">
        <v>200</v>
      </c>
      <c r="B128" s="21">
        <v>3</v>
      </c>
      <c r="C128" s="21"/>
      <c r="D128" s="21"/>
      <c r="E128" s="21"/>
      <c r="F128" s="21">
        <v>1</v>
      </c>
      <c r="G128" s="21"/>
      <c r="H128" s="21"/>
      <c r="I128" s="21"/>
      <c r="J128" s="21">
        <v>1</v>
      </c>
      <c r="K128" s="21">
        <v>1</v>
      </c>
      <c r="L128" s="21"/>
      <c r="M128" s="21"/>
      <c r="N128" s="21">
        <v>2</v>
      </c>
      <c r="O128" s="21"/>
      <c r="P128" s="21">
        <v>1</v>
      </c>
      <c r="Q128" s="21">
        <f t="shared" si="3"/>
        <v>9</v>
      </c>
    </row>
    <row r="129" spans="1:17" ht="14">
      <c r="A129" s="12" t="s">
        <v>336</v>
      </c>
      <c r="B129" s="21"/>
      <c r="C129" s="21"/>
      <c r="D129" s="21"/>
      <c r="E129" s="21"/>
      <c r="F129" s="21">
        <v>1</v>
      </c>
      <c r="G129" s="21"/>
      <c r="H129" s="21"/>
      <c r="I129" s="21"/>
      <c r="J129" s="21">
        <v>3</v>
      </c>
      <c r="K129" s="21"/>
      <c r="L129" s="21"/>
      <c r="M129" s="21"/>
      <c r="N129" s="21"/>
      <c r="O129" s="21">
        <v>1</v>
      </c>
      <c r="P129" s="21"/>
      <c r="Q129" s="21">
        <f t="shared" si="3"/>
        <v>5</v>
      </c>
    </row>
    <row r="130" spans="1:17" ht="14">
      <c r="A130" s="12" t="s">
        <v>787</v>
      </c>
      <c r="B130" s="21"/>
      <c r="C130" s="21"/>
      <c r="D130" s="21"/>
      <c r="E130" s="21"/>
      <c r="F130" s="21"/>
      <c r="G130" s="21"/>
      <c r="H130" s="21"/>
      <c r="I130" s="21"/>
      <c r="J130" s="21">
        <v>2</v>
      </c>
      <c r="K130" s="21"/>
      <c r="L130" s="21"/>
      <c r="M130" s="21"/>
      <c r="N130" s="21"/>
      <c r="O130" s="21"/>
      <c r="P130" s="21"/>
      <c r="Q130" s="21">
        <f t="shared" si="3"/>
        <v>2</v>
      </c>
    </row>
    <row r="131" spans="1:17" ht="14">
      <c r="A131" s="12" t="s">
        <v>271</v>
      </c>
      <c r="B131" s="21">
        <v>4</v>
      </c>
      <c r="C131" s="21"/>
      <c r="D131" s="21">
        <v>7</v>
      </c>
      <c r="E131" s="21">
        <v>2</v>
      </c>
      <c r="F131" s="21">
        <v>3</v>
      </c>
      <c r="G131" s="21">
        <v>2</v>
      </c>
      <c r="H131" s="21">
        <v>2</v>
      </c>
      <c r="I131" s="21">
        <v>1</v>
      </c>
      <c r="J131" s="21">
        <v>1</v>
      </c>
      <c r="K131" s="21">
        <v>2</v>
      </c>
      <c r="L131" s="21"/>
      <c r="M131" s="21">
        <v>4</v>
      </c>
      <c r="N131" s="21">
        <v>1</v>
      </c>
      <c r="O131" s="21">
        <v>1</v>
      </c>
      <c r="P131" s="21"/>
      <c r="Q131" s="21">
        <f t="shared" si="3"/>
        <v>30</v>
      </c>
    </row>
    <row r="132" spans="1:17" ht="14">
      <c r="A132" s="12" t="s">
        <v>263</v>
      </c>
      <c r="B132" s="34">
        <v>1</v>
      </c>
      <c r="C132" s="21"/>
      <c r="D132" s="22"/>
      <c r="E132" s="21">
        <v>2</v>
      </c>
      <c r="F132" s="22"/>
      <c r="G132" s="22"/>
      <c r="H132" s="22"/>
      <c r="I132" s="22"/>
      <c r="J132" s="22"/>
      <c r="K132" s="22"/>
      <c r="L132" s="22"/>
      <c r="M132" s="22"/>
      <c r="N132" s="22"/>
      <c r="O132" s="21"/>
      <c r="P132" s="22"/>
      <c r="Q132" s="21">
        <f t="shared" si="3"/>
        <v>3</v>
      </c>
    </row>
    <row r="133" spans="1:17"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 t="str">
        <f t="shared" si="3"/>
        <v/>
      </c>
    </row>
    <row r="134" spans="1:17" ht="14">
      <c r="A134" s="2" t="s">
        <v>555</v>
      </c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 t="str">
        <f t="shared" si="3"/>
        <v/>
      </c>
    </row>
    <row r="135" spans="1:17" ht="14">
      <c r="A135" s="26" t="s">
        <v>264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 t="str">
        <f t="shared" si="3"/>
        <v/>
      </c>
    </row>
    <row r="136" spans="1:17" ht="14">
      <c r="A136" s="12" t="s">
        <v>265</v>
      </c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>
        <v>1</v>
      </c>
      <c r="N136" s="21"/>
      <c r="O136" s="21"/>
      <c r="P136" s="21"/>
      <c r="Q136" s="21">
        <f t="shared" si="3"/>
        <v>1</v>
      </c>
    </row>
    <row r="137" spans="1:17" ht="14">
      <c r="A137" s="12" t="s">
        <v>126</v>
      </c>
      <c r="B137" s="21">
        <v>3</v>
      </c>
      <c r="C137" s="21"/>
      <c r="D137" s="21">
        <v>4</v>
      </c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>
        <v>2</v>
      </c>
      <c r="P137" s="21">
        <v>2</v>
      </c>
      <c r="Q137" s="21">
        <f t="shared" si="3"/>
        <v>11</v>
      </c>
    </row>
    <row r="138" spans="1:17" ht="12" customHeight="1">
      <c r="A138" s="12" t="s">
        <v>127</v>
      </c>
      <c r="B138" s="21"/>
      <c r="C138" s="21"/>
      <c r="D138" s="21">
        <v>2</v>
      </c>
      <c r="E138" s="21"/>
      <c r="F138" s="21"/>
      <c r="G138" s="21"/>
      <c r="H138" s="21">
        <v>1</v>
      </c>
      <c r="I138" s="21"/>
      <c r="J138" s="21">
        <v>2</v>
      </c>
      <c r="K138" s="21"/>
      <c r="L138" s="21"/>
      <c r="M138" s="21">
        <v>2</v>
      </c>
      <c r="N138" s="21"/>
      <c r="O138" s="21">
        <v>11</v>
      </c>
      <c r="P138" s="21"/>
      <c r="Q138" s="21">
        <f t="shared" si="3"/>
        <v>18</v>
      </c>
    </row>
    <row r="139" spans="1:17" ht="14">
      <c r="A139" s="12" t="s">
        <v>128</v>
      </c>
      <c r="B139" s="21">
        <v>1</v>
      </c>
      <c r="C139" s="21"/>
      <c r="D139" s="21">
        <v>2</v>
      </c>
      <c r="E139" s="21"/>
      <c r="F139" s="21"/>
      <c r="G139" s="21"/>
      <c r="H139" s="21"/>
      <c r="I139" s="21"/>
      <c r="J139" s="21">
        <v>2</v>
      </c>
      <c r="K139" s="21"/>
      <c r="L139" s="21"/>
      <c r="M139" s="21"/>
      <c r="N139" s="21"/>
      <c r="O139" s="21">
        <v>2</v>
      </c>
      <c r="P139" s="21"/>
      <c r="Q139" s="21">
        <f t="shared" si="3"/>
        <v>7</v>
      </c>
    </row>
    <row r="140" spans="1:17" ht="12" customHeight="1">
      <c r="A140" s="12" t="s">
        <v>270</v>
      </c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 t="str">
        <f t="shared" ref="Q140:Q172" si="4">IF(SUM(B140:P140)&gt;0,SUM(B140:P140),"")</f>
        <v/>
      </c>
    </row>
    <row r="141" spans="1:17" ht="14">
      <c r="A141" s="12" t="s">
        <v>275</v>
      </c>
      <c r="B141" s="21"/>
      <c r="C141" s="21"/>
      <c r="D141" s="21">
        <v>1</v>
      </c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>
        <v>3</v>
      </c>
      <c r="Q141" s="21">
        <f t="shared" si="4"/>
        <v>4</v>
      </c>
    </row>
    <row r="142" spans="1:17" ht="12" customHeight="1">
      <c r="A142" s="12" t="s">
        <v>4</v>
      </c>
      <c r="B142" s="21">
        <v>3</v>
      </c>
      <c r="C142" s="21"/>
      <c r="D142" s="21"/>
      <c r="E142" s="21"/>
      <c r="F142" s="21">
        <v>1</v>
      </c>
      <c r="G142" s="21"/>
      <c r="H142" s="21"/>
      <c r="I142" s="21"/>
      <c r="J142" s="21"/>
      <c r="K142" s="21">
        <v>3</v>
      </c>
      <c r="L142" s="21"/>
      <c r="M142" s="21">
        <v>5</v>
      </c>
      <c r="N142" s="21">
        <v>1</v>
      </c>
      <c r="O142" s="21">
        <v>3</v>
      </c>
      <c r="P142" s="21">
        <v>2</v>
      </c>
      <c r="Q142" s="21">
        <f t="shared" si="4"/>
        <v>18</v>
      </c>
    </row>
    <row r="143" spans="1:17" ht="14">
      <c r="A143" s="12" t="s">
        <v>142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 t="str">
        <f t="shared" si="4"/>
        <v/>
      </c>
    </row>
    <row r="144" spans="1:17" ht="14">
      <c r="A144" s="12" t="s">
        <v>143</v>
      </c>
      <c r="B144" s="21">
        <v>4</v>
      </c>
      <c r="C144" s="21"/>
      <c r="D144" s="21">
        <v>3</v>
      </c>
      <c r="E144" s="21">
        <v>4</v>
      </c>
      <c r="F144" s="29" t="s">
        <v>319</v>
      </c>
      <c r="G144" s="21"/>
      <c r="H144" s="21">
        <v>6</v>
      </c>
      <c r="I144" s="21">
        <v>2</v>
      </c>
      <c r="J144" s="21"/>
      <c r="K144" s="21">
        <v>5</v>
      </c>
      <c r="L144" s="21">
        <v>4</v>
      </c>
      <c r="M144" s="21">
        <v>20</v>
      </c>
      <c r="N144" s="21">
        <v>8</v>
      </c>
      <c r="O144" s="21">
        <v>9</v>
      </c>
      <c r="P144" s="21">
        <v>17</v>
      </c>
      <c r="Q144" s="21">
        <f t="shared" si="4"/>
        <v>82</v>
      </c>
    </row>
    <row r="145" spans="1:17" ht="14">
      <c r="A145" s="12" t="s">
        <v>903</v>
      </c>
      <c r="B145" s="21"/>
      <c r="C145" s="21"/>
      <c r="D145" s="21"/>
      <c r="E145" s="21"/>
      <c r="F145" s="21"/>
      <c r="G145" s="21"/>
      <c r="H145" s="21"/>
      <c r="I145" s="21"/>
      <c r="J145" s="21"/>
      <c r="K145" s="21">
        <v>1</v>
      </c>
      <c r="L145" s="21"/>
      <c r="M145" s="21"/>
      <c r="N145" s="21"/>
      <c r="O145" s="21"/>
      <c r="P145" s="21"/>
      <c r="Q145" s="21">
        <f t="shared" si="4"/>
        <v>1</v>
      </c>
    </row>
    <row r="146" spans="1:17" ht="14">
      <c r="A146" s="12" t="s">
        <v>497</v>
      </c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>
        <v>1</v>
      </c>
      <c r="N146" s="21"/>
      <c r="O146" s="21">
        <v>4</v>
      </c>
      <c r="P146" s="21">
        <v>3</v>
      </c>
      <c r="Q146" s="21">
        <f t="shared" si="4"/>
        <v>8</v>
      </c>
    </row>
    <row r="147" spans="1:17"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 t="str">
        <f t="shared" si="4"/>
        <v/>
      </c>
    </row>
    <row r="148" spans="1:17" ht="14">
      <c r="A148" s="2" t="s">
        <v>556</v>
      </c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 t="str">
        <f t="shared" si="4"/>
        <v/>
      </c>
    </row>
    <row r="149" spans="1:17" ht="14">
      <c r="A149" s="26" t="s">
        <v>341</v>
      </c>
      <c r="B149" s="21">
        <v>4</v>
      </c>
      <c r="C149" s="21"/>
      <c r="D149" s="21">
        <v>4</v>
      </c>
      <c r="E149" s="21">
        <v>3</v>
      </c>
      <c r="F149" s="21">
        <v>1</v>
      </c>
      <c r="G149" s="21"/>
      <c r="H149" s="21">
        <v>1</v>
      </c>
      <c r="I149" s="21"/>
      <c r="J149" s="21"/>
      <c r="K149" s="21"/>
      <c r="L149" s="21"/>
      <c r="M149" s="21">
        <v>2</v>
      </c>
      <c r="N149" s="21">
        <v>1</v>
      </c>
      <c r="O149" s="21">
        <v>1</v>
      </c>
      <c r="P149" s="21">
        <v>1</v>
      </c>
      <c r="Q149" s="21">
        <f t="shared" si="4"/>
        <v>18</v>
      </c>
    </row>
    <row r="150" spans="1:17" ht="14">
      <c r="A150" s="12" t="s">
        <v>724</v>
      </c>
      <c r="B150" s="21">
        <v>1</v>
      </c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>
        <v>4</v>
      </c>
      <c r="O150" s="21"/>
      <c r="P150" s="21"/>
      <c r="Q150" s="21">
        <f t="shared" si="4"/>
        <v>5</v>
      </c>
    </row>
    <row r="151" spans="1:17" ht="14">
      <c r="A151" s="12" t="s">
        <v>502</v>
      </c>
      <c r="B151" s="21">
        <v>2</v>
      </c>
      <c r="C151" s="21">
        <v>3</v>
      </c>
      <c r="D151" s="21"/>
      <c r="E151" s="21"/>
      <c r="F151" s="21"/>
      <c r="G151" s="21"/>
      <c r="H151" s="21"/>
      <c r="I151" s="21"/>
      <c r="J151" s="21"/>
      <c r="K151" s="21"/>
      <c r="L151" s="21"/>
      <c r="M151" s="21">
        <v>3</v>
      </c>
      <c r="N151" s="21"/>
      <c r="O151" s="21">
        <v>1</v>
      </c>
      <c r="P151" s="21">
        <v>6</v>
      </c>
      <c r="Q151" s="21">
        <f t="shared" si="4"/>
        <v>15</v>
      </c>
    </row>
    <row r="152" spans="1:17" ht="14">
      <c r="A152" s="6" t="s">
        <v>406</v>
      </c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 t="str">
        <f t="shared" si="4"/>
        <v/>
      </c>
    </row>
    <row r="153" spans="1:17"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 t="str">
        <f t="shared" si="4"/>
        <v/>
      </c>
    </row>
    <row r="154" spans="1:17" ht="14">
      <c r="A154" s="2" t="s">
        <v>557</v>
      </c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 t="str">
        <f t="shared" si="4"/>
        <v/>
      </c>
    </row>
    <row r="155" spans="1:17" ht="14">
      <c r="A155" s="26" t="s">
        <v>343</v>
      </c>
      <c r="B155" s="21">
        <v>18</v>
      </c>
      <c r="C155" s="21">
        <v>1</v>
      </c>
      <c r="D155" s="21">
        <v>4</v>
      </c>
      <c r="E155" s="21">
        <v>12</v>
      </c>
      <c r="F155" s="21">
        <v>3</v>
      </c>
      <c r="G155" s="21"/>
      <c r="H155" s="21">
        <v>1</v>
      </c>
      <c r="I155" s="21">
        <v>6</v>
      </c>
      <c r="J155" s="21">
        <v>6</v>
      </c>
      <c r="K155" s="21">
        <v>2</v>
      </c>
      <c r="L155" s="21"/>
      <c r="M155" s="21">
        <v>1</v>
      </c>
      <c r="N155" s="21"/>
      <c r="O155" s="21">
        <v>1</v>
      </c>
      <c r="P155" s="21"/>
      <c r="Q155" s="21">
        <f t="shared" si="4"/>
        <v>55</v>
      </c>
    </row>
    <row r="156" spans="1:17" ht="14">
      <c r="A156" s="12" t="s">
        <v>495</v>
      </c>
      <c r="B156" s="21">
        <v>5</v>
      </c>
      <c r="C156" s="21">
        <v>10</v>
      </c>
      <c r="D156" s="21"/>
      <c r="E156" s="21">
        <v>12</v>
      </c>
      <c r="F156" s="21">
        <v>18</v>
      </c>
      <c r="G156" s="21">
        <v>12</v>
      </c>
      <c r="H156" s="21">
        <v>5</v>
      </c>
      <c r="I156" s="21">
        <v>1</v>
      </c>
      <c r="J156" s="21"/>
      <c r="K156" s="21">
        <v>4</v>
      </c>
      <c r="L156" s="21">
        <v>6</v>
      </c>
      <c r="M156" s="21">
        <v>6</v>
      </c>
      <c r="N156" s="21">
        <v>1</v>
      </c>
      <c r="O156" s="21">
        <v>2</v>
      </c>
      <c r="P156" s="21"/>
      <c r="Q156" s="21">
        <f t="shared" si="4"/>
        <v>82</v>
      </c>
    </row>
    <row r="157" spans="1:17" ht="14">
      <c r="A157" s="12" t="s">
        <v>496</v>
      </c>
      <c r="B157" s="21"/>
      <c r="C157" s="21"/>
      <c r="D157" s="21"/>
      <c r="E157" s="21"/>
      <c r="F157" s="21"/>
      <c r="G157" s="21"/>
      <c r="H157" s="21"/>
      <c r="I157" s="21"/>
      <c r="J157" s="21"/>
      <c r="K157" s="21">
        <v>5</v>
      </c>
      <c r="L157" s="21"/>
      <c r="M157" s="21">
        <v>27</v>
      </c>
      <c r="N157" s="21">
        <v>9</v>
      </c>
      <c r="O157" s="21">
        <v>1</v>
      </c>
      <c r="P157" s="21">
        <v>4</v>
      </c>
      <c r="Q157" s="21">
        <f t="shared" si="4"/>
        <v>46</v>
      </c>
    </row>
    <row r="158" spans="1:17" ht="14">
      <c r="A158" s="12" t="s">
        <v>793</v>
      </c>
      <c r="B158" s="21">
        <v>34</v>
      </c>
      <c r="C158" s="21">
        <v>7</v>
      </c>
      <c r="D158" s="21">
        <v>11</v>
      </c>
      <c r="E158" s="21">
        <v>5</v>
      </c>
      <c r="F158" s="21">
        <v>6</v>
      </c>
      <c r="G158" s="21">
        <v>11</v>
      </c>
      <c r="H158" s="21">
        <v>1</v>
      </c>
      <c r="I158" s="21">
        <v>4</v>
      </c>
      <c r="J158" s="21"/>
      <c r="K158" s="21"/>
      <c r="L158" s="21"/>
      <c r="M158" s="21">
        <v>2</v>
      </c>
      <c r="N158" s="21">
        <v>14</v>
      </c>
      <c r="O158" s="21"/>
      <c r="P158" s="21">
        <v>16</v>
      </c>
      <c r="Q158" s="21">
        <f t="shared" si="4"/>
        <v>111</v>
      </c>
    </row>
    <row r="159" spans="1:17" ht="14">
      <c r="A159" s="12" t="s">
        <v>794</v>
      </c>
      <c r="B159" s="21">
        <v>16</v>
      </c>
      <c r="C159" s="21"/>
      <c r="D159" s="21">
        <v>15</v>
      </c>
      <c r="E159" s="21">
        <v>4</v>
      </c>
      <c r="F159" s="21">
        <v>9</v>
      </c>
      <c r="G159" s="21"/>
      <c r="H159" s="21">
        <v>9</v>
      </c>
      <c r="I159" s="21">
        <v>3</v>
      </c>
      <c r="J159" s="21">
        <v>6</v>
      </c>
      <c r="K159" s="21">
        <v>10</v>
      </c>
      <c r="L159" s="21">
        <v>4</v>
      </c>
      <c r="M159" s="21">
        <v>21</v>
      </c>
      <c r="N159" s="21">
        <v>14</v>
      </c>
      <c r="O159" s="21">
        <v>25</v>
      </c>
      <c r="P159" s="21">
        <v>7</v>
      </c>
      <c r="Q159" s="21">
        <f t="shared" si="4"/>
        <v>143</v>
      </c>
    </row>
    <row r="160" spans="1:17"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 t="str">
        <f t="shared" si="4"/>
        <v/>
      </c>
    </row>
    <row r="161" spans="1:17" ht="14">
      <c r="A161" s="2" t="s">
        <v>558</v>
      </c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 t="str">
        <f t="shared" si="4"/>
        <v/>
      </c>
    </row>
    <row r="162" spans="1:17" ht="14">
      <c r="A162" s="26" t="s">
        <v>470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>
        <v>11</v>
      </c>
      <c r="L162" s="21"/>
      <c r="M162" s="21">
        <v>27</v>
      </c>
      <c r="N162" s="21"/>
      <c r="O162" s="21">
        <v>131</v>
      </c>
      <c r="P162" s="21">
        <v>6</v>
      </c>
      <c r="Q162" s="21">
        <f t="shared" si="4"/>
        <v>175</v>
      </c>
    </row>
    <row r="163" spans="1:17" ht="14">
      <c r="A163" s="12" t="s">
        <v>471</v>
      </c>
      <c r="B163" s="21">
        <v>57</v>
      </c>
      <c r="C163" s="21">
        <v>2</v>
      </c>
      <c r="D163" s="21">
        <v>243</v>
      </c>
      <c r="E163" s="21">
        <v>8</v>
      </c>
      <c r="F163" s="21"/>
      <c r="G163" s="21"/>
      <c r="H163" s="21">
        <v>5</v>
      </c>
      <c r="I163" s="21"/>
      <c r="J163" s="21">
        <v>25</v>
      </c>
      <c r="K163" s="21"/>
      <c r="L163" s="21"/>
      <c r="M163" s="21">
        <v>3</v>
      </c>
      <c r="N163" s="21">
        <v>3</v>
      </c>
      <c r="O163" s="21"/>
      <c r="P163" s="21"/>
      <c r="Q163" s="21">
        <f t="shared" si="4"/>
        <v>346</v>
      </c>
    </row>
    <row r="164" spans="1:17" ht="14">
      <c r="A164" s="12" t="s">
        <v>472</v>
      </c>
      <c r="B164" s="21">
        <v>47</v>
      </c>
      <c r="C164" s="21">
        <v>4</v>
      </c>
      <c r="D164" s="21">
        <v>24</v>
      </c>
      <c r="E164" s="21">
        <v>5</v>
      </c>
      <c r="F164" s="21">
        <v>12</v>
      </c>
      <c r="G164" s="21"/>
      <c r="H164" s="21">
        <v>25</v>
      </c>
      <c r="I164" s="21">
        <v>23</v>
      </c>
      <c r="J164" s="21">
        <v>7</v>
      </c>
      <c r="K164" s="21"/>
      <c r="L164" s="21"/>
      <c r="M164" s="21">
        <v>20</v>
      </c>
      <c r="N164" s="21">
        <v>36</v>
      </c>
      <c r="O164" s="21">
        <v>20</v>
      </c>
      <c r="P164" s="21">
        <v>6</v>
      </c>
      <c r="Q164" s="21">
        <f t="shared" si="4"/>
        <v>229</v>
      </c>
    </row>
    <row r="165" spans="1:17" ht="14">
      <c r="A165" s="12" t="s">
        <v>473</v>
      </c>
      <c r="B165" s="21">
        <v>14</v>
      </c>
      <c r="C165" s="21"/>
      <c r="D165" s="21">
        <v>20</v>
      </c>
      <c r="E165" s="21">
        <v>5</v>
      </c>
      <c r="F165" s="21">
        <v>1</v>
      </c>
      <c r="G165" s="21"/>
      <c r="H165" s="21"/>
      <c r="I165" s="21"/>
      <c r="J165" s="21"/>
      <c r="K165" s="21"/>
      <c r="L165" s="21">
        <v>30</v>
      </c>
      <c r="M165" s="21"/>
      <c r="N165" s="21">
        <v>1</v>
      </c>
      <c r="O165" s="21"/>
      <c r="P165" s="21">
        <v>3</v>
      </c>
      <c r="Q165" s="21">
        <f t="shared" si="4"/>
        <v>74</v>
      </c>
    </row>
    <row r="166" spans="1:17" ht="14">
      <c r="A166" s="12" t="s">
        <v>474</v>
      </c>
      <c r="B166" s="21"/>
      <c r="C166" s="21"/>
      <c r="D166" s="21"/>
      <c r="E166" s="21">
        <v>2</v>
      </c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>
        <v>3</v>
      </c>
      <c r="Q166" s="21">
        <f t="shared" si="4"/>
        <v>5</v>
      </c>
    </row>
    <row r="167" spans="1:17" ht="14">
      <c r="A167" s="12" t="s">
        <v>475</v>
      </c>
      <c r="B167" s="21">
        <v>18</v>
      </c>
      <c r="C167" s="21"/>
      <c r="D167" s="21">
        <v>112</v>
      </c>
      <c r="E167" s="21">
        <v>20</v>
      </c>
      <c r="F167" s="21">
        <v>155</v>
      </c>
      <c r="G167" s="21"/>
      <c r="H167" s="21"/>
      <c r="I167" s="21"/>
      <c r="J167" s="21"/>
      <c r="K167" s="21"/>
      <c r="L167" s="21">
        <v>1</v>
      </c>
      <c r="M167" s="21">
        <v>15</v>
      </c>
      <c r="N167" s="21">
        <v>29</v>
      </c>
      <c r="O167" s="21"/>
      <c r="P167" s="21">
        <v>53</v>
      </c>
      <c r="Q167" s="21">
        <f t="shared" si="4"/>
        <v>403</v>
      </c>
    </row>
    <row r="168" spans="1:17" ht="14">
      <c r="A168" s="12" t="s">
        <v>317</v>
      </c>
      <c r="B168" s="21">
        <v>15</v>
      </c>
      <c r="C168" s="21"/>
      <c r="D168" s="21">
        <v>1</v>
      </c>
      <c r="E168" s="21"/>
      <c r="F168" s="21">
        <v>3</v>
      </c>
      <c r="G168" s="21"/>
      <c r="H168" s="21">
        <v>6</v>
      </c>
      <c r="I168" s="21"/>
      <c r="J168" s="21"/>
      <c r="K168" s="21"/>
      <c r="L168" s="21"/>
      <c r="M168" s="21">
        <v>3</v>
      </c>
      <c r="N168" s="21">
        <v>1</v>
      </c>
      <c r="O168" s="21">
        <v>22</v>
      </c>
      <c r="P168" s="21">
        <v>11</v>
      </c>
      <c r="Q168" s="21">
        <f t="shared" si="4"/>
        <v>62</v>
      </c>
    </row>
    <row r="169" spans="1:17" ht="14">
      <c r="A169" s="12" t="s">
        <v>345</v>
      </c>
      <c r="B169" s="21"/>
      <c r="C169" s="21">
        <v>50</v>
      </c>
      <c r="D169" s="21"/>
      <c r="E169" s="21">
        <v>14</v>
      </c>
      <c r="F169" s="21"/>
      <c r="G169" s="21"/>
      <c r="H169" s="21"/>
      <c r="I169" s="21"/>
      <c r="J169" s="21"/>
      <c r="K169" s="21">
        <v>31</v>
      </c>
      <c r="L169" s="21"/>
      <c r="M169" s="21"/>
      <c r="N169" s="21"/>
      <c r="O169" s="21"/>
      <c r="P169" s="21"/>
      <c r="Q169" s="21">
        <f t="shared" si="4"/>
        <v>95</v>
      </c>
    </row>
    <row r="170" spans="1:17"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 t="str">
        <f t="shared" si="4"/>
        <v/>
      </c>
    </row>
    <row r="171" spans="1:17" ht="14">
      <c r="A171" s="2" t="s">
        <v>698</v>
      </c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 t="str">
        <f t="shared" si="4"/>
        <v/>
      </c>
    </row>
    <row r="172" spans="1:17" ht="14">
      <c r="A172" s="26" t="s">
        <v>165</v>
      </c>
      <c r="B172" s="21">
        <v>3</v>
      </c>
      <c r="C172" s="21">
        <v>3</v>
      </c>
      <c r="D172" s="21"/>
      <c r="E172" s="21">
        <v>2</v>
      </c>
      <c r="F172" s="21">
        <v>3</v>
      </c>
      <c r="G172" s="21">
        <v>1</v>
      </c>
      <c r="H172" s="21"/>
      <c r="I172" s="21"/>
      <c r="J172" s="21">
        <v>1</v>
      </c>
      <c r="K172" s="21">
        <v>7</v>
      </c>
      <c r="L172" s="21"/>
      <c r="M172" s="21"/>
      <c r="N172" s="21">
        <v>1</v>
      </c>
      <c r="O172" s="21">
        <v>2</v>
      </c>
      <c r="P172" s="21"/>
      <c r="Q172" s="21">
        <f t="shared" si="4"/>
        <v>23</v>
      </c>
    </row>
    <row r="173" spans="1:17" ht="14">
      <c r="A173" s="12" t="s">
        <v>320</v>
      </c>
      <c r="B173" s="21">
        <v>1</v>
      </c>
      <c r="C173" s="21"/>
      <c r="D173" s="21">
        <v>7</v>
      </c>
      <c r="E173" s="21"/>
      <c r="F173" s="21"/>
      <c r="G173" s="21"/>
      <c r="H173" s="21">
        <v>6</v>
      </c>
      <c r="I173" s="21">
        <v>2</v>
      </c>
      <c r="J173" s="21">
        <v>5</v>
      </c>
      <c r="K173" s="21"/>
      <c r="L173" s="21"/>
      <c r="M173" s="21"/>
      <c r="N173" s="21"/>
      <c r="O173" s="21">
        <v>1</v>
      </c>
      <c r="P173" s="21"/>
      <c r="Q173" s="21">
        <f t="shared" ref="Q173:Q202" si="5">IF(SUM(B173:P173)&gt;0,SUM(B173:P173),"")</f>
        <v>22</v>
      </c>
    </row>
    <row r="174" spans="1:17" ht="14">
      <c r="A174" s="12" t="s">
        <v>172</v>
      </c>
      <c r="B174" s="21">
        <v>1</v>
      </c>
      <c r="C174" s="21">
        <v>1</v>
      </c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>
        <f t="shared" si="5"/>
        <v>2</v>
      </c>
    </row>
    <row r="175" spans="1:17" ht="14">
      <c r="A175" s="14" t="s">
        <v>617</v>
      </c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 t="str">
        <f t="shared" si="5"/>
        <v/>
      </c>
    </row>
    <row r="176" spans="1:17" ht="14">
      <c r="A176" s="12" t="s">
        <v>1044</v>
      </c>
      <c r="B176" s="21">
        <v>2</v>
      </c>
      <c r="C176" s="21"/>
      <c r="D176" s="21"/>
      <c r="E176" s="21"/>
      <c r="F176" s="21"/>
      <c r="G176" s="21"/>
      <c r="H176" s="21"/>
      <c r="I176" s="21"/>
      <c r="J176" s="21"/>
      <c r="K176" s="21">
        <v>7</v>
      </c>
      <c r="L176" s="21"/>
      <c r="M176" s="21"/>
      <c r="N176" s="21"/>
      <c r="O176" s="21"/>
      <c r="P176" s="21"/>
      <c r="Q176" s="21">
        <f t="shared" si="5"/>
        <v>9</v>
      </c>
    </row>
    <row r="177" spans="1:17">
      <c r="A177" s="6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 t="str">
        <f t="shared" si="5"/>
        <v/>
      </c>
    </row>
    <row r="178" spans="1:17" ht="14">
      <c r="A178" s="2" t="s">
        <v>699</v>
      </c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 t="str">
        <f t="shared" si="5"/>
        <v/>
      </c>
    </row>
    <row r="179" spans="1:17" ht="14">
      <c r="A179" s="26" t="s">
        <v>75</v>
      </c>
      <c r="B179" s="21">
        <v>7</v>
      </c>
      <c r="C179" s="21">
        <v>3</v>
      </c>
      <c r="D179" s="21">
        <v>9</v>
      </c>
      <c r="E179" s="21">
        <v>5</v>
      </c>
      <c r="F179" s="21">
        <v>5</v>
      </c>
      <c r="G179" s="21">
        <v>1</v>
      </c>
      <c r="H179" s="21">
        <v>4</v>
      </c>
      <c r="I179" s="21">
        <v>5</v>
      </c>
      <c r="J179" s="21">
        <v>1</v>
      </c>
      <c r="K179" s="21"/>
      <c r="L179" s="21"/>
      <c r="M179" s="21"/>
      <c r="N179" s="21"/>
      <c r="O179" s="21">
        <v>2</v>
      </c>
      <c r="P179" s="21"/>
      <c r="Q179" s="21">
        <f t="shared" si="5"/>
        <v>42</v>
      </c>
    </row>
    <row r="180" spans="1:17" ht="12" customHeight="1">
      <c r="A180" s="12" t="s">
        <v>181</v>
      </c>
      <c r="B180" s="21"/>
      <c r="C180" s="21"/>
      <c r="D180" s="21"/>
      <c r="E180" s="21"/>
      <c r="F180" s="21"/>
      <c r="G180" s="21"/>
      <c r="H180" s="21"/>
      <c r="I180" s="21">
        <v>1</v>
      </c>
      <c r="J180" s="21">
        <v>2</v>
      </c>
      <c r="K180" s="21">
        <v>4</v>
      </c>
      <c r="L180" s="21"/>
      <c r="M180" s="21"/>
      <c r="N180" s="21"/>
      <c r="O180" s="21">
        <v>1</v>
      </c>
      <c r="P180" s="21"/>
      <c r="Q180" s="21">
        <f t="shared" si="5"/>
        <v>8</v>
      </c>
    </row>
    <row r="181" spans="1:17" ht="14">
      <c r="A181" s="12" t="s">
        <v>325</v>
      </c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 t="str">
        <f t="shared" si="5"/>
        <v/>
      </c>
    </row>
    <row r="182" spans="1:17" ht="14">
      <c r="A182" s="12" t="s">
        <v>326</v>
      </c>
      <c r="B182" s="21"/>
      <c r="C182" s="21"/>
      <c r="D182" s="21"/>
      <c r="E182" s="21">
        <v>1</v>
      </c>
      <c r="F182" s="21"/>
      <c r="G182" s="21"/>
      <c r="H182" s="21">
        <v>1</v>
      </c>
      <c r="I182" s="21"/>
      <c r="J182" s="21"/>
      <c r="K182" s="21"/>
      <c r="L182" s="21"/>
      <c r="M182" s="21"/>
      <c r="N182" s="21"/>
      <c r="O182" s="21"/>
      <c r="P182" s="21"/>
      <c r="Q182" s="21">
        <f t="shared" si="5"/>
        <v>2</v>
      </c>
    </row>
    <row r="183" spans="1:17"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 t="str">
        <f t="shared" si="5"/>
        <v/>
      </c>
    </row>
    <row r="184" spans="1:17" ht="14">
      <c r="A184" s="2" t="s">
        <v>560</v>
      </c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 t="str">
        <f t="shared" si="5"/>
        <v/>
      </c>
    </row>
    <row r="185" spans="1:17" ht="14">
      <c r="A185" s="26" t="s">
        <v>327</v>
      </c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>
        <v>4</v>
      </c>
      <c r="N185" s="21">
        <v>5</v>
      </c>
      <c r="O185" s="21">
        <v>1</v>
      </c>
      <c r="P185" s="21">
        <v>2</v>
      </c>
      <c r="Q185" s="21">
        <f t="shared" si="5"/>
        <v>12</v>
      </c>
    </row>
    <row r="186" spans="1:17" ht="12" customHeight="1">
      <c r="A186" s="12" t="s">
        <v>478</v>
      </c>
      <c r="B186" s="21"/>
      <c r="C186" s="21"/>
      <c r="D186" s="21"/>
      <c r="E186" s="21"/>
      <c r="F186" s="21">
        <v>1</v>
      </c>
      <c r="G186" s="21">
        <v>1</v>
      </c>
      <c r="H186" s="21"/>
      <c r="I186" s="21"/>
      <c r="J186" s="21"/>
      <c r="K186" s="21"/>
      <c r="L186" s="21"/>
      <c r="M186" s="21">
        <v>1</v>
      </c>
      <c r="N186" s="21">
        <v>3</v>
      </c>
      <c r="O186" s="21">
        <v>1</v>
      </c>
      <c r="P186" s="21"/>
      <c r="Q186" s="21">
        <f t="shared" si="5"/>
        <v>7</v>
      </c>
    </row>
    <row r="187" spans="1:17" ht="14">
      <c r="A187" s="12" t="s">
        <v>629</v>
      </c>
      <c r="B187" s="21"/>
      <c r="C187" s="21">
        <v>2</v>
      </c>
      <c r="D187" s="21"/>
      <c r="E187" s="21"/>
      <c r="F187" s="21">
        <v>1</v>
      </c>
      <c r="G187" s="21"/>
      <c r="H187" s="21"/>
      <c r="I187" s="21"/>
      <c r="J187" s="21"/>
      <c r="K187" s="21"/>
      <c r="L187" s="21"/>
      <c r="M187" s="21"/>
      <c r="N187" s="21">
        <v>1</v>
      </c>
      <c r="O187" s="21">
        <v>2</v>
      </c>
      <c r="P187" s="21">
        <v>1</v>
      </c>
      <c r="Q187" s="21">
        <f t="shared" si="5"/>
        <v>7</v>
      </c>
    </row>
    <row r="188" spans="1:17" ht="14">
      <c r="A188" s="12" t="s">
        <v>630</v>
      </c>
      <c r="B188" s="21">
        <v>2</v>
      </c>
      <c r="C188" s="21"/>
      <c r="D188" s="21">
        <v>4</v>
      </c>
      <c r="E188" s="21"/>
      <c r="F188" s="21"/>
      <c r="G188" s="21"/>
      <c r="H188" s="21"/>
      <c r="I188" s="21">
        <v>1</v>
      </c>
      <c r="J188" s="21">
        <v>3</v>
      </c>
      <c r="K188" s="21"/>
      <c r="L188" s="21"/>
      <c r="M188" s="21"/>
      <c r="N188" s="21"/>
      <c r="O188" s="21">
        <v>33</v>
      </c>
      <c r="P188" s="21">
        <v>2</v>
      </c>
      <c r="Q188" s="21">
        <f t="shared" si="5"/>
        <v>45</v>
      </c>
    </row>
    <row r="189" spans="1:17" ht="14">
      <c r="A189" s="12" t="s">
        <v>8</v>
      </c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 t="str">
        <f t="shared" si="5"/>
        <v/>
      </c>
    </row>
    <row r="190" spans="1:17"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 t="str">
        <f t="shared" si="5"/>
        <v/>
      </c>
    </row>
    <row r="191" spans="1:17" ht="14">
      <c r="A191" s="2" t="s">
        <v>561</v>
      </c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 t="str">
        <f t="shared" si="5"/>
        <v/>
      </c>
    </row>
    <row r="192" spans="1:17" ht="14">
      <c r="A192" s="12" t="s">
        <v>595</v>
      </c>
      <c r="B192" s="21">
        <v>1</v>
      </c>
      <c r="C192" s="21"/>
      <c r="D192" s="21"/>
      <c r="E192" s="21">
        <v>1</v>
      </c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>
        <f t="shared" si="5"/>
        <v>2</v>
      </c>
    </row>
    <row r="193" spans="1:17">
      <c r="A193" s="13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 t="str">
        <f t="shared" si="5"/>
        <v/>
      </c>
    </row>
    <row r="194" spans="1:17" ht="14">
      <c r="A194" s="2" t="s">
        <v>562</v>
      </c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 t="str">
        <f t="shared" si="5"/>
        <v/>
      </c>
    </row>
    <row r="195" spans="1:17" ht="12" customHeight="1">
      <c r="A195" s="26" t="s">
        <v>596</v>
      </c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 t="str">
        <f t="shared" si="5"/>
        <v/>
      </c>
    </row>
    <row r="196" spans="1:17" ht="14">
      <c r="A196" s="26" t="s">
        <v>597</v>
      </c>
      <c r="B196" s="21">
        <v>2</v>
      </c>
      <c r="C196" s="21"/>
      <c r="D196" s="21">
        <v>3</v>
      </c>
      <c r="E196" s="21">
        <v>2</v>
      </c>
      <c r="F196" s="21"/>
      <c r="G196" s="21"/>
      <c r="H196" s="21"/>
      <c r="I196" s="21"/>
      <c r="J196" s="21">
        <v>1</v>
      </c>
      <c r="K196" s="21"/>
      <c r="L196" s="21">
        <v>1</v>
      </c>
      <c r="M196" s="21">
        <v>2</v>
      </c>
      <c r="N196" s="21">
        <v>1</v>
      </c>
      <c r="O196" s="21">
        <v>4</v>
      </c>
      <c r="P196" s="21">
        <v>3</v>
      </c>
      <c r="Q196" s="21">
        <f t="shared" si="5"/>
        <v>19</v>
      </c>
    </row>
    <row r="197" spans="1:17">
      <c r="A197" s="13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 t="str">
        <f t="shared" si="5"/>
        <v/>
      </c>
    </row>
    <row r="198" spans="1:17" ht="14">
      <c r="A198" s="2" t="s">
        <v>563</v>
      </c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 t="str">
        <f t="shared" si="5"/>
        <v/>
      </c>
    </row>
    <row r="199" spans="1:17" ht="14">
      <c r="A199" s="26" t="s">
        <v>611</v>
      </c>
      <c r="B199" s="21">
        <v>2</v>
      </c>
      <c r="C199" s="21"/>
      <c r="D199" s="21">
        <v>11</v>
      </c>
      <c r="E199" s="21"/>
      <c r="F199" s="21">
        <v>7</v>
      </c>
      <c r="G199" s="21">
        <v>2</v>
      </c>
      <c r="H199" s="21">
        <v>26</v>
      </c>
      <c r="I199" s="21">
        <v>6</v>
      </c>
      <c r="J199" s="21">
        <v>8</v>
      </c>
      <c r="K199" s="21">
        <v>7</v>
      </c>
      <c r="L199" s="21"/>
      <c r="M199" s="21"/>
      <c r="N199" s="21">
        <v>9</v>
      </c>
      <c r="O199" s="21">
        <v>2</v>
      </c>
      <c r="P199" s="21"/>
      <c r="Q199" s="21">
        <f t="shared" si="5"/>
        <v>80</v>
      </c>
    </row>
    <row r="200" spans="1:17" ht="14">
      <c r="A200" s="12" t="s">
        <v>613</v>
      </c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>
        <v>135</v>
      </c>
      <c r="P200" s="21">
        <v>10</v>
      </c>
      <c r="Q200" s="21">
        <f t="shared" si="5"/>
        <v>145</v>
      </c>
    </row>
    <row r="201" spans="1:17" ht="14">
      <c r="A201" s="12" t="s">
        <v>1039</v>
      </c>
      <c r="B201" s="21"/>
      <c r="C201" s="21"/>
      <c r="D201" s="21">
        <v>2</v>
      </c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>
        <v>1</v>
      </c>
      <c r="P201" s="21"/>
      <c r="Q201" s="21">
        <f t="shared" si="5"/>
        <v>3</v>
      </c>
    </row>
    <row r="202" spans="1:17" ht="14">
      <c r="A202" s="12" t="s">
        <v>125</v>
      </c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>
        <v>1</v>
      </c>
      <c r="P202" s="21"/>
      <c r="Q202" s="21">
        <f t="shared" si="5"/>
        <v>1</v>
      </c>
    </row>
    <row r="203" spans="1:17" ht="14">
      <c r="A203" s="12" t="s">
        <v>1040</v>
      </c>
      <c r="B203" s="21">
        <v>2</v>
      </c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>
        <v>1</v>
      </c>
      <c r="P203" s="21"/>
      <c r="Q203" s="21">
        <f>IF(SUM(B203:P203)&gt;0,SUM(B203:P203),"")</f>
        <v>3</v>
      </c>
    </row>
    <row r="204" spans="1:17" ht="14">
      <c r="A204" s="12" t="s">
        <v>658</v>
      </c>
      <c r="B204" s="21">
        <v>61</v>
      </c>
      <c r="C204" s="21">
        <v>7</v>
      </c>
      <c r="D204" s="21">
        <v>48</v>
      </c>
      <c r="E204" s="21">
        <v>30</v>
      </c>
      <c r="F204" s="21">
        <v>11</v>
      </c>
      <c r="G204" s="21">
        <v>5</v>
      </c>
      <c r="H204" s="21">
        <v>10</v>
      </c>
      <c r="I204" s="21">
        <v>13</v>
      </c>
      <c r="J204" s="21">
        <v>11</v>
      </c>
      <c r="K204" s="21">
        <v>8</v>
      </c>
      <c r="L204" s="21">
        <v>5</v>
      </c>
      <c r="M204" s="21">
        <v>12</v>
      </c>
      <c r="N204" s="21">
        <v>1</v>
      </c>
      <c r="O204" s="21">
        <v>19</v>
      </c>
      <c r="P204" s="21">
        <v>5</v>
      </c>
      <c r="Q204" s="21">
        <f>IF(SUM(B204:P204)&gt;0,SUM(B204:P204),"")</f>
        <v>246</v>
      </c>
    </row>
    <row r="205" spans="1:17" ht="14">
      <c r="A205" s="13" t="s">
        <v>628</v>
      </c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 t="str">
        <f>IF(SUM(B205:P205)&gt;0,SUM(B205:P205),"")</f>
        <v/>
      </c>
    </row>
    <row r="206" spans="1:17">
      <c r="A206" s="13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 t="str">
        <f>IF(SUM(B206:P206)&gt;0,SUM(B206:P206),"")</f>
        <v/>
      </c>
    </row>
    <row r="207" spans="1:17" ht="14">
      <c r="A207" s="2" t="s">
        <v>564</v>
      </c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 t="str">
        <f>IF(SUM(B207:P207)&gt;0,SUM(B207:P207),"")</f>
        <v/>
      </c>
    </row>
    <row r="208" spans="1:17" ht="14">
      <c r="A208" s="39" t="s">
        <v>237</v>
      </c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>
        <v>1</v>
      </c>
      <c r="P208" s="21"/>
      <c r="Q208" s="21">
        <f t="shared" ref="Q208:Q241" si="6">IF(SUM(B208:P208)&gt;0,SUM(B208:P208),"")</f>
        <v>1</v>
      </c>
    </row>
    <row r="209" spans="1:17" ht="14">
      <c r="A209" s="26" t="s">
        <v>659</v>
      </c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>
        <v>3</v>
      </c>
      <c r="P209" s="21"/>
      <c r="Q209" s="21">
        <f t="shared" si="6"/>
        <v>3</v>
      </c>
    </row>
    <row r="210" spans="1:17">
      <c r="A210" s="13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 t="str">
        <f t="shared" si="6"/>
        <v/>
      </c>
    </row>
    <row r="211" spans="1:17" ht="14">
      <c r="A211" s="2" t="s">
        <v>565</v>
      </c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 t="str">
        <f t="shared" si="6"/>
        <v/>
      </c>
    </row>
    <row r="212" spans="1:17" ht="14">
      <c r="A212" s="12" t="s">
        <v>661</v>
      </c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>
        <v>6</v>
      </c>
      <c r="P212" s="21">
        <v>1</v>
      </c>
      <c r="Q212" s="21">
        <f t="shared" si="6"/>
        <v>7</v>
      </c>
    </row>
    <row r="213" spans="1:17">
      <c r="A213" s="13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 t="str">
        <f t="shared" si="6"/>
        <v/>
      </c>
    </row>
    <row r="214" spans="1:17" ht="14">
      <c r="A214" s="2" t="s">
        <v>566</v>
      </c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 t="str">
        <f t="shared" si="6"/>
        <v/>
      </c>
    </row>
    <row r="215" spans="1:17" ht="14">
      <c r="A215" s="26" t="s">
        <v>662</v>
      </c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 t="str">
        <f t="shared" si="6"/>
        <v/>
      </c>
    </row>
    <row r="216" spans="1:17" ht="14">
      <c r="A216" s="12" t="s">
        <v>660</v>
      </c>
      <c r="B216" s="21">
        <v>65</v>
      </c>
      <c r="C216" s="21">
        <v>15</v>
      </c>
      <c r="D216" s="21">
        <v>58</v>
      </c>
      <c r="E216" s="21">
        <v>59</v>
      </c>
      <c r="F216" s="21">
        <v>50</v>
      </c>
      <c r="G216" s="21">
        <v>2</v>
      </c>
      <c r="H216" s="21">
        <v>6</v>
      </c>
      <c r="I216" s="21">
        <v>5</v>
      </c>
      <c r="J216" s="21">
        <v>1</v>
      </c>
      <c r="K216" s="21">
        <v>42</v>
      </c>
      <c r="L216" s="21">
        <v>15</v>
      </c>
      <c r="M216" s="21">
        <v>75</v>
      </c>
      <c r="N216" s="21">
        <v>68</v>
      </c>
      <c r="O216" s="21">
        <v>31</v>
      </c>
      <c r="P216" s="21">
        <v>7</v>
      </c>
      <c r="Q216" s="21">
        <f t="shared" si="6"/>
        <v>499</v>
      </c>
    </row>
    <row r="217" spans="1:17">
      <c r="A217" s="13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 t="str">
        <f t="shared" si="6"/>
        <v/>
      </c>
    </row>
    <row r="218" spans="1:17" ht="14">
      <c r="A218" s="2" t="s">
        <v>405</v>
      </c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 t="str">
        <f t="shared" si="6"/>
        <v/>
      </c>
    </row>
    <row r="219" spans="1:17" ht="12" customHeight="1">
      <c r="A219" s="26" t="s">
        <v>620</v>
      </c>
      <c r="B219" s="21">
        <v>4</v>
      </c>
      <c r="C219" s="21"/>
      <c r="D219" s="21">
        <v>4</v>
      </c>
      <c r="E219" s="21">
        <v>2</v>
      </c>
      <c r="F219" s="21"/>
      <c r="G219" s="21"/>
      <c r="H219" s="21"/>
      <c r="I219" s="21"/>
      <c r="J219" s="21">
        <v>1</v>
      </c>
      <c r="K219" s="21">
        <v>5</v>
      </c>
      <c r="L219" s="21">
        <v>2</v>
      </c>
      <c r="M219" s="21">
        <v>3</v>
      </c>
      <c r="N219" s="21"/>
      <c r="O219" s="21">
        <v>9</v>
      </c>
      <c r="P219" s="21">
        <v>1</v>
      </c>
      <c r="Q219" s="21">
        <f t="shared" si="6"/>
        <v>31</v>
      </c>
    </row>
    <row r="220" spans="1:17" ht="14">
      <c r="A220" s="12" t="s">
        <v>166</v>
      </c>
      <c r="B220" s="21">
        <v>14</v>
      </c>
      <c r="C220" s="21">
        <v>5</v>
      </c>
      <c r="D220" s="21">
        <v>8</v>
      </c>
      <c r="E220" s="21">
        <v>37</v>
      </c>
      <c r="F220" s="21">
        <v>7</v>
      </c>
      <c r="G220" s="21"/>
      <c r="H220" s="21"/>
      <c r="I220" s="21">
        <v>1</v>
      </c>
      <c r="J220" s="21">
        <v>4</v>
      </c>
      <c r="K220" s="21">
        <v>13</v>
      </c>
      <c r="L220" s="21"/>
      <c r="M220" s="21">
        <v>2</v>
      </c>
      <c r="N220" s="21"/>
      <c r="O220" s="21">
        <v>5</v>
      </c>
      <c r="P220" s="21">
        <v>3</v>
      </c>
      <c r="Q220" s="21">
        <f t="shared" si="6"/>
        <v>99</v>
      </c>
    </row>
    <row r="221" spans="1:17" ht="14">
      <c r="A221" s="12" t="s">
        <v>176</v>
      </c>
      <c r="B221" s="21">
        <v>2</v>
      </c>
      <c r="C221" s="21">
        <v>2</v>
      </c>
      <c r="D221" s="21">
        <v>1</v>
      </c>
      <c r="E221" s="21">
        <v>2</v>
      </c>
      <c r="F221" s="21">
        <v>1</v>
      </c>
      <c r="G221" s="21"/>
      <c r="H221" s="21"/>
      <c r="I221" s="21">
        <v>1</v>
      </c>
      <c r="J221" s="21">
        <v>6</v>
      </c>
      <c r="K221" s="21">
        <v>1</v>
      </c>
      <c r="L221" s="21">
        <v>1</v>
      </c>
      <c r="M221" s="21">
        <v>1</v>
      </c>
      <c r="N221" s="21">
        <v>2</v>
      </c>
      <c r="O221" s="21">
        <v>5</v>
      </c>
      <c r="P221" s="21">
        <v>6</v>
      </c>
      <c r="Q221" s="21">
        <f t="shared" si="6"/>
        <v>31</v>
      </c>
    </row>
    <row r="222" spans="1:17" ht="14">
      <c r="A222" s="12" t="s">
        <v>177</v>
      </c>
      <c r="B222" s="21">
        <v>33</v>
      </c>
      <c r="C222" s="21">
        <v>20</v>
      </c>
      <c r="D222" s="21">
        <v>177</v>
      </c>
      <c r="E222" s="21">
        <v>33</v>
      </c>
      <c r="F222" s="21">
        <v>43</v>
      </c>
      <c r="G222" s="21"/>
      <c r="H222" s="21">
        <v>70</v>
      </c>
      <c r="I222" s="21">
        <v>8</v>
      </c>
      <c r="J222" s="21">
        <v>23</v>
      </c>
      <c r="K222" s="21">
        <v>37</v>
      </c>
      <c r="L222" s="21">
        <v>7</v>
      </c>
      <c r="M222" s="21">
        <v>105</v>
      </c>
      <c r="N222" s="21">
        <v>88</v>
      </c>
      <c r="O222" s="21">
        <v>63</v>
      </c>
      <c r="P222" s="21">
        <v>18</v>
      </c>
      <c r="Q222" s="21">
        <f t="shared" si="6"/>
        <v>725</v>
      </c>
    </row>
    <row r="223" spans="1:17" ht="12" customHeight="1">
      <c r="A223" s="12" t="s">
        <v>178</v>
      </c>
      <c r="B223" s="21"/>
      <c r="C223" s="21"/>
      <c r="D223" s="21">
        <v>1</v>
      </c>
      <c r="E223" s="21">
        <v>11</v>
      </c>
      <c r="F223" s="21"/>
      <c r="G223" s="21">
        <v>2</v>
      </c>
      <c r="H223" s="21"/>
      <c r="I223" s="21"/>
      <c r="J223" s="21"/>
      <c r="K223" s="21"/>
      <c r="L223" s="21"/>
      <c r="M223" s="21"/>
      <c r="N223" s="21"/>
      <c r="O223" s="21"/>
      <c r="P223" s="21">
        <v>1</v>
      </c>
      <c r="Q223" s="21">
        <f t="shared" si="6"/>
        <v>15</v>
      </c>
    </row>
    <row r="224" spans="1:17" ht="14">
      <c r="A224" s="12" t="s">
        <v>72</v>
      </c>
      <c r="B224" s="21">
        <v>2</v>
      </c>
      <c r="C224" s="21"/>
      <c r="D224" s="21">
        <v>2</v>
      </c>
      <c r="E224" s="21"/>
      <c r="F224" s="21"/>
      <c r="G224" s="21">
        <v>1</v>
      </c>
      <c r="H224" s="21"/>
      <c r="I224" s="21"/>
      <c r="J224" s="21"/>
      <c r="K224" s="21"/>
      <c r="L224" s="21"/>
      <c r="M224" s="21"/>
      <c r="N224" s="21"/>
      <c r="O224" s="21">
        <v>1</v>
      </c>
      <c r="P224" s="21">
        <v>1</v>
      </c>
      <c r="Q224" s="21">
        <f t="shared" si="6"/>
        <v>7</v>
      </c>
    </row>
    <row r="225" spans="1:17" ht="14">
      <c r="A225" s="12" t="s">
        <v>401</v>
      </c>
      <c r="B225" s="21">
        <v>3</v>
      </c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>
        <f t="shared" si="6"/>
        <v>3</v>
      </c>
    </row>
    <row r="226" spans="1:17" ht="14">
      <c r="A226" s="12" t="s">
        <v>583</v>
      </c>
      <c r="B226" s="21"/>
      <c r="C226" s="21">
        <v>5</v>
      </c>
      <c r="D226" s="21"/>
      <c r="E226" s="21">
        <v>2</v>
      </c>
      <c r="F226" s="21">
        <v>2</v>
      </c>
      <c r="G226" s="21"/>
      <c r="H226" s="21"/>
      <c r="I226" s="21"/>
      <c r="J226" s="21">
        <v>4</v>
      </c>
      <c r="K226" s="21"/>
      <c r="L226" s="21"/>
      <c r="M226" s="21"/>
      <c r="N226" s="21"/>
      <c r="O226" s="21"/>
      <c r="P226" s="21"/>
      <c r="Q226" s="21">
        <f t="shared" si="6"/>
        <v>13</v>
      </c>
    </row>
    <row r="227" spans="1:17" ht="14">
      <c r="A227" s="12" t="s">
        <v>520</v>
      </c>
      <c r="B227" s="21">
        <v>4</v>
      </c>
      <c r="C227" s="21">
        <v>2</v>
      </c>
      <c r="D227" s="21">
        <v>12</v>
      </c>
      <c r="E227" s="21"/>
      <c r="F227" s="21"/>
      <c r="G227" s="21"/>
      <c r="H227" s="21"/>
      <c r="I227" s="21"/>
      <c r="J227" s="21"/>
      <c r="K227" s="21"/>
      <c r="L227" s="21"/>
      <c r="M227" s="21"/>
      <c r="N227" s="21">
        <v>1</v>
      </c>
      <c r="O227" s="21"/>
      <c r="P227" s="21"/>
      <c r="Q227" s="21">
        <f t="shared" si="6"/>
        <v>19</v>
      </c>
    </row>
    <row r="228" spans="1:17" ht="14">
      <c r="A228" s="12" t="s">
        <v>521</v>
      </c>
      <c r="B228" s="21">
        <v>3</v>
      </c>
      <c r="C228" s="21"/>
      <c r="D228" s="21"/>
      <c r="E228" s="21">
        <v>1</v>
      </c>
      <c r="F228" s="21"/>
      <c r="G228" s="21"/>
      <c r="H228" s="21"/>
      <c r="I228" s="21"/>
      <c r="J228" s="21"/>
      <c r="K228" s="21"/>
      <c r="L228" s="21"/>
      <c r="M228" s="21">
        <v>2</v>
      </c>
      <c r="N228" s="21"/>
      <c r="O228" s="21">
        <v>2</v>
      </c>
      <c r="P228" s="21">
        <v>2</v>
      </c>
      <c r="Q228" s="21">
        <f t="shared" si="6"/>
        <v>10</v>
      </c>
    </row>
    <row r="229" spans="1:17">
      <c r="A229" s="13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 t="str">
        <f t="shared" si="6"/>
        <v/>
      </c>
    </row>
    <row r="230" spans="1:17" ht="14">
      <c r="A230" s="2" t="s">
        <v>73</v>
      </c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 t="str">
        <f t="shared" si="6"/>
        <v/>
      </c>
    </row>
    <row r="231" spans="1:17" ht="14">
      <c r="A231" s="26" t="s">
        <v>535</v>
      </c>
      <c r="B231" s="21">
        <v>6</v>
      </c>
      <c r="C231" s="21">
        <v>4</v>
      </c>
      <c r="D231" s="21">
        <v>2</v>
      </c>
      <c r="E231" s="21">
        <v>2</v>
      </c>
      <c r="F231" s="21">
        <v>16</v>
      </c>
      <c r="G231" s="21"/>
      <c r="H231" s="21"/>
      <c r="I231" s="21"/>
      <c r="J231" s="21"/>
      <c r="K231" s="21">
        <v>1</v>
      </c>
      <c r="L231" s="21"/>
      <c r="M231" s="21">
        <v>8</v>
      </c>
      <c r="N231" s="21">
        <v>4</v>
      </c>
      <c r="O231" s="21"/>
      <c r="P231" s="21">
        <v>1</v>
      </c>
      <c r="Q231" s="21">
        <f t="shared" si="6"/>
        <v>44</v>
      </c>
    </row>
    <row r="232" spans="1:17">
      <c r="A232" s="13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 t="str">
        <f t="shared" si="6"/>
        <v/>
      </c>
    </row>
    <row r="233" spans="1:17" ht="14">
      <c r="A233" s="2" t="s">
        <v>74</v>
      </c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 t="str">
        <f t="shared" si="6"/>
        <v/>
      </c>
    </row>
    <row r="234" spans="1:17" ht="14">
      <c r="A234" s="26" t="s">
        <v>586</v>
      </c>
      <c r="B234" s="21">
        <v>10</v>
      </c>
      <c r="C234" s="21">
        <v>2</v>
      </c>
      <c r="D234" s="21"/>
      <c r="E234" s="21">
        <v>10</v>
      </c>
      <c r="F234" s="21">
        <v>1</v>
      </c>
      <c r="G234" s="21">
        <v>2</v>
      </c>
      <c r="H234" s="21"/>
      <c r="I234" s="21">
        <v>1</v>
      </c>
      <c r="J234" s="21">
        <v>4</v>
      </c>
      <c r="K234" s="21">
        <v>11</v>
      </c>
      <c r="L234" s="21"/>
      <c r="M234" s="21"/>
      <c r="N234" s="21"/>
      <c r="O234" s="21"/>
      <c r="P234" s="21"/>
      <c r="Q234" s="21">
        <f t="shared" si="6"/>
        <v>41</v>
      </c>
    </row>
    <row r="235" spans="1:17" ht="14">
      <c r="A235" s="12" t="s">
        <v>882</v>
      </c>
      <c r="B235" s="21"/>
      <c r="C235" s="21"/>
      <c r="D235" s="21"/>
      <c r="E235" s="21"/>
      <c r="F235" s="21">
        <v>2</v>
      </c>
      <c r="G235" s="21"/>
      <c r="H235" s="21"/>
      <c r="I235" s="21"/>
      <c r="J235" s="21"/>
      <c r="K235" s="21"/>
      <c r="L235" s="21"/>
      <c r="M235" s="21">
        <v>3</v>
      </c>
      <c r="N235" s="21">
        <v>2</v>
      </c>
      <c r="O235" s="21"/>
      <c r="P235" s="21">
        <v>2</v>
      </c>
      <c r="Q235" s="21">
        <f t="shared" si="6"/>
        <v>9</v>
      </c>
    </row>
    <row r="236" spans="1:17" ht="14">
      <c r="A236" s="12" t="s">
        <v>536</v>
      </c>
      <c r="B236" s="21">
        <v>11</v>
      </c>
      <c r="C236" s="21">
        <v>3</v>
      </c>
      <c r="D236" s="21">
        <v>4</v>
      </c>
      <c r="E236" s="21">
        <v>7</v>
      </c>
      <c r="F236" s="21">
        <v>4</v>
      </c>
      <c r="G236" s="21">
        <v>4</v>
      </c>
      <c r="H236" s="21"/>
      <c r="I236" s="21"/>
      <c r="J236" s="21">
        <v>6</v>
      </c>
      <c r="K236" s="21">
        <v>12</v>
      </c>
      <c r="L236" s="21"/>
      <c r="M236" s="21"/>
      <c r="N236" s="21"/>
      <c r="O236" s="21">
        <v>12</v>
      </c>
      <c r="P236" s="21"/>
      <c r="Q236" s="21">
        <f t="shared" si="6"/>
        <v>63</v>
      </c>
    </row>
    <row r="237" spans="1:17" ht="14">
      <c r="A237" s="12" t="s">
        <v>380</v>
      </c>
      <c r="B237" s="36">
        <v>7</v>
      </c>
      <c r="C237" s="21"/>
      <c r="D237" s="36">
        <v>30</v>
      </c>
      <c r="E237" s="21">
        <v>5</v>
      </c>
      <c r="F237" s="21">
        <v>4</v>
      </c>
      <c r="G237" s="21">
        <v>2</v>
      </c>
      <c r="H237" s="21">
        <v>10</v>
      </c>
      <c r="I237" s="21">
        <v>2</v>
      </c>
      <c r="J237" s="21">
        <v>5</v>
      </c>
      <c r="K237" s="21">
        <v>1</v>
      </c>
      <c r="L237" s="21"/>
      <c r="M237" s="21"/>
      <c r="N237" s="21">
        <v>1</v>
      </c>
      <c r="O237" s="21">
        <v>23</v>
      </c>
      <c r="P237" s="21"/>
      <c r="Q237" s="21">
        <f t="shared" si="6"/>
        <v>90</v>
      </c>
    </row>
    <row r="238" spans="1:17" ht="14">
      <c r="A238" s="12" t="s">
        <v>381</v>
      </c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>
        <v>6</v>
      </c>
      <c r="P238" s="21">
        <v>1</v>
      </c>
      <c r="Q238" s="21">
        <f t="shared" si="6"/>
        <v>7</v>
      </c>
    </row>
    <row r="239" spans="1:17" ht="14">
      <c r="A239" s="12" t="s">
        <v>382</v>
      </c>
      <c r="B239" s="21"/>
      <c r="C239" s="21"/>
      <c r="D239" s="21"/>
      <c r="E239" s="21"/>
      <c r="F239" s="21"/>
      <c r="G239" s="21"/>
      <c r="H239" s="21">
        <v>10</v>
      </c>
      <c r="I239" s="21"/>
      <c r="J239" s="21"/>
      <c r="K239" s="21"/>
      <c r="L239" s="21"/>
      <c r="M239" s="21"/>
      <c r="N239" s="21"/>
      <c r="O239" s="21">
        <v>27</v>
      </c>
      <c r="P239" s="21"/>
      <c r="Q239" s="21">
        <f t="shared" si="6"/>
        <v>37</v>
      </c>
    </row>
    <row r="240" spans="1:17" ht="14">
      <c r="A240" s="12" t="s">
        <v>232</v>
      </c>
      <c r="B240" s="21"/>
      <c r="C240" s="21"/>
      <c r="D240" s="21"/>
      <c r="E240" s="21"/>
      <c r="F240" s="21"/>
      <c r="G240" s="21"/>
      <c r="H240" s="21">
        <v>1</v>
      </c>
      <c r="I240" s="21"/>
      <c r="J240" s="21"/>
      <c r="K240" s="21"/>
      <c r="L240" s="21"/>
      <c r="M240" s="21"/>
      <c r="N240" s="21"/>
      <c r="O240" s="21">
        <v>3</v>
      </c>
      <c r="P240" s="21">
        <v>2</v>
      </c>
      <c r="Q240" s="21">
        <f t="shared" si="6"/>
        <v>6</v>
      </c>
    </row>
    <row r="241" spans="1:17" ht="14">
      <c r="A241" s="12" t="s">
        <v>233</v>
      </c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>
        <v>15</v>
      </c>
      <c r="P241" s="21"/>
      <c r="Q241" s="21">
        <f t="shared" si="6"/>
        <v>15</v>
      </c>
    </row>
    <row r="242" spans="1:17" ht="14">
      <c r="A242" s="12" t="s">
        <v>234</v>
      </c>
      <c r="B242" s="36">
        <v>4</v>
      </c>
      <c r="C242" s="21"/>
      <c r="D242" s="36">
        <v>6</v>
      </c>
      <c r="E242" s="21">
        <v>1</v>
      </c>
      <c r="F242" s="21"/>
      <c r="G242" s="21"/>
      <c r="H242" s="21"/>
      <c r="I242" s="21"/>
      <c r="J242" s="21"/>
      <c r="K242" s="21"/>
      <c r="L242" s="21"/>
      <c r="M242" s="21"/>
      <c r="N242" s="21"/>
      <c r="O242" s="21">
        <v>14</v>
      </c>
      <c r="P242" s="21"/>
      <c r="Q242" s="21">
        <f t="shared" ref="Q242:Q269" si="7">IF(SUM(B242:P242)&gt;0,SUM(B242:P242),"")</f>
        <v>25</v>
      </c>
    </row>
    <row r="243" spans="1:17" ht="14">
      <c r="A243" s="12" t="s">
        <v>120</v>
      </c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>
        <v>5</v>
      </c>
      <c r="P243" s="21"/>
      <c r="Q243" s="21">
        <f t="shared" si="7"/>
        <v>5</v>
      </c>
    </row>
    <row r="244" spans="1:17" ht="14">
      <c r="A244" s="12" t="s">
        <v>121</v>
      </c>
      <c r="B244" s="21"/>
      <c r="C244" s="27"/>
      <c r="D244" s="21">
        <v>1</v>
      </c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>
        <v>1</v>
      </c>
      <c r="Q244" s="21">
        <f t="shared" si="7"/>
        <v>2</v>
      </c>
    </row>
    <row r="245" spans="1:17" ht="14">
      <c r="A245" s="12" t="s">
        <v>122</v>
      </c>
      <c r="B245" s="21">
        <v>8</v>
      </c>
      <c r="C245" s="21">
        <v>2</v>
      </c>
      <c r="D245" s="21">
        <v>1</v>
      </c>
      <c r="E245" s="21">
        <v>3</v>
      </c>
      <c r="F245" s="21">
        <v>2</v>
      </c>
      <c r="G245" s="21">
        <v>1</v>
      </c>
      <c r="H245" s="21"/>
      <c r="I245" s="21"/>
      <c r="J245" s="21">
        <v>4</v>
      </c>
      <c r="K245" s="21"/>
      <c r="L245" s="21"/>
      <c r="M245" s="21">
        <v>1</v>
      </c>
      <c r="N245" s="21">
        <v>3</v>
      </c>
      <c r="O245" s="21">
        <v>3</v>
      </c>
      <c r="P245" s="21">
        <v>6</v>
      </c>
      <c r="Q245" s="21">
        <f t="shared" si="7"/>
        <v>34</v>
      </c>
    </row>
    <row r="246" spans="1:17" ht="14">
      <c r="A246" s="12" t="s">
        <v>2</v>
      </c>
      <c r="B246" s="21">
        <v>4</v>
      </c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>
        <v>3</v>
      </c>
      <c r="P246" s="21">
        <v>1</v>
      </c>
      <c r="Q246" s="21">
        <f t="shared" si="7"/>
        <v>8</v>
      </c>
    </row>
    <row r="247" spans="1:17" ht="14">
      <c r="A247" s="12" t="s">
        <v>420</v>
      </c>
      <c r="B247" s="21">
        <v>4</v>
      </c>
      <c r="C247" s="21"/>
      <c r="D247" s="21">
        <v>56</v>
      </c>
      <c r="E247" s="21">
        <v>10</v>
      </c>
      <c r="F247" s="21">
        <v>5</v>
      </c>
      <c r="G247" s="21"/>
      <c r="H247" s="21">
        <v>1</v>
      </c>
      <c r="I247" s="21"/>
      <c r="J247" s="21"/>
      <c r="K247" s="21">
        <v>9</v>
      </c>
      <c r="L247" s="21">
        <v>2</v>
      </c>
      <c r="M247" s="21">
        <v>27</v>
      </c>
      <c r="N247" s="21">
        <v>10</v>
      </c>
      <c r="O247" s="21">
        <v>132</v>
      </c>
      <c r="P247" s="21">
        <v>28</v>
      </c>
      <c r="Q247" s="21">
        <f t="shared" si="7"/>
        <v>284</v>
      </c>
    </row>
    <row r="248" spans="1:17" ht="12" customHeight="1">
      <c r="A248" s="12" t="s">
        <v>856</v>
      </c>
      <c r="B248" s="21">
        <v>1</v>
      </c>
      <c r="C248" s="21">
        <v>3</v>
      </c>
      <c r="D248" s="21">
        <v>1</v>
      </c>
      <c r="E248" s="21"/>
      <c r="F248" s="21">
        <v>1</v>
      </c>
      <c r="G248" s="21">
        <v>3</v>
      </c>
      <c r="H248" s="21"/>
      <c r="I248" s="21"/>
      <c r="J248" s="21">
        <v>3</v>
      </c>
      <c r="K248" s="21">
        <v>3</v>
      </c>
      <c r="L248" s="21">
        <v>2</v>
      </c>
      <c r="M248" s="21"/>
      <c r="N248" s="21"/>
      <c r="O248" s="21">
        <v>1</v>
      </c>
      <c r="P248" s="21"/>
      <c r="Q248" s="21">
        <f t="shared" si="7"/>
        <v>18</v>
      </c>
    </row>
    <row r="249" spans="1:17" ht="12" customHeight="1">
      <c r="A249" s="12" t="s">
        <v>744</v>
      </c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>
        <v>12</v>
      </c>
      <c r="Q249" s="21">
        <f t="shared" si="7"/>
        <v>12</v>
      </c>
    </row>
    <row r="250" spans="1:17" ht="14">
      <c r="A250" s="12" t="s">
        <v>857</v>
      </c>
      <c r="B250" s="21">
        <v>6</v>
      </c>
      <c r="C250" s="21">
        <v>4</v>
      </c>
      <c r="D250" s="21">
        <v>4</v>
      </c>
      <c r="E250" s="21">
        <v>3</v>
      </c>
      <c r="F250" s="21">
        <v>1</v>
      </c>
      <c r="G250" s="21"/>
      <c r="H250" s="21">
        <v>4</v>
      </c>
      <c r="I250" s="21">
        <v>5</v>
      </c>
      <c r="J250" s="21">
        <v>7</v>
      </c>
      <c r="K250" s="21">
        <v>2</v>
      </c>
      <c r="L250" s="21"/>
      <c r="M250" s="21"/>
      <c r="N250" s="21"/>
      <c r="O250" s="21">
        <v>15</v>
      </c>
      <c r="P250" s="21"/>
      <c r="Q250" s="21">
        <f t="shared" si="7"/>
        <v>51</v>
      </c>
    </row>
    <row r="251" spans="1:17" ht="12" customHeight="1"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 t="str">
        <f t="shared" si="7"/>
        <v/>
      </c>
    </row>
    <row r="252" spans="1:17" ht="12" customHeight="1">
      <c r="A252" s="2" t="s">
        <v>1041</v>
      </c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 t="str">
        <f t="shared" si="7"/>
        <v/>
      </c>
    </row>
    <row r="253" spans="1:17" ht="14">
      <c r="A253" s="26" t="s">
        <v>752</v>
      </c>
      <c r="B253" s="21">
        <v>105</v>
      </c>
      <c r="C253" s="21">
        <v>20</v>
      </c>
      <c r="D253" s="21">
        <v>176</v>
      </c>
      <c r="E253" s="21">
        <v>1</v>
      </c>
      <c r="F253" s="21">
        <v>28</v>
      </c>
      <c r="G253" s="21"/>
      <c r="H253" s="21">
        <v>10</v>
      </c>
      <c r="I253" s="21">
        <v>2</v>
      </c>
      <c r="J253" s="21">
        <v>5</v>
      </c>
      <c r="K253" s="21">
        <v>9</v>
      </c>
      <c r="L253" s="21">
        <v>12</v>
      </c>
      <c r="M253" s="21">
        <v>38</v>
      </c>
      <c r="N253" s="21">
        <v>16</v>
      </c>
      <c r="O253" s="21">
        <v>20</v>
      </c>
      <c r="P253" s="21">
        <v>36</v>
      </c>
      <c r="Q253" s="21">
        <f t="shared" si="7"/>
        <v>478</v>
      </c>
    </row>
    <row r="254" spans="1:17" ht="14">
      <c r="A254" s="12" t="s">
        <v>747</v>
      </c>
      <c r="B254" s="21">
        <v>7</v>
      </c>
      <c r="C254" s="21"/>
      <c r="D254" s="21">
        <v>18</v>
      </c>
      <c r="E254" s="21"/>
      <c r="F254" s="21">
        <v>3</v>
      </c>
      <c r="G254" s="21">
        <v>1</v>
      </c>
      <c r="H254" s="21">
        <v>7</v>
      </c>
      <c r="I254" s="21">
        <v>7</v>
      </c>
      <c r="J254" s="21">
        <v>2</v>
      </c>
      <c r="K254" s="21">
        <v>29</v>
      </c>
      <c r="L254" s="21">
        <v>2</v>
      </c>
      <c r="M254" s="21">
        <v>65</v>
      </c>
      <c r="N254" s="21">
        <v>20</v>
      </c>
      <c r="O254" s="21">
        <v>114</v>
      </c>
      <c r="P254" s="21">
        <v>28</v>
      </c>
      <c r="Q254" s="21">
        <f t="shared" si="7"/>
        <v>303</v>
      </c>
    </row>
    <row r="255" spans="1:17" ht="12" customHeight="1">
      <c r="A255" s="12" t="s">
        <v>610</v>
      </c>
      <c r="B255" s="21"/>
      <c r="C255" s="21"/>
      <c r="D255" s="21">
        <v>4</v>
      </c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>
        <v>13</v>
      </c>
      <c r="Q255" s="21">
        <f t="shared" si="7"/>
        <v>17</v>
      </c>
    </row>
    <row r="256" spans="1:17" ht="14">
      <c r="A256" s="12" t="s">
        <v>631</v>
      </c>
      <c r="B256" s="21">
        <v>96</v>
      </c>
      <c r="C256" s="21">
        <v>4</v>
      </c>
      <c r="D256" s="21">
        <v>124</v>
      </c>
      <c r="E256" s="21">
        <v>40</v>
      </c>
      <c r="F256" s="21">
        <v>8</v>
      </c>
      <c r="G256" s="21"/>
      <c r="H256" s="21">
        <v>17</v>
      </c>
      <c r="I256" s="21">
        <v>23</v>
      </c>
      <c r="J256" s="21">
        <v>11</v>
      </c>
      <c r="K256" s="21">
        <v>34</v>
      </c>
      <c r="L256" s="21">
        <v>78</v>
      </c>
      <c r="M256" s="21">
        <v>39</v>
      </c>
      <c r="N256" s="21">
        <v>27</v>
      </c>
      <c r="O256" s="21">
        <v>57</v>
      </c>
      <c r="P256" s="21">
        <v>3</v>
      </c>
      <c r="Q256" s="21">
        <f t="shared" si="7"/>
        <v>561</v>
      </c>
    </row>
    <row r="257" spans="1:17" ht="14">
      <c r="A257" s="12" t="s">
        <v>484</v>
      </c>
      <c r="B257" s="21">
        <v>57</v>
      </c>
      <c r="C257" s="21"/>
      <c r="D257" s="21">
        <v>200</v>
      </c>
      <c r="E257" s="21"/>
      <c r="F257" s="21">
        <v>2</v>
      </c>
      <c r="G257" s="21"/>
      <c r="H257" s="21">
        <v>3</v>
      </c>
      <c r="I257" s="21">
        <v>1</v>
      </c>
      <c r="J257" s="21">
        <v>4</v>
      </c>
      <c r="K257" s="21">
        <v>29</v>
      </c>
      <c r="L257" s="21"/>
      <c r="M257" s="21">
        <v>4</v>
      </c>
      <c r="N257" s="21">
        <v>8</v>
      </c>
      <c r="O257" s="21">
        <v>18</v>
      </c>
      <c r="P257" s="21">
        <v>30</v>
      </c>
      <c r="Q257" s="21">
        <f t="shared" si="7"/>
        <v>356</v>
      </c>
    </row>
    <row r="258" spans="1:17" ht="14">
      <c r="A258" s="12" t="s">
        <v>553</v>
      </c>
      <c r="B258" s="21"/>
      <c r="C258" s="21">
        <v>1</v>
      </c>
      <c r="D258" s="21"/>
      <c r="E258" s="21"/>
      <c r="F258" s="21">
        <v>9</v>
      </c>
      <c r="G258" s="21"/>
      <c r="H258" s="21"/>
      <c r="I258" s="21"/>
      <c r="J258" s="21"/>
      <c r="K258" s="21"/>
      <c r="L258" s="21">
        <v>3</v>
      </c>
      <c r="M258" s="21"/>
      <c r="N258" s="21">
        <v>7</v>
      </c>
      <c r="O258" s="21"/>
      <c r="P258" s="21">
        <v>4</v>
      </c>
      <c r="Q258" s="21">
        <f t="shared" si="7"/>
        <v>24</v>
      </c>
    </row>
    <row r="259" spans="1:17">
      <c r="A259" s="13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 t="str">
        <f t="shared" si="7"/>
        <v/>
      </c>
    </row>
    <row r="260" spans="1:17" ht="14">
      <c r="A260" s="2" t="s">
        <v>1042</v>
      </c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 t="str">
        <f t="shared" si="7"/>
        <v/>
      </c>
    </row>
    <row r="261" spans="1:17" ht="14">
      <c r="A261" s="26" t="s">
        <v>402</v>
      </c>
      <c r="B261" s="21">
        <v>5</v>
      </c>
      <c r="C261" s="21"/>
      <c r="D261" s="21"/>
      <c r="E261" s="21">
        <v>1</v>
      </c>
      <c r="F261" s="21"/>
      <c r="G261" s="21"/>
      <c r="H261" s="21"/>
      <c r="I261" s="21"/>
      <c r="J261" s="21"/>
      <c r="K261" s="21">
        <v>5</v>
      </c>
      <c r="L261" s="21"/>
      <c r="M261" s="21">
        <v>1</v>
      </c>
      <c r="N261" s="21"/>
      <c r="O261" s="21"/>
      <c r="P261" s="21"/>
      <c r="Q261" s="21">
        <f t="shared" si="7"/>
        <v>12</v>
      </c>
    </row>
    <row r="262" spans="1:17" ht="14">
      <c r="A262" s="12" t="s">
        <v>403</v>
      </c>
      <c r="B262" s="21"/>
      <c r="C262" s="21"/>
      <c r="D262" s="21">
        <v>5</v>
      </c>
      <c r="E262" s="21"/>
      <c r="F262" s="21"/>
      <c r="G262" s="21"/>
      <c r="H262" s="21"/>
      <c r="I262" s="21"/>
      <c r="J262" s="21">
        <v>25</v>
      </c>
      <c r="K262" s="21">
        <v>6</v>
      </c>
      <c r="L262" s="21"/>
      <c r="M262" s="21"/>
      <c r="N262" s="21"/>
      <c r="O262" s="21">
        <v>4</v>
      </c>
      <c r="P262" s="21"/>
      <c r="Q262" s="21">
        <f t="shared" si="7"/>
        <v>40</v>
      </c>
    </row>
    <row r="263" spans="1:17" ht="14">
      <c r="A263" s="12" t="s">
        <v>404</v>
      </c>
      <c r="B263" s="21">
        <v>2</v>
      </c>
      <c r="C263" s="21">
        <v>2</v>
      </c>
      <c r="D263" s="21">
        <v>6</v>
      </c>
      <c r="E263" s="21">
        <v>4</v>
      </c>
      <c r="F263" s="21">
        <v>5</v>
      </c>
      <c r="G263" s="21"/>
      <c r="H263" s="21"/>
      <c r="I263" s="21">
        <v>4</v>
      </c>
      <c r="J263" s="21"/>
      <c r="K263" s="21"/>
      <c r="L263" s="21">
        <v>6</v>
      </c>
      <c r="M263" s="21">
        <v>5</v>
      </c>
      <c r="N263" s="21">
        <v>22</v>
      </c>
      <c r="O263" s="21">
        <v>21</v>
      </c>
      <c r="P263" s="21">
        <v>10</v>
      </c>
      <c r="Q263" s="21">
        <f t="shared" si="7"/>
        <v>87</v>
      </c>
    </row>
    <row r="264" spans="1:17" ht="14">
      <c r="A264" s="12" t="s">
        <v>262</v>
      </c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 t="str">
        <f t="shared" si="7"/>
        <v/>
      </c>
    </row>
    <row r="265" spans="1:17" ht="14">
      <c r="A265" s="12" t="s">
        <v>654</v>
      </c>
      <c r="B265" s="21">
        <v>14</v>
      </c>
      <c r="C265" s="21">
        <v>2</v>
      </c>
      <c r="D265" s="21">
        <v>2</v>
      </c>
      <c r="E265" s="21">
        <v>2</v>
      </c>
      <c r="F265" s="21">
        <v>5</v>
      </c>
      <c r="G265" s="21"/>
      <c r="H265" s="21"/>
      <c r="I265" s="21"/>
      <c r="J265" s="21">
        <v>9</v>
      </c>
      <c r="K265" s="21">
        <v>7</v>
      </c>
      <c r="L265" s="21"/>
      <c r="M265" s="21"/>
      <c r="N265" s="21"/>
      <c r="O265" s="21">
        <v>2</v>
      </c>
      <c r="P265" s="21"/>
      <c r="Q265" s="21">
        <f t="shared" si="7"/>
        <v>43</v>
      </c>
    </row>
    <row r="266" spans="1:17" ht="14">
      <c r="A266" s="12" t="s">
        <v>669</v>
      </c>
      <c r="B266" s="21"/>
      <c r="C266" s="21">
        <v>4</v>
      </c>
      <c r="D266" s="21"/>
      <c r="E266" s="21"/>
      <c r="F266" s="21">
        <v>4</v>
      </c>
      <c r="G266" s="21"/>
      <c r="H266" s="21"/>
      <c r="I266" s="21"/>
      <c r="J266" s="21"/>
      <c r="K266" s="21">
        <v>3</v>
      </c>
      <c r="L266" s="21"/>
      <c r="M266" s="21"/>
      <c r="N266" s="21"/>
      <c r="O266" s="21"/>
      <c r="P266" s="21">
        <v>4</v>
      </c>
      <c r="Q266" s="21">
        <f t="shared" si="7"/>
        <v>15</v>
      </c>
    </row>
    <row r="267" spans="1:17" ht="14">
      <c r="A267" s="12" t="s">
        <v>670</v>
      </c>
      <c r="B267" s="21">
        <v>4</v>
      </c>
      <c r="C267" s="21"/>
      <c r="D267" s="21">
        <v>3</v>
      </c>
      <c r="E267" s="21">
        <v>3</v>
      </c>
      <c r="F267" s="21">
        <v>2</v>
      </c>
      <c r="G267" s="21"/>
      <c r="H267" s="21"/>
      <c r="I267" s="21"/>
      <c r="J267" s="21">
        <v>7</v>
      </c>
      <c r="K267" s="21">
        <v>6</v>
      </c>
      <c r="L267" s="21"/>
      <c r="M267" s="21">
        <v>37</v>
      </c>
      <c r="N267" s="21">
        <v>120</v>
      </c>
      <c r="O267" s="21">
        <v>4</v>
      </c>
      <c r="P267" s="21">
        <v>8</v>
      </c>
      <c r="Q267" s="21">
        <f t="shared" si="7"/>
        <v>194</v>
      </c>
    </row>
    <row r="268" spans="1:17" ht="14">
      <c r="A268" s="12" t="s">
        <v>689</v>
      </c>
      <c r="B268" s="21">
        <v>54</v>
      </c>
      <c r="C268" s="21">
        <v>30</v>
      </c>
      <c r="D268" s="21"/>
      <c r="E268" s="21">
        <v>6</v>
      </c>
      <c r="F268" s="21">
        <v>13</v>
      </c>
      <c r="G268" s="21">
        <v>8</v>
      </c>
      <c r="H268" s="21"/>
      <c r="I268" s="21">
        <v>12</v>
      </c>
      <c r="J268" s="21">
        <v>61</v>
      </c>
      <c r="K268" s="21">
        <v>40</v>
      </c>
      <c r="L268" s="21"/>
      <c r="M268" s="21"/>
      <c r="N268" s="21"/>
      <c r="O268" s="21"/>
      <c r="P268" s="21"/>
      <c r="Q268" s="21">
        <f t="shared" si="7"/>
        <v>224</v>
      </c>
    </row>
    <row r="269" spans="1:17" ht="14">
      <c r="A269" s="12" t="s">
        <v>690</v>
      </c>
      <c r="B269" s="21">
        <v>19</v>
      </c>
      <c r="C269" s="21">
        <v>8</v>
      </c>
      <c r="D269" s="21">
        <v>2</v>
      </c>
      <c r="E269" s="21">
        <v>8</v>
      </c>
      <c r="F269" s="21">
        <v>20</v>
      </c>
      <c r="G269" s="21">
        <v>5</v>
      </c>
      <c r="H269" s="21"/>
      <c r="I269" s="21">
        <v>2</v>
      </c>
      <c r="J269" s="21"/>
      <c r="K269" s="21">
        <v>25</v>
      </c>
      <c r="L269" s="21"/>
      <c r="M269" s="21">
        <v>15</v>
      </c>
      <c r="N269" s="21">
        <v>70</v>
      </c>
      <c r="O269" s="21">
        <v>11</v>
      </c>
      <c r="P269" s="21">
        <v>4</v>
      </c>
      <c r="Q269" s="21">
        <f t="shared" si="7"/>
        <v>189</v>
      </c>
    </row>
    <row r="270" spans="1:17"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</row>
    <row r="271" spans="1:17" ht="14">
      <c r="A271" s="32" t="s">
        <v>1043</v>
      </c>
      <c r="B271" s="21">
        <f>COUNT(B6:B6,B8:B35,B37:B56,B61:B83,B87:B89,B93:B117,B121:B140,B142:B144,B146:B151,B155:B168,B172:B174,B176:B231,B234:B248,B250:B258,B261:B269)</f>
        <v>85</v>
      </c>
      <c r="C271" s="21">
        <f t="shared" ref="C271:P271" si="8">COUNT(C6:C6,C8:C35,C37:C56,C61:C83,C87:C89,C93:C117,C121:C140,C142:C144,C146:C151,C155:C168,C172:C174,C176:C231,C234:C248,C250:C258,C261:C269)</f>
        <v>47</v>
      </c>
      <c r="D271" s="21">
        <f t="shared" si="8"/>
        <v>76</v>
      </c>
      <c r="E271" s="21">
        <f t="shared" si="8"/>
        <v>59</v>
      </c>
      <c r="F271" s="21">
        <f t="shared" si="8"/>
        <v>70</v>
      </c>
      <c r="G271" s="21">
        <f t="shared" si="8"/>
        <v>28</v>
      </c>
      <c r="H271" s="21">
        <f t="shared" si="8"/>
        <v>39</v>
      </c>
      <c r="I271" s="21">
        <f t="shared" si="8"/>
        <v>36</v>
      </c>
      <c r="J271" s="21">
        <f t="shared" si="8"/>
        <v>45</v>
      </c>
      <c r="K271" s="21">
        <f t="shared" si="8"/>
        <v>52</v>
      </c>
      <c r="L271" s="21">
        <f t="shared" si="8"/>
        <v>26</v>
      </c>
      <c r="M271" s="21">
        <f t="shared" si="8"/>
        <v>55</v>
      </c>
      <c r="N271" s="21">
        <f t="shared" si="8"/>
        <v>59</v>
      </c>
      <c r="O271" s="21">
        <f t="shared" si="8"/>
        <v>87</v>
      </c>
      <c r="P271" s="21">
        <f t="shared" si="8"/>
        <v>85</v>
      </c>
      <c r="Q271" s="21">
        <f>COUNT(Q6:Q6,Q8:Q35,Q37:Q56,Q61:Q83,Q87:Q89,Q93:Q117,Q121:Q140,Q142:Q144,Q146:Q151,Q155:Q168,Q172:Q174,Q176:Q231,Q234:Q248,Q250:Q258,Q261:Q269)</f>
        <v>168</v>
      </c>
    </row>
    <row r="272" spans="1:17" ht="14">
      <c r="A272" s="7" t="s">
        <v>915</v>
      </c>
      <c r="B272" s="21">
        <f t="shared" ref="B272:Q272" si="9">SUM(B6:B231)+SUM(B232:B269)</f>
        <v>1030</v>
      </c>
      <c r="C272" s="21">
        <f t="shared" si="9"/>
        <v>329</v>
      </c>
      <c r="D272" s="21">
        <f t="shared" si="9"/>
        <v>1701</v>
      </c>
      <c r="E272" s="21">
        <f t="shared" si="9"/>
        <v>469</v>
      </c>
      <c r="F272" s="21">
        <f t="shared" si="9"/>
        <v>599</v>
      </c>
      <c r="G272" s="21">
        <f t="shared" si="9"/>
        <v>88</v>
      </c>
      <c r="H272" s="21">
        <f t="shared" si="9"/>
        <v>305</v>
      </c>
      <c r="I272" s="21">
        <f t="shared" si="9"/>
        <v>169</v>
      </c>
      <c r="J272" s="21">
        <f t="shared" si="9"/>
        <v>328</v>
      </c>
      <c r="K272" s="21">
        <f t="shared" si="9"/>
        <v>544</v>
      </c>
      <c r="L272" s="21">
        <f t="shared" si="9"/>
        <v>215</v>
      </c>
      <c r="M272" s="21">
        <f t="shared" si="9"/>
        <v>984</v>
      </c>
      <c r="N272" s="21">
        <f t="shared" si="9"/>
        <v>769</v>
      </c>
      <c r="O272" s="21">
        <f t="shared" si="9"/>
        <v>1192</v>
      </c>
      <c r="P272" s="21">
        <f t="shared" si="9"/>
        <v>668</v>
      </c>
      <c r="Q272" s="21">
        <f t="shared" si="9"/>
        <v>9390</v>
      </c>
    </row>
    <row r="273" spans="1:17">
      <c r="A273" s="4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</row>
    <row r="274" spans="1:17">
      <c r="A274" s="33" t="s">
        <v>624</v>
      </c>
      <c r="B274" s="21">
        <v>1</v>
      </c>
      <c r="C274" s="21">
        <v>1</v>
      </c>
      <c r="D274" s="21">
        <v>2</v>
      </c>
      <c r="E274" s="21">
        <v>4</v>
      </c>
      <c r="F274" s="21">
        <v>2</v>
      </c>
      <c r="G274" s="21">
        <v>2</v>
      </c>
      <c r="H274" s="21">
        <v>4</v>
      </c>
      <c r="I274" s="21">
        <v>2</v>
      </c>
      <c r="J274" s="21">
        <v>1</v>
      </c>
      <c r="K274" s="21">
        <v>3</v>
      </c>
      <c r="L274" s="21">
        <v>1</v>
      </c>
      <c r="M274" s="21">
        <v>2</v>
      </c>
      <c r="N274" s="21">
        <v>2</v>
      </c>
      <c r="O274" s="21">
        <v>1</v>
      </c>
      <c r="P274" s="21">
        <v>2</v>
      </c>
      <c r="Q274" s="21">
        <f>SUM(B274:P274)</f>
        <v>30</v>
      </c>
    </row>
    <row r="275" spans="1:17">
      <c r="A275" s="8" t="s">
        <v>622</v>
      </c>
      <c r="B275" s="23">
        <v>0.29166666666666669</v>
      </c>
      <c r="C275" s="23">
        <v>0.29166666666666669</v>
      </c>
      <c r="D275" s="23">
        <v>0.30902777777777779</v>
      </c>
      <c r="E275" s="23">
        <v>0.25</v>
      </c>
      <c r="F275" s="23">
        <v>0.28125</v>
      </c>
      <c r="G275" s="23">
        <v>0.28125</v>
      </c>
      <c r="H275" s="23">
        <v>0.3125</v>
      </c>
      <c r="I275" s="23">
        <v>0.2986111111111111</v>
      </c>
      <c r="J275" s="23">
        <v>0.29166666666666669</v>
      </c>
      <c r="K275" s="23">
        <v>0.28125</v>
      </c>
      <c r="L275" s="23">
        <v>0.375</v>
      </c>
      <c r="M275" s="23">
        <v>0.3125</v>
      </c>
      <c r="N275" s="23">
        <v>0.30833333333333335</v>
      </c>
      <c r="O275" s="23">
        <v>0.22916666666666666</v>
      </c>
      <c r="P275" s="23"/>
      <c r="Q275" s="21"/>
    </row>
    <row r="276" spans="1:17">
      <c r="A276" s="8" t="s">
        <v>623</v>
      </c>
      <c r="B276" s="23">
        <v>0.3125</v>
      </c>
      <c r="C276" s="23">
        <v>0.60416666666666663</v>
      </c>
      <c r="D276" s="23">
        <v>0.73958333333333337</v>
      </c>
      <c r="E276" s="23">
        <v>0.70833333333333337</v>
      </c>
      <c r="F276" s="23">
        <v>0.22222222222222221</v>
      </c>
      <c r="G276" s="23"/>
      <c r="H276" s="23">
        <v>0.625</v>
      </c>
      <c r="I276" s="23">
        <v>0.55555555555555558</v>
      </c>
      <c r="J276" s="23">
        <v>0.83333333333333337</v>
      </c>
      <c r="K276" s="23">
        <v>0.76388888888888884</v>
      </c>
      <c r="L276" s="23">
        <v>0.47916666666666669</v>
      </c>
      <c r="M276" s="23">
        <v>0.70833333333333337</v>
      </c>
      <c r="N276" s="23">
        <v>0.59027777777777779</v>
      </c>
      <c r="O276" s="23">
        <v>0.75</v>
      </c>
      <c r="P276" s="23"/>
      <c r="Q276" s="21"/>
    </row>
    <row r="277" spans="1:17">
      <c r="A277" s="9" t="s">
        <v>876</v>
      </c>
      <c r="B277" s="21">
        <v>106.4</v>
      </c>
      <c r="C277" s="21">
        <v>17</v>
      </c>
      <c r="D277" s="21">
        <v>51.8</v>
      </c>
      <c r="E277" s="21">
        <v>57</v>
      </c>
      <c r="F277" s="21">
        <v>54</v>
      </c>
      <c r="G277" s="21">
        <v>26</v>
      </c>
      <c r="H277" s="21">
        <v>50</v>
      </c>
      <c r="I277" s="21">
        <v>55</v>
      </c>
      <c r="J277" s="21">
        <v>7</v>
      </c>
      <c r="K277" s="23">
        <v>40</v>
      </c>
      <c r="L277" s="21">
        <v>3</v>
      </c>
      <c r="M277" s="21"/>
      <c r="N277" s="21">
        <v>65</v>
      </c>
      <c r="O277" s="21">
        <v>110.9</v>
      </c>
      <c r="P277" s="21"/>
      <c r="Q277" s="21"/>
    </row>
    <row r="278" spans="1:17">
      <c r="A278" s="9" t="s">
        <v>621</v>
      </c>
      <c r="B278" s="21"/>
      <c r="C278" s="21">
        <v>2.5</v>
      </c>
      <c r="D278" s="21">
        <v>4</v>
      </c>
      <c r="E278" s="21">
        <v>0</v>
      </c>
      <c r="F278" s="21">
        <v>1</v>
      </c>
      <c r="G278" s="21"/>
      <c r="H278" s="21">
        <v>1</v>
      </c>
      <c r="I278" s="21">
        <v>0</v>
      </c>
      <c r="J278" s="21">
        <v>3</v>
      </c>
      <c r="K278" s="21">
        <v>1</v>
      </c>
      <c r="L278" s="21">
        <v>0.25</v>
      </c>
      <c r="M278" s="21"/>
      <c r="N278" s="21">
        <v>1</v>
      </c>
      <c r="O278" s="21">
        <v>2</v>
      </c>
      <c r="P278" s="21"/>
      <c r="Q278" s="21"/>
    </row>
    <row r="279" spans="1:17">
      <c r="A279" s="9" t="s">
        <v>618</v>
      </c>
      <c r="B279" s="21">
        <v>4.4000000000000004</v>
      </c>
      <c r="C279" s="21">
        <v>2.5</v>
      </c>
      <c r="D279" s="21">
        <v>4</v>
      </c>
      <c r="E279" s="21">
        <v>9.5</v>
      </c>
      <c r="F279" s="21">
        <v>5.5</v>
      </c>
      <c r="G279" s="21">
        <v>1</v>
      </c>
      <c r="H279" s="35"/>
      <c r="I279" s="35">
        <v>6</v>
      </c>
      <c r="J279" s="21">
        <v>1</v>
      </c>
      <c r="K279" s="21">
        <v>5.5</v>
      </c>
      <c r="L279" s="21">
        <v>1</v>
      </c>
      <c r="M279" s="21">
        <v>6</v>
      </c>
      <c r="N279" s="21">
        <v>5</v>
      </c>
      <c r="O279" s="21">
        <v>8.5</v>
      </c>
      <c r="P279" s="21"/>
      <c r="Q279" s="21"/>
    </row>
    <row r="280" spans="1:17">
      <c r="A280" s="9" t="s">
        <v>619</v>
      </c>
      <c r="B280" s="21">
        <v>8.1</v>
      </c>
      <c r="C280" s="21">
        <v>5</v>
      </c>
      <c r="D280" s="21">
        <v>6</v>
      </c>
      <c r="E280" s="21">
        <v>0</v>
      </c>
      <c r="F280" s="21">
        <v>4</v>
      </c>
      <c r="G280" s="21">
        <v>1</v>
      </c>
      <c r="H280" s="21">
        <v>1.5</v>
      </c>
      <c r="I280" s="21">
        <v>0</v>
      </c>
      <c r="J280" s="21">
        <v>5.5</v>
      </c>
      <c r="K280" s="21">
        <v>2</v>
      </c>
      <c r="L280" s="21">
        <v>1.5</v>
      </c>
      <c r="M280" s="21">
        <v>3</v>
      </c>
      <c r="N280" s="21">
        <v>1.75</v>
      </c>
      <c r="O280" s="21">
        <v>4</v>
      </c>
      <c r="P280" s="21"/>
      <c r="Q280" s="21"/>
    </row>
    <row r="281" spans="1:17">
      <c r="A281" s="8" t="s">
        <v>763</v>
      </c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</row>
    <row r="282" spans="1:17">
      <c r="A282" s="10" t="s">
        <v>764</v>
      </c>
      <c r="B282" s="21">
        <v>40</v>
      </c>
      <c r="C282" s="21"/>
      <c r="D282" s="21">
        <v>36</v>
      </c>
      <c r="E282" s="21">
        <v>40</v>
      </c>
      <c r="F282" s="29">
        <v>47</v>
      </c>
      <c r="G282" s="29"/>
      <c r="H282" s="21">
        <v>51</v>
      </c>
      <c r="I282" s="21">
        <v>42</v>
      </c>
      <c r="J282" s="21">
        <v>29</v>
      </c>
      <c r="K282" s="21">
        <v>42</v>
      </c>
      <c r="L282" s="21"/>
      <c r="M282" s="21">
        <v>48</v>
      </c>
      <c r="N282" s="21">
        <v>42</v>
      </c>
      <c r="O282" s="21"/>
      <c r="P282" s="21"/>
      <c r="Q282" s="21"/>
    </row>
    <row r="283" spans="1:17">
      <c r="A283" s="10" t="s">
        <v>765</v>
      </c>
      <c r="B283" s="21"/>
      <c r="C283" s="21"/>
      <c r="D283" s="21">
        <v>59</v>
      </c>
      <c r="E283" s="21">
        <v>50</v>
      </c>
      <c r="F283" s="29">
        <v>62</v>
      </c>
      <c r="G283" s="29"/>
      <c r="H283" s="21">
        <v>52</v>
      </c>
      <c r="I283" s="21">
        <v>53</v>
      </c>
      <c r="J283" s="21">
        <v>45</v>
      </c>
      <c r="K283" s="21">
        <v>60</v>
      </c>
      <c r="L283" s="21"/>
      <c r="M283" s="21">
        <v>57</v>
      </c>
      <c r="N283" s="21">
        <v>68</v>
      </c>
      <c r="O283" s="21"/>
      <c r="P283" s="21"/>
      <c r="Q283" s="21"/>
    </row>
    <row r="284" spans="1:17">
      <c r="A284" s="10" t="s">
        <v>1017</v>
      </c>
      <c r="B284" s="21">
        <v>70</v>
      </c>
      <c r="C284" s="21"/>
      <c r="D284" s="21">
        <v>59</v>
      </c>
      <c r="E284" s="21">
        <v>60</v>
      </c>
      <c r="F284" s="29">
        <v>60</v>
      </c>
      <c r="G284" s="29"/>
      <c r="H284" s="21">
        <v>53</v>
      </c>
      <c r="I284" s="21"/>
      <c r="J284" s="21">
        <v>58</v>
      </c>
      <c r="K284" s="21">
        <v>54</v>
      </c>
      <c r="L284" s="21"/>
      <c r="M284" s="21">
        <v>68</v>
      </c>
      <c r="N284" s="21"/>
      <c r="O284" s="21"/>
      <c r="P284" s="21"/>
      <c r="Q284" s="21"/>
    </row>
    <row r="285" spans="1:17">
      <c r="A285" s="9" t="s">
        <v>766</v>
      </c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</row>
    <row r="286" spans="1:17">
      <c r="A286" s="10" t="s">
        <v>764</v>
      </c>
      <c r="B286" s="28">
        <v>0.1</v>
      </c>
      <c r="C286" s="29"/>
      <c r="D286" s="28">
        <v>1</v>
      </c>
      <c r="E286" s="28">
        <v>0.5</v>
      </c>
      <c r="F286" s="28">
        <v>0.3</v>
      </c>
      <c r="G286" s="28"/>
      <c r="H286" s="28">
        <v>0.1</v>
      </c>
      <c r="I286" s="28">
        <v>0.75</v>
      </c>
      <c r="J286" s="28">
        <v>0.9</v>
      </c>
      <c r="K286" s="28">
        <v>0.6</v>
      </c>
      <c r="L286" s="28"/>
      <c r="M286" s="28">
        <v>0.6</v>
      </c>
      <c r="N286" s="28">
        <v>0.4</v>
      </c>
      <c r="O286" s="28"/>
      <c r="P286" s="28"/>
      <c r="Q286" s="21"/>
    </row>
    <row r="287" spans="1:17">
      <c r="A287" s="10" t="s">
        <v>765</v>
      </c>
      <c r="B287" s="28"/>
      <c r="C287" s="29"/>
      <c r="D287" s="28">
        <v>0.75</v>
      </c>
      <c r="E287" s="28">
        <v>1</v>
      </c>
      <c r="F287" s="28">
        <v>0.2</v>
      </c>
      <c r="G287" s="29"/>
      <c r="H287" s="28">
        <v>0.5</v>
      </c>
      <c r="I287" s="29">
        <v>80</v>
      </c>
      <c r="J287" s="28">
        <v>0.95</v>
      </c>
      <c r="K287" s="28">
        <v>0.05</v>
      </c>
      <c r="L287" s="28"/>
      <c r="M287" s="28">
        <v>0.2</v>
      </c>
      <c r="N287" s="28">
        <v>0.65</v>
      </c>
      <c r="O287" s="28"/>
      <c r="P287" s="29"/>
      <c r="Q287" s="21"/>
    </row>
    <row r="288" spans="1:17">
      <c r="A288" s="10" t="s">
        <v>1017</v>
      </c>
      <c r="B288" s="28"/>
      <c r="C288" s="29"/>
      <c r="D288" s="28">
        <v>0.5</v>
      </c>
      <c r="E288" s="28">
        <v>0.5</v>
      </c>
      <c r="F288" s="28">
        <v>0.8</v>
      </c>
      <c r="G288" s="29"/>
      <c r="H288" s="28">
        <v>0.95</v>
      </c>
      <c r="I288" s="29"/>
      <c r="J288" s="28">
        <v>0.9</v>
      </c>
      <c r="K288" s="28">
        <v>0</v>
      </c>
      <c r="L288" s="28"/>
      <c r="M288" s="28">
        <v>0.75</v>
      </c>
      <c r="N288" s="28"/>
      <c r="O288" s="28"/>
      <c r="P288" s="29"/>
      <c r="Q288" s="21"/>
    </row>
    <row r="289" spans="1:17">
      <c r="A289" s="9" t="s">
        <v>414</v>
      </c>
      <c r="B289" s="28"/>
      <c r="C289" s="29"/>
      <c r="D289" s="28"/>
      <c r="E289" s="28"/>
      <c r="F289" s="29"/>
      <c r="G289" s="29"/>
      <c r="H289" s="29"/>
      <c r="I289" s="29"/>
      <c r="J289" s="29"/>
      <c r="K289" s="29"/>
      <c r="L289" s="28"/>
      <c r="M289" s="28"/>
      <c r="N289" s="28"/>
      <c r="O289" s="28"/>
      <c r="P289" s="29"/>
      <c r="Q289" s="21"/>
    </row>
    <row r="290" spans="1:17">
      <c r="A290" s="10" t="s">
        <v>764</v>
      </c>
      <c r="B290" s="37" t="s">
        <v>421</v>
      </c>
      <c r="C290" s="37"/>
      <c r="D290" s="37"/>
      <c r="E290" s="37" t="s">
        <v>144</v>
      </c>
      <c r="F290" s="37">
        <v>0</v>
      </c>
      <c r="G290" s="37"/>
      <c r="H290" s="37" t="s">
        <v>277</v>
      </c>
      <c r="I290" s="37">
        <v>5</v>
      </c>
      <c r="J290" s="37" t="s">
        <v>731</v>
      </c>
      <c r="K290" s="37">
        <v>0</v>
      </c>
      <c r="L290" s="37"/>
      <c r="M290" s="37">
        <v>0</v>
      </c>
      <c r="N290" s="37" t="s">
        <v>732</v>
      </c>
      <c r="O290" s="37"/>
      <c r="P290" s="37"/>
      <c r="Q290" s="21"/>
    </row>
    <row r="291" spans="1:17">
      <c r="A291" s="10" t="s">
        <v>765</v>
      </c>
      <c r="B291" s="37"/>
      <c r="C291" s="37"/>
      <c r="D291" s="37"/>
      <c r="E291" s="37" t="s">
        <v>145</v>
      </c>
      <c r="F291" s="37">
        <v>0</v>
      </c>
      <c r="G291" s="37"/>
      <c r="H291" s="37" t="s">
        <v>277</v>
      </c>
      <c r="I291" s="37">
        <v>8</v>
      </c>
      <c r="J291" s="37" t="s">
        <v>731</v>
      </c>
      <c r="K291" s="37">
        <v>0</v>
      </c>
      <c r="L291" s="37"/>
      <c r="M291" s="37">
        <v>5</v>
      </c>
      <c r="N291" s="37">
        <v>9</v>
      </c>
      <c r="O291" s="37"/>
      <c r="P291" s="37"/>
      <c r="Q291" s="21"/>
    </row>
    <row r="292" spans="1:17">
      <c r="A292" s="10" t="s">
        <v>1017</v>
      </c>
      <c r="B292" s="37"/>
      <c r="C292" s="37"/>
      <c r="D292" s="37"/>
      <c r="E292" s="37" t="s">
        <v>146</v>
      </c>
      <c r="F292" s="37">
        <v>20</v>
      </c>
      <c r="G292" s="37"/>
      <c r="H292" s="37" t="s">
        <v>734</v>
      </c>
      <c r="I292" s="37"/>
      <c r="J292" s="37" t="s">
        <v>731</v>
      </c>
      <c r="K292" s="37">
        <v>10</v>
      </c>
      <c r="L292" s="37"/>
      <c r="M292" s="37">
        <v>10</v>
      </c>
      <c r="N292" s="37"/>
      <c r="O292" s="37"/>
      <c r="P292" s="37"/>
      <c r="Q292" s="21"/>
    </row>
    <row r="293" spans="1:17">
      <c r="A293" s="9" t="s">
        <v>735</v>
      </c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21"/>
    </row>
    <row r="294" spans="1:17">
      <c r="A294" s="10" t="s">
        <v>764</v>
      </c>
      <c r="B294" s="37">
        <v>0</v>
      </c>
      <c r="C294" s="37"/>
      <c r="D294" s="37"/>
      <c r="E294" s="37"/>
      <c r="F294" s="37">
        <v>0</v>
      </c>
      <c r="G294" s="37"/>
      <c r="H294" s="37">
        <v>0</v>
      </c>
      <c r="I294" s="37">
        <v>0</v>
      </c>
      <c r="J294" s="37"/>
      <c r="K294" s="37"/>
      <c r="L294" s="37"/>
      <c r="M294" s="37"/>
      <c r="N294" s="37">
        <v>0</v>
      </c>
      <c r="O294" s="37"/>
      <c r="P294" s="37"/>
      <c r="Q294" s="21"/>
    </row>
    <row r="295" spans="1:17">
      <c r="A295" s="10" t="s">
        <v>765</v>
      </c>
      <c r="B295" s="37"/>
      <c r="C295" s="37"/>
      <c r="D295" s="37"/>
      <c r="E295" s="37"/>
      <c r="F295" s="37">
        <v>0</v>
      </c>
      <c r="G295" s="37"/>
      <c r="H295" s="37">
        <v>0</v>
      </c>
      <c r="I295" s="37">
        <v>0</v>
      </c>
      <c r="J295" s="37"/>
      <c r="K295" s="37"/>
      <c r="L295" s="37"/>
      <c r="M295" s="37"/>
      <c r="N295" s="37">
        <v>0</v>
      </c>
      <c r="O295" s="37"/>
      <c r="P295" s="37"/>
      <c r="Q295" s="21"/>
    </row>
    <row r="296" spans="1:17">
      <c r="A296" s="10" t="s">
        <v>1017</v>
      </c>
      <c r="B296" s="37"/>
      <c r="C296" s="37"/>
      <c r="D296" s="37"/>
      <c r="E296" s="37"/>
      <c r="F296" s="37">
        <v>0</v>
      </c>
      <c r="G296" s="37"/>
      <c r="H296" s="37">
        <v>0</v>
      </c>
      <c r="I296" s="37"/>
      <c r="J296" s="37"/>
      <c r="K296" s="37"/>
      <c r="L296" s="37"/>
      <c r="M296" s="37"/>
      <c r="N296" s="37"/>
      <c r="O296" s="37"/>
      <c r="P296" s="37"/>
      <c r="Q296" s="21"/>
    </row>
    <row r="297" spans="1:17">
      <c r="A297" s="8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</row>
    <row r="298" spans="1:17" ht="28">
      <c r="A298" s="10" t="s">
        <v>615</v>
      </c>
      <c r="B298" s="24" t="s">
        <v>725</v>
      </c>
      <c r="C298" s="24" t="s">
        <v>511</v>
      </c>
      <c r="D298" s="24" t="s">
        <v>539</v>
      </c>
      <c r="E298" s="24" t="s">
        <v>749</v>
      </c>
      <c r="F298" s="24" t="s">
        <v>584</v>
      </c>
      <c r="G298" s="24" t="s">
        <v>499</v>
      </c>
      <c r="H298" s="24" t="s">
        <v>522</v>
      </c>
      <c r="I298" s="24" t="s">
        <v>524</v>
      </c>
      <c r="J298" s="24" t="s">
        <v>3</v>
      </c>
      <c r="K298" s="24" t="s">
        <v>542</v>
      </c>
      <c r="L298" s="24" t="s">
        <v>512</v>
      </c>
      <c r="M298" s="24" t="s">
        <v>415</v>
      </c>
      <c r="N298" s="24" t="s">
        <v>548</v>
      </c>
      <c r="O298" s="24" t="s">
        <v>585</v>
      </c>
      <c r="P298" s="24" t="s">
        <v>360</v>
      </c>
      <c r="Q298" s="21"/>
    </row>
    <row r="299" spans="1:17" ht="42">
      <c r="B299" s="24"/>
      <c r="C299" s="24"/>
      <c r="D299" s="24" t="s">
        <v>685</v>
      </c>
      <c r="E299" s="24" t="s">
        <v>748</v>
      </c>
      <c r="F299" s="24" t="s">
        <v>729</v>
      </c>
      <c r="G299" s="24" t="s">
        <v>730</v>
      </c>
      <c r="H299" s="24" t="s">
        <v>523</v>
      </c>
      <c r="I299" s="24" t="s">
        <v>379</v>
      </c>
      <c r="J299" s="21"/>
      <c r="K299" s="24" t="s">
        <v>1045</v>
      </c>
      <c r="L299" s="24"/>
      <c r="M299" s="24" t="s">
        <v>413</v>
      </c>
      <c r="N299" s="24" t="s">
        <v>498</v>
      </c>
      <c r="O299" s="24"/>
      <c r="P299" s="24" t="s">
        <v>525</v>
      </c>
      <c r="Q299" s="21"/>
    </row>
    <row r="300" spans="1:17" ht="28">
      <c r="B300" s="24"/>
      <c r="C300" s="24"/>
      <c r="D300" s="24"/>
      <c r="E300" s="24" t="s">
        <v>5</v>
      </c>
      <c r="F300" s="24"/>
      <c r="G300" s="24"/>
      <c r="H300" s="24" t="s">
        <v>736</v>
      </c>
      <c r="I300" s="24"/>
      <c r="J300" s="24"/>
      <c r="K300" s="24" t="s">
        <v>1046</v>
      </c>
      <c r="L300" s="24"/>
      <c r="M300" s="24"/>
      <c r="N300" s="24"/>
      <c r="O300" s="24"/>
      <c r="P300" s="24"/>
      <c r="Q300" s="21"/>
    </row>
    <row r="301" spans="1:17" ht="28">
      <c r="B301" s="24"/>
      <c r="C301" s="24"/>
      <c r="D301" s="24"/>
      <c r="E301" s="24" t="s">
        <v>249</v>
      </c>
      <c r="F301" s="24"/>
      <c r="G301" s="24"/>
      <c r="H301" s="24" t="s">
        <v>276</v>
      </c>
      <c r="I301" s="24"/>
      <c r="J301" s="24"/>
      <c r="K301" s="24"/>
      <c r="L301" s="24"/>
      <c r="M301" s="24"/>
      <c r="N301" s="24"/>
      <c r="O301" s="24"/>
      <c r="P301" s="24"/>
      <c r="Q301" s="21"/>
    </row>
    <row r="302" spans="1:17">
      <c r="A302" t="s">
        <v>363</v>
      </c>
      <c r="F302" s="49"/>
      <c r="G302" s="48"/>
    </row>
    <row r="303" spans="1:17">
      <c r="A303" t="s">
        <v>625</v>
      </c>
    </row>
  </sheetData>
  <mergeCells count="4">
    <mergeCell ref="C3"/>
    <mergeCell ref="H3:J3"/>
    <mergeCell ref="L3:M3"/>
    <mergeCell ref="N3"/>
  </mergeCells>
  <phoneticPr fontId="6" type="noConversion"/>
  <pageMargins left="0.75" right="0.75" top="1" bottom="1" header="0.5" footer="0.5"/>
  <pageSetup orientation="portrait" horizontalDpi="0" verticalDpi="0"/>
  <headerFooter>
    <oddHeader>Page &amp;P&amp;RKlickitat NAMC.xls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03"/>
  <sheetViews>
    <sheetView workbookViewId="0">
      <selection sqref="A1:XFD65536"/>
    </sheetView>
  </sheetViews>
  <sheetFormatPr baseColWidth="10" defaultColWidth="8.6640625" defaultRowHeight="13"/>
  <cols>
    <col min="1" max="1" width="25.6640625" customWidth="1"/>
    <col min="3" max="3" width="9.5" customWidth="1"/>
    <col min="4" max="4" width="9.1640625" customWidth="1"/>
    <col min="5" max="5" width="10.5" customWidth="1"/>
    <col min="6" max="6" width="12.1640625" customWidth="1"/>
    <col min="7" max="7" width="9.33203125" customWidth="1"/>
    <col min="8" max="8" width="10.83203125" customWidth="1"/>
    <col min="9" max="9" width="10" customWidth="1"/>
    <col min="10" max="10" width="11.1640625" customWidth="1"/>
    <col min="11" max="12" width="9.33203125" customWidth="1"/>
    <col min="13" max="13" width="10.33203125" customWidth="1"/>
  </cols>
  <sheetData>
    <row r="1" spans="1:15">
      <c r="A1" s="3" t="s">
        <v>1108</v>
      </c>
      <c r="D1" s="5" t="s">
        <v>514</v>
      </c>
      <c r="E1" s="5">
        <f>N326</f>
        <v>152</v>
      </c>
      <c r="F1" s="4"/>
      <c r="G1" s="4"/>
      <c r="H1" s="4"/>
      <c r="I1" s="4"/>
      <c r="J1" s="4"/>
      <c r="K1" s="4"/>
      <c r="L1" s="4"/>
      <c r="M1" s="5"/>
    </row>
    <row r="2" spans="1:15">
      <c r="A2" s="3"/>
      <c r="D2" s="5"/>
      <c r="E2" s="5"/>
      <c r="F2" s="4"/>
      <c r="G2" s="4"/>
      <c r="H2" s="4"/>
      <c r="I2" s="4"/>
      <c r="J2" s="4"/>
      <c r="K2" s="4"/>
      <c r="L2" s="4"/>
      <c r="M2" s="5"/>
    </row>
    <row r="3" spans="1:15" ht="24" customHeight="1">
      <c r="A3" s="3"/>
      <c r="B3" s="40" t="s">
        <v>1036</v>
      </c>
      <c r="C3" s="40" t="s">
        <v>812</v>
      </c>
      <c r="D3" s="47" t="s">
        <v>799</v>
      </c>
      <c r="E3" s="40" t="s">
        <v>251</v>
      </c>
      <c r="F3" s="40" t="s">
        <v>1098</v>
      </c>
      <c r="G3" s="47" t="s">
        <v>44</v>
      </c>
      <c r="H3" s="47" t="s">
        <v>728</v>
      </c>
      <c r="I3" s="47" t="s">
        <v>1053</v>
      </c>
      <c r="J3" s="47" t="s">
        <v>434</v>
      </c>
      <c r="K3" s="47" t="s">
        <v>1097</v>
      </c>
      <c r="L3" s="47" t="s">
        <v>998</v>
      </c>
      <c r="M3" s="40" t="s">
        <v>1109</v>
      </c>
      <c r="N3" s="41" t="s">
        <v>378</v>
      </c>
    </row>
    <row r="4" spans="1:15" ht="14">
      <c r="B4" s="81"/>
      <c r="C4" s="81" t="s">
        <v>800</v>
      </c>
      <c r="D4" s="67" t="s">
        <v>800</v>
      </c>
      <c r="E4" s="72"/>
      <c r="F4" s="72"/>
      <c r="G4" s="72"/>
      <c r="H4" s="72"/>
      <c r="I4" s="67"/>
      <c r="J4" s="72"/>
      <c r="K4" s="72"/>
      <c r="L4" s="67" t="s">
        <v>999</v>
      </c>
      <c r="M4" s="72"/>
      <c r="N4" s="72"/>
      <c r="O4" s="52"/>
    </row>
    <row r="5" spans="1:15" s="1" customFormat="1" ht="12">
      <c r="A5" s="53" t="s">
        <v>843</v>
      </c>
      <c r="B5" s="82"/>
      <c r="C5" s="82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1:15" ht="14">
      <c r="A6" s="39" t="s">
        <v>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>
        <v>4</v>
      </c>
      <c r="N6" s="36">
        <f t="shared" ref="N6:N12" si="0">IF(SUM(B6:M6)&gt;0,SUM(B6:M6),"")</f>
        <v>4</v>
      </c>
    </row>
    <row r="7" spans="1:15" ht="14">
      <c r="A7" s="39" t="s">
        <v>376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 t="str">
        <f t="shared" si="0"/>
        <v/>
      </c>
    </row>
    <row r="8" spans="1:15" ht="14">
      <c r="A8" s="39" t="s">
        <v>245</v>
      </c>
      <c r="B8" s="36"/>
      <c r="C8" s="36"/>
      <c r="D8" s="86"/>
      <c r="E8" s="36"/>
      <c r="F8" s="36"/>
      <c r="G8" s="36"/>
      <c r="H8" s="36"/>
      <c r="I8" s="36"/>
      <c r="J8" s="36"/>
      <c r="K8" s="36"/>
      <c r="L8" s="36"/>
      <c r="M8" s="36"/>
      <c r="N8" s="36" t="str">
        <f t="shared" si="0"/>
        <v/>
      </c>
    </row>
    <row r="9" spans="1:15" ht="14">
      <c r="A9" s="39" t="s">
        <v>246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>
        <v>3</v>
      </c>
      <c r="N9" s="36">
        <f t="shared" si="0"/>
        <v>3</v>
      </c>
    </row>
    <row r="10" spans="1:15" ht="14">
      <c r="A10" s="39" t="s">
        <v>247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 t="str">
        <f t="shared" si="0"/>
        <v/>
      </c>
    </row>
    <row r="11" spans="1:15" ht="14">
      <c r="A11" s="39" t="s">
        <v>248</v>
      </c>
      <c r="B11" s="8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 t="str">
        <f t="shared" si="0"/>
        <v/>
      </c>
    </row>
    <row r="12" spans="1:15" ht="14">
      <c r="A12" s="54" t="s">
        <v>649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 t="str">
        <f t="shared" si="0"/>
        <v/>
      </c>
    </row>
    <row r="13" spans="1:15">
      <c r="A13" s="54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</row>
    <row r="14" spans="1:15" ht="14">
      <c r="A14" s="2" t="s">
        <v>995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</row>
    <row r="15" spans="1:15" ht="14">
      <c r="A15" s="39" t="s">
        <v>896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 t="str">
        <f t="shared" ref="N15:N22" si="1">IF(SUM(B15:M15)&gt;0,SUM(B15:M15),"")</f>
        <v/>
      </c>
    </row>
    <row r="16" spans="1:15" ht="14">
      <c r="A16" s="38" t="s">
        <v>695</v>
      </c>
      <c r="B16" s="36"/>
      <c r="C16" s="36">
        <v>7</v>
      </c>
      <c r="D16" s="36"/>
      <c r="E16" s="36"/>
      <c r="F16" s="36"/>
      <c r="G16" s="36"/>
      <c r="H16" s="36"/>
      <c r="I16" s="36"/>
      <c r="J16" s="36"/>
      <c r="K16" s="36">
        <v>15</v>
      </c>
      <c r="L16" s="36">
        <v>1</v>
      </c>
      <c r="M16" s="36"/>
      <c r="N16" s="36">
        <f t="shared" si="1"/>
        <v>23</v>
      </c>
    </row>
    <row r="17" spans="1:14" ht="14">
      <c r="A17" s="38" t="s">
        <v>570</v>
      </c>
      <c r="B17" s="36"/>
      <c r="C17" s="36"/>
      <c r="D17" s="36"/>
      <c r="E17" s="36">
        <v>1</v>
      </c>
      <c r="F17" s="36"/>
      <c r="G17" s="36"/>
      <c r="H17" s="36"/>
      <c r="I17" s="36"/>
      <c r="J17" s="36"/>
      <c r="K17" s="36"/>
      <c r="L17" s="36"/>
      <c r="M17" s="36"/>
      <c r="N17" s="36">
        <f t="shared" si="1"/>
        <v>1</v>
      </c>
    </row>
    <row r="18" spans="1:14" ht="14">
      <c r="A18" s="38" t="s">
        <v>571</v>
      </c>
      <c r="B18" s="36"/>
      <c r="C18" s="36"/>
      <c r="D18" s="36">
        <v>2</v>
      </c>
      <c r="E18" s="36">
        <v>1</v>
      </c>
      <c r="F18" s="36">
        <v>1</v>
      </c>
      <c r="G18" s="36">
        <v>1</v>
      </c>
      <c r="H18" s="36"/>
      <c r="I18" s="36"/>
      <c r="J18" s="36"/>
      <c r="K18" s="36">
        <v>3</v>
      </c>
      <c r="L18" s="36"/>
      <c r="M18" s="36">
        <v>1</v>
      </c>
      <c r="N18" s="36">
        <f t="shared" si="1"/>
        <v>9</v>
      </c>
    </row>
    <row r="19" spans="1:14" ht="14">
      <c r="A19" s="38" t="s">
        <v>572</v>
      </c>
      <c r="B19" s="36"/>
      <c r="C19" s="36"/>
      <c r="D19" s="36"/>
      <c r="E19" s="77"/>
      <c r="F19" s="36"/>
      <c r="G19" s="36"/>
      <c r="H19" s="36"/>
      <c r="I19" s="36"/>
      <c r="J19" s="36"/>
      <c r="K19" s="36"/>
      <c r="L19" s="36">
        <v>1</v>
      </c>
      <c r="M19" s="36"/>
      <c r="N19" s="36">
        <f t="shared" si="1"/>
        <v>1</v>
      </c>
    </row>
    <row r="20" spans="1:14" ht="14">
      <c r="A20" s="38" t="s">
        <v>821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 t="str">
        <f t="shared" si="1"/>
        <v/>
      </c>
    </row>
    <row r="21" spans="1:14" ht="14">
      <c r="A21" s="38" t="s">
        <v>528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>
        <v>4</v>
      </c>
      <c r="N21" s="36">
        <f t="shared" si="1"/>
        <v>4</v>
      </c>
    </row>
    <row r="22" spans="1:14" ht="14">
      <c r="A22" s="38" t="s">
        <v>390</v>
      </c>
      <c r="B22" s="36"/>
      <c r="C22" s="36">
        <v>5</v>
      </c>
      <c r="D22" s="36">
        <v>6</v>
      </c>
      <c r="E22" s="36">
        <v>2</v>
      </c>
      <c r="F22" s="36">
        <v>10</v>
      </c>
      <c r="G22" s="36">
        <v>10</v>
      </c>
      <c r="H22" s="36">
        <v>4</v>
      </c>
      <c r="I22" s="36"/>
      <c r="J22" s="36">
        <v>7</v>
      </c>
      <c r="K22" s="36">
        <v>11</v>
      </c>
      <c r="L22" s="36"/>
      <c r="M22" s="36">
        <v>1</v>
      </c>
      <c r="N22" s="36">
        <f t="shared" si="1"/>
        <v>56</v>
      </c>
    </row>
    <row r="23" spans="1:14">
      <c r="A23" s="54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</row>
    <row r="24" spans="1:14" ht="14">
      <c r="A24" s="2" t="s">
        <v>983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</row>
    <row r="25" spans="1:14" ht="14">
      <c r="A25" s="39" t="s">
        <v>776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 t="str">
        <f t="shared" ref="N25:N53" si="2">IF(SUM(B25:M25)&gt;0,SUM(B25:M25),"")</f>
        <v/>
      </c>
    </row>
    <row r="26" spans="1:14" ht="14">
      <c r="A26" s="69" t="s">
        <v>242</v>
      </c>
      <c r="B26" s="88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 t="str">
        <f t="shared" si="2"/>
        <v/>
      </c>
    </row>
    <row r="27" spans="1:14">
      <c r="A27" s="57" t="s">
        <v>123</v>
      </c>
      <c r="B27" s="3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36" t="str">
        <f t="shared" si="2"/>
        <v/>
      </c>
    </row>
    <row r="28" spans="1:14">
      <c r="A28" s="56" t="s">
        <v>408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 t="str">
        <f t="shared" si="2"/>
        <v/>
      </c>
    </row>
    <row r="29" spans="1:14">
      <c r="A29" s="58" t="s">
        <v>266</v>
      </c>
      <c r="B29" s="36">
        <v>2</v>
      </c>
      <c r="C29" s="36">
        <v>52</v>
      </c>
      <c r="D29" s="36">
        <v>23</v>
      </c>
      <c r="E29" s="36">
        <v>29</v>
      </c>
      <c r="F29" s="36">
        <v>20</v>
      </c>
      <c r="G29" s="36"/>
      <c r="H29" s="36"/>
      <c r="I29" s="36">
        <v>8</v>
      </c>
      <c r="J29" s="36">
        <v>12</v>
      </c>
      <c r="K29" s="36">
        <v>31</v>
      </c>
      <c r="L29" s="36">
        <v>18</v>
      </c>
      <c r="M29" s="36">
        <v>18</v>
      </c>
      <c r="N29" s="36">
        <f t="shared" si="2"/>
        <v>213</v>
      </c>
    </row>
    <row r="30" spans="1:14">
      <c r="A30" s="55" t="s">
        <v>267</v>
      </c>
      <c r="B30" s="36"/>
      <c r="C30" s="36"/>
      <c r="D30" s="36">
        <v>2</v>
      </c>
      <c r="E30" s="36">
        <v>6</v>
      </c>
      <c r="F30" s="36">
        <v>4</v>
      </c>
      <c r="G30" s="36"/>
      <c r="H30" s="36"/>
      <c r="I30" s="36"/>
      <c r="J30" s="36"/>
      <c r="K30" s="36"/>
      <c r="L30" s="36"/>
      <c r="M30" s="36">
        <v>7</v>
      </c>
      <c r="N30" s="36">
        <f t="shared" si="2"/>
        <v>19</v>
      </c>
    </row>
    <row r="31" spans="1:14">
      <c r="A31" s="55" t="s">
        <v>268</v>
      </c>
      <c r="B31" s="36"/>
      <c r="C31" s="36">
        <v>10</v>
      </c>
      <c r="D31" s="36"/>
      <c r="E31" s="36">
        <v>2</v>
      </c>
      <c r="F31" s="36"/>
      <c r="G31" s="36"/>
      <c r="H31" s="36"/>
      <c r="I31" s="36"/>
      <c r="J31" s="36"/>
      <c r="K31" s="36"/>
      <c r="L31" s="36"/>
      <c r="M31" s="36"/>
      <c r="N31" s="36">
        <f t="shared" si="2"/>
        <v>12</v>
      </c>
    </row>
    <row r="32" spans="1:14">
      <c r="A32" s="55" t="s">
        <v>269</v>
      </c>
      <c r="B32" s="34"/>
      <c r="C32" s="36">
        <v>6</v>
      </c>
      <c r="D32" s="36"/>
      <c r="E32" s="34"/>
      <c r="F32" s="36"/>
      <c r="G32" s="36"/>
      <c r="H32" s="36"/>
      <c r="I32" s="36"/>
      <c r="J32" s="36"/>
      <c r="K32" s="36"/>
      <c r="L32" s="36"/>
      <c r="M32" s="36"/>
      <c r="N32" s="36">
        <f t="shared" si="2"/>
        <v>6</v>
      </c>
    </row>
    <row r="33" spans="1:14">
      <c r="A33" s="55" t="s">
        <v>410</v>
      </c>
      <c r="B33" s="36">
        <v>1</v>
      </c>
      <c r="C33" s="36">
        <v>18</v>
      </c>
      <c r="D33" s="36">
        <v>5</v>
      </c>
      <c r="E33" s="36">
        <v>29</v>
      </c>
      <c r="F33" s="36">
        <v>1</v>
      </c>
      <c r="G33" s="36"/>
      <c r="H33" s="36">
        <v>15</v>
      </c>
      <c r="I33" s="36"/>
      <c r="J33" s="36"/>
      <c r="K33" s="36">
        <v>2</v>
      </c>
      <c r="L33" s="36">
        <v>12</v>
      </c>
      <c r="M33" s="36">
        <v>17</v>
      </c>
      <c r="N33" s="36">
        <f t="shared" si="2"/>
        <v>100</v>
      </c>
    </row>
    <row r="34" spans="1:14">
      <c r="A34" s="55" t="s">
        <v>40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>
        <v>2</v>
      </c>
      <c r="N34" s="36">
        <f t="shared" si="2"/>
        <v>2</v>
      </c>
    </row>
    <row r="35" spans="1:14">
      <c r="A35" s="55" t="s">
        <v>411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 t="str">
        <f t="shared" si="2"/>
        <v/>
      </c>
    </row>
    <row r="36" spans="1:14">
      <c r="A36" s="55" t="s">
        <v>568</v>
      </c>
      <c r="B36" s="36"/>
      <c r="C36" s="36"/>
      <c r="D36" s="36">
        <v>2</v>
      </c>
      <c r="E36" s="36">
        <v>2</v>
      </c>
      <c r="F36" s="36"/>
      <c r="G36" s="36"/>
      <c r="H36" s="36"/>
      <c r="I36" s="36"/>
      <c r="J36" s="36"/>
      <c r="K36" s="36"/>
      <c r="L36" s="36"/>
      <c r="M36" s="36">
        <v>2</v>
      </c>
      <c r="N36" s="36">
        <f t="shared" si="2"/>
        <v>6</v>
      </c>
    </row>
    <row r="37" spans="1:14">
      <c r="A37" s="55" t="s">
        <v>569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 t="str">
        <f t="shared" si="2"/>
        <v/>
      </c>
    </row>
    <row r="38" spans="1:14">
      <c r="A38" s="55" t="s">
        <v>417</v>
      </c>
      <c r="B38" s="36"/>
      <c r="C38" s="36"/>
      <c r="D38" s="36"/>
      <c r="E38" s="36">
        <v>2</v>
      </c>
      <c r="F38" s="36"/>
      <c r="G38" s="36"/>
      <c r="H38" s="36"/>
      <c r="I38" s="36"/>
      <c r="J38" s="36"/>
      <c r="K38" s="36"/>
      <c r="L38" s="36"/>
      <c r="M38" s="36">
        <v>7</v>
      </c>
      <c r="N38" s="36">
        <f t="shared" si="2"/>
        <v>9</v>
      </c>
    </row>
    <row r="39" spans="1:14">
      <c r="A39" s="55" t="s">
        <v>124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 t="str">
        <f t="shared" si="2"/>
        <v/>
      </c>
    </row>
    <row r="40" spans="1:14">
      <c r="A40" s="55" t="s">
        <v>418</v>
      </c>
      <c r="B40" s="36">
        <v>1</v>
      </c>
      <c r="C40" s="36">
        <v>8</v>
      </c>
      <c r="D40" s="36">
        <v>3</v>
      </c>
      <c r="E40" s="36">
        <v>10</v>
      </c>
      <c r="F40" s="36"/>
      <c r="G40" s="36"/>
      <c r="H40" s="36"/>
      <c r="I40" s="36"/>
      <c r="J40" s="36"/>
      <c r="K40" s="36"/>
      <c r="L40" s="36">
        <v>1</v>
      </c>
      <c r="M40" s="36"/>
      <c r="N40" s="36">
        <f t="shared" si="2"/>
        <v>23</v>
      </c>
    </row>
    <row r="41" spans="1:14">
      <c r="A41" s="55" t="s">
        <v>849</v>
      </c>
      <c r="B41" s="36"/>
      <c r="C41" s="36"/>
      <c r="D41" s="36"/>
      <c r="E41" s="36"/>
      <c r="F41" s="36">
        <v>3</v>
      </c>
      <c r="G41" s="36"/>
      <c r="H41" s="36"/>
      <c r="I41" s="36"/>
      <c r="J41" s="36"/>
      <c r="K41" s="36"/>
      <c r="L41" s="36"/>
      <c r="M41" s="36"/>
      <c r="N41" s="36">
        <f t="shared" si="2"/>
        <v>3</v>
      </c>
    </row>
    <row r="42" spans="1:14">
      <c r="A42" s="55" t="s">
        <v>419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>
        <v>2</v>
      </c>
      <c r="N42" s="36">
        <f t="shared" si="2"/>
        <v>2</v>
      </c>
    </row>
    <row r="43" spans="1:14">
      <c r="A43" s="55" t="s">
        <v>163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 t="str">
        <f t="shared" si="2"/>
        <v/>
      </c>
    </row>
    <row r="44" spans="1:14">
      <c r="A44" s="55" t="s">
        <v>828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 t="str">
        <f t="shared" si="2"/>
        <v/>
      </c>
    </row>
    <row r="45" spans="1:14">
      <c r="A45" s="55" t="s">
        <v>770</v>
      </c>
      <c r="B45" s="36"/>
      <c r="C45" s="36">
        <v>2</v>
      </c>
      <c r="D45" s="36">
        <v>9</v>
      </c>
      <c r="E45" s="36"/>
      <c r="F45" s="36">
        <v>2</v>
      </c>
      <c r="G45" s="36"/>
      <c r="H45" s="36"/>
      <c r="I45" s="36"/>
      <c r="J45" s="36"/>
      <c r="K45" s="36"/>
      <c r="L45" s="36"/>
      <c r="M45" s="36">
        <v>6</v>
      </c>
      <c r="N45" s="36">
        <f t="shared" si="2"/>
        <v>19</v>
      </c>
    </row>
    <row r="46" spans="1:14">
      <c r="A46" s="55" t="s">
        <v>684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>
        <v>2</v>
      </c>
      <c r="N46" s="36">
        <f t="shared" si="2"/>
        <v>2</v>
      </c>
    </row>
    <row r="47" spans="1:14">
      <c r="A47" s="55" t="s">
        <v>771</v>
      </c>
      <c r="B47" s="36"/>
      <c r="C47" s="36"/>
      <c r="D47" s="36"/>
      <c r="E47" s="36">
        <v>7</v>
      </c>
      <c r="F47" s="36"/>
      <c r="G47" s="36"/>
      <c r="H47" s="36"/>
      <c r="I47" s="36"/>
      <c r="J47" s="36"/>
      <c r="K47" s="36"/>
      <c r="L47" s="36"/>
      <c r="M47" s="36"/>
      <c r="N47" s="36">
        <f t="shared" si="2"/>
        <v>7</v>
      </c>
    </row>
    <row r="48" spans="1:14">
      <c r="A48" s="55" t="s">
        <v>179</v>
      </c>
      <c r="B48" s="36"/>
      <c r="C48" s="36"/>
      <c r="D48" s="36"/>
      <c r="E48" s="36"/>
      <c r="F48" s="36"/>
      <c r="G48" s="36"/>
      <c r="H48" s="36"/>
      <c r="I48" s="36">
        <v>2</v>
      </c>
      <c r="J48" s="36"/>
      <c r="K48" s="36"/>
      <c r="L48" s="36"/>
      <c r="M48" s="36"/>
      <c r="N48" s="36">
        <f t="shared" si="2"/>
        <v>2</v>
      </c>
    </row>
    <row r="49" spans="1:14">
      <c r="A49" s="55" t="s">
        <v>180</v>
      </c>
      <c r="B49" s="36"/>
      <c r="C49" s="36">
        <v>20</v>
      </c>
      <c r="D49" s="36">
        <v>6</v>
      </c>
      <c r="E49" s="36"/>
      <c r="F49" s="36"/>
      <c r="G49" s="36">
        <v>1</v>
      </c>
      <c r="H49" s="36"/>
      <c r="I49" s="36"/>
      <c r="J49" s="36"/>
      <c r="K49" s="36"/>
      <c r="L49" s="36"/>
      <c r="M49" s="36">
        <v>1</v>
      </c>
      <c r="N49" s="36">
        <f t="shared" si="2"/>
        <v>28</v>
      </c>
    </row>
    <row r="50" spans="1:14">
      <c r="A50" s="55" t="s">
        <v>650</v>
      </c>
      <c r="B50" s="36"/>
      <c r="C50" s="36"/>
      <c r="D50" s="36"/>
      <c r="E50" s="34"/>
      <c r="F50" s="36"/>
      <c r="G50" s="36"/>
      <c r="H50" s="36"/>
      <c r="I50" s="36"/>
      <c r="J50" s="36"/>
      <c r="K50" s="36"/>
      <c r="L50" s="36"/>
      <c r="M50" s="36"/>
      <c r="N50" s="36" t="str">
        <f t="shared" si="2"/>
        <v/>
      </c>
    </row>
    <row r="51" spans="1:14">
      <c r="A51" s="55" t="s">
        <v>651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 t="str">
        <f t="shared" si="2"/>
        <v/>
      </c>
    </row>
    <row r="52" spans="1:14">
      <c r="A52" s="55" t="s">
        <v>476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>
        <v>17</v>
      </c>
      <c r="N52" s="36">
        <f t="shared" si="2"/>
        <v>17</v>
      </c>
    </row>
    <row r="53" spans="1:14">
      <c r="A53" s="56" t="s">
        <v>290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 t="str">
        <f t="shared" si="2"/>
        <v/>
      </c>
    </row>
    <row r="54" spans="1:14">
      <c r="A54" s="56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</row>
    <row r="55" spans="1:14">
      <c r="A55" s="3" t="s">
        <v>692</v>
      </c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</row>
    <row r="56" spans="1:14" ht="14">
      <c r="A56" s="38" t="s">
        <v>391</v>
      </c>
      <c r="B56" s="36"/>
      <c r="C56" s="36">
        <v>5</v>
      </c>
      <c r="D56" s="36"/>
      <c r="E56" s="36"/>
      <c r="F56" s="36">
        <v>5</v>
      </c>
      <c r="G56" s="36">
        <v>3</v>
      </c>
      <c r="H56" s="36">
        <v>1</v>
      </c>
      <c r="I56" s="36"/>
      <c r="J56" s="36"/>
      <c r="K56" s="36">
        <v>4</v>
      </c>
      <c r="L56" s="36">
        <v>1</v>
      </c>
      <c r="M56" s="36"/>
      <c r="N56" s="36">
        <f t="shared" ref="N56:N73" si="3">IF(SUM(B56:M56)&gt;0,SUM(B56:M56),"")</f>
        <v>19</v>
      </c>
    </row>
    <row r="57" spans="1:14" ht="14">
      <c r="A57" s="38" t="s">
        <v>392</v>
      </c>
      <c r="B57" s="36"/>
      <c r="C57" s="36"/>
      <c r="D57" s="36">
        <v>1</v>
      </c>
      <c r="E57" s="36">
        <v>2</v>
      </c>
      <c r="F57" s="36" t="s">
        <v>1054</v>
      </c>
      <c r="G57" s="36"/>
      <c r="H57" s="36"/>
      <c r="I57" s="36"/>
      <c r="J57" s="36"/>
      <c r="K57" s="36"/>
      <c r="L57" s="36">
        <v>1</v>
      </c>
      <c r="M57" s="36"/>
      <c r="N57" s="36">
        <f t="shared" si="3"/>
        <v>4</v>
      </c>
    </row>
    <row r="58" spans="1:14" ht="14">
      <c r="A58" s="38" t="s">
        <v>551</v>
      </c>
      <c r="B58" s="36"/>
      <c r="C58" s="36"/>
      <c r="D58" s="36"/>
      <c r="E58" s="36">
        <v>3</v>
      </c>
      <c r="F58" s="36"/>
      <c r="G58" s="36"/>
      <c r="H58" s="36">
        <v>1</v>
      </c>
      <c r="I58" s="36">
        <v>2</v>
      </c>
      <c r="J58" s="36"/>
      <c r="K58" s="36"/>
      <c r="L58" s="36">
        <v>1</v>
      </c>
      <c r="M58" s="36">
        <v>2</v>
      </c>
      <c r="N58" s="36">
        <f t="shared" si="3"/>
        <v>9</v>
      </c>
    </row>
    <row r="59" spans="1:14" ht="14">
      <c r="A59" s="38" t="s">
        <v>593</v>
      </c>
      <c r="B59" s="36"/>
      <c r="C59" s="36"/>
      <c r="D59" s="36"/>
      <c r="E59" s="34">
        <v>2</v>
      </c>
      <c r="F59" s="36"/>
      <c r="G59" s="36"/>
      <c r="H59" s="36"/>
      <c r="I59" s="36"/>
      <c r="J59" s="36"/>
      <c r="K59" s="36"/>
      <c r="L59" s="36"/>
      <c r="M59" s="36"/>
      <c r="N59" s="36">
        <f t="shared" si="3"/>
        <v>2</v>
      </c>
    </row>
    <row r="60" spans="1:14" ht="14">
      <c r="A60" s="38" t="s">
        <v>594</v>
      </c>
      <c r="B60" s="36"/>
      <c r="C60" s="36"/>
      <c r="D60" s="36"/>
      <c r="E60" s="36"/>
      <c r="F60" s="36"/>
      <c r="G60" s="36"/>
      <c r="H60" s="36"/>
      <c r="I60" s="36"/>
      <c r="J60" s="36">
        <v>1</v>
      </c>
      <c r="K60" s="36"/>
      <c r="L60" s="36"/>
      <c r="M60" s="36"/>
      <c r="N60" s="36">
        <f t="shared" si="3"/>
        <v>1</v>
      </c>
    </row>
    <row r="61" spans="1:14" ht="14">
      <c r="A61" s="38" t="s">
        <v>212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 t="str">
        <f t="shared" si="3"/>
        <v/>
      </c>
    </row>
    <row r="62" spans="1:14" ht="14">
      <c r="A62" s="38" t="s">
        <v>357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 t="str">
        <f t="shared" si="3"/>
        <v/>
      </c>
    </row>
    <row r="63" spans="1:14" ht="14">
      <c r="A63" s="38" t="s">
        <v>437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 t="str">
        <f t="shared" si="3"/>
        <v/>
      </c>
    </row>
    <row r="64" spans="1:14" ht="14">
      <c r="A64" s="38" t="s">
        <v>438</v>
      </c>
      <c r="B64" s="36">
        <v>2</v>
      </c>
      <c r="C64" s="36">
        <v>2</v>
      </c>
      <c r="D64" s="36">
        <v>3</v>
      </c>
      <c r="E64" s="36">
        <v>2</v>
      </c>
      <c r="F64" s="36">
        <v>7</v>
      </c>
      <c r="G64" s="36">
        <v>3</v>
      </c>
      <c r="H64" s="36">
        <v>12</v>
      </c>
      <c r="I64" s="36">
        <v>4</v>
      </c>
      <c r="J64" s="36">
        <v>1</v>
      </c>
      <c r="K64" s="36"/>
      <c r="L64" s="36">
        <v>13</v>
      </c>
      <c r="M64" s="36">
        <v>4</v>
      </c>
      <c r="N64" s="36">
        <f t="shared" si="3"/>
        <v>53</v>
      </c>
    </row>
    <row r="65" spans="1:14" ht="14">
      <c r="A65" s="38" t="s">
        <v>393</v>
      </c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 t="str">
        <f t="shared" si="3"/>
        <v/>
      </c>
    </row>
    <row r="66" spans="1:14" ht="14">
      <c r="A66" s="38" t="s">
        <v>160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 t="str">
        <f t="shared" si="3"/>
        <v/>
      </c>
    </row>
    <row r="67" spans="1:14" ht="14">
      <c r="A67" s="38" t="s">
        <v>439</v>
      </c>
      <c r="B67" s="36"/>
      <c r="C67" s="36"/>
      <c r="D67" s="36">
        <v>1</v>
      </c>
      <c r="E67" s="77"/>
      <c r="F67" s="36"/>
      <c r="G67" s="36">
        <v>1</v>
      </c>
      <c r="H67" s="36"/>
      <c r="I67" s="36"/>
      <c r="J67" s="36"/>
      <c r="K67" s="36"/>
      <c r="L67" s="36"/>
      <c r="M67" s="77"/>
      <c r="N67" s="36">
        <f t="shared" si="3"/>
        <v>2</v>
      </c>
    </row>
    <row r="68" spans="1:14" ht="14">
      <c r="A68" s="38" t="s">
        <v>440</v>
      </c>
      <c r="B68" s="36">
        <v>1</v>
      </c>
      <c r="C68" s="36"/>
      <c r="D68" s="36">
        <v>1</v>
      </c>
      <c r="E68" s="36">
        <v>2</v>
      </c>
      <c r="F68" s="36">
        <v>1</v>
      </c>
      <c r="G68" s="36"/>
      <c r="H68" s="36">
        <v>7</v>
      </c>
      <c r="I68" s="36">
        <v>3</v>
      </c>
      <c r="J68" s="36">
        <v>1</v>
      </c>
      <c r="K68" s="36"/>
      <c r="L68" s="36">
        <v>7</v>
      </c>
      <c r="M68" s="36">
        <v>4</v>
      </c>
      <c r="N68" s="36">
        <f t="shared" si="3"/>
        <v>27</v>
      </c>
    </row>
    <row r="69" spans="1:14" ht="14">
      <c r="A69" s="38" t="s">
        <v>441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>
        <v>1</v>
      </c>
      <c r="M69" s="36"/>
      <c r="N69" s="36">
        <f t="shared" si="3"/>
        <v>1</v>
      </c>
    </row>
    <row r="70" spans="1:14" ht="14">
      <c r="A70" s="38" t="s">
        <v>442</v>
      </c>
      <c r="B70" s="36">
        <v>1</v>
      </c>
      <c r="C70" s="34"/>
      <c r="D70" s="36"/>
      <c r="E70" s="36"/>
      <c r="F70" s="36"/>
      <c r="G70" s="36"/>
      <c r="H70" s="36"/>
      <c r="I70" s="36"/>
      <c r="J70" s="36"/>
      <c r="K70" s="36"/>
      <c r="L70" s="36"/>
      <c r="M70" s="77"/>
      <c r="N70" s="36">
        <f t="shared" si="3"/>
        <v>1</v>
      </c>
    </row>
    <row r="71" spans="1:14" ht="14">
      <c r="A71" s="38" t="s">
        <v>443</v>
      </c>
      <c r="B71" s="36"/>
      <c r="C71" s="36"/>
      <c r="D71" s="36"/>
      <c r="E71" s="36"/>
      <c r="F71" s="36"/>
      <c r="G71" s="36"/>
      <c r="H71" s="36">
        <v>1</v>
      </c>
      <c r="I71" s="36"/>
      <c r="J71" s="36"/>
      <c r="K71" s="36"/>
      <c r="L71" s="36"/>
      <c r="M71" s="36"/>
      <c r="N71" s="36">
        <f t="shared" si="3"/>
        <v>1</v>
      </c>
    </row>
    <row r="72" spans="1:14" ht="14">
      <c r="A72" s="38" t="s">
        <v>407</v>
      </c>
      <c r="B72" s="36"/>
      <c r="C72" s="36"/>
      <c r="D72" s="36"/>
      <c r="E72" s="36">
        <v>2</v>
      </c>
      <c r="F72" s="36"/>
      <c r="G72" s="36"/>
      <c r="H72" s="36"/>
      <c r="I72" s="36"/>
      <c r="J72" s="36"/>
      <c r="K72" s="36"/>
      <c r="L72" s="36"/>
      <c r="M72" s="36"/>
      <c r="N72" s="36">
        <f t="shared" si="3"/>
        <v>2</v>
      </c>
    </row>
    <row r="73" spans="1:14" ht="14">
      <c r="A73" s="38" t="s">
        <v>76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 t="str">
        <f t="shared" si="3"/>
        <v/>
      </c>
    </row>
    <row r="74" spans="1:14">
      <c r="A74" s="54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</row>
    <row r="75" spans="1:14" ht="14">
      <c r="A75" s="2" t="s">
        <v>691</v>
      </c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</row>
    <row r="76" spans="1:14">
      <c r="A76" s="58" t="s">
        <v>477</v>
      </c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>
        <v>2</v>
      </c>
      <c r="M76" s="36"/>
      <c r="N76" s="36">
        <f t="shared" ref="N76:N82" si="4">IF(SUM(B76:M76)&gt;0,SUM(B76:M76),"")</f>
        <v>2</v>
      </c>
    </row>
    <row r="77" spans="1:14">
      <c r="A77" s="55" t="s">
        <v>626</v>
      </c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 t="str">
        <f t="shared" si="4"/>
        <v/>
      </c>
    </row>
    <row r="78" spans="1:14">
      <c r="A78" s="55" t="s">
        <v>509</v>
      </c>
      <c r="B78" s="36"/>
      <c r="C78" s="36"/>
      <c r="D78" s="36"/>
      <c r="E78" s="36"/>
      <c r="F78" s="36"/>
      <c r="G78" s="36"/>
      <c r="H78" s="36">
        <v>1</v>
      </c>
      <c r="I78" s="36"/>
      <c r="J78" s="36"/>
      <c r="K78" s="36"/>
      <c r="L78" s="36"/>
      <c r="M78" s="36"/>
      <c r="N78" s="36">
        <f t="shared" si="4"/>
        <v>1</v>
      </c>
    </row>
    <row r="79" spans="1:14">
      <c r="A79" s="55" t="s">
        <v>485</v>
      </c>
      <c r="B79" s="34"/>
      <c r="C79" s="36"/>
      <c r="D79" s="36"/>
      <c r="E79" s="77"/>
      <c r="F79" s="36"/>
      <c r="G79" s="36"/>
      <c r="H79" s="36">
        <v>2</v>
      </c>
      <c r="I79" s="36"/>
      <c r="J79" s="36"/>
      <c r="K79" s="36"/>
      <c r="L79" s="36"/>
      <c r="M79" s="34"/>
      <c r="N79" s="36">
        <f t="shared" si="4"/>
        <v>2</v>
      </c>
    </row>
    <row r="80" spans="1:14">
      <c r="A80" s="55" t="s">
        <v>486</v>
      </c>
      <c r="B80" s="36"/>
      <c r="C80" s="36"/>
      <c r="D80" s="36"/>
      <c r="E80" s="77"/>
      <c r="F80" s="36"/>
      <c r="G80" s="36"/>
      <c r="H80" s="36"/>
      <c r="I80" s="36"/>
      <c r="J80" s="36"/>
      <c r="K80" s="36"/>
      <c r="L80" s="36"/>
      <c r="M80" s="36"/>
      <c r="N80" s="36" t="str">
        <f t="shared" si="4"/>
        <v/>
      </c>
    </row>
    <row r="81" spans="1:14">
      <c r="A81" s="55" t="s">
        <v>487</v>
      </c>
      <c r="B81" s="36"/>
      <c r="C81" s="36">
        <v>4</v>
      </c>
      <c r="D81" s="36">
        <v>1</v>
      </c>
      <c r="E81" s="36"/>
      <c r="F81" s="36"/>
      <c r="G81" s="36"/>
      <c r="H81" s="36">
        <v>21</v>
      </c>
      <c r="I81" s="36">
        <v>2</v>
      </c>
      <c r="J81" s="36"/>
      <c r="K81" s="36"/>
      <c r="L81" s="36"/>
      <c r="M81" s="36"/>
      <c r="N81" s="36">
        <f t="shared" si="4"/>
        <v>28</v>
      </c>
    </row>
    <row r="82" spans="1:14">
      <c r="A82" s="55" t="s">
        <v>0</v>
      </c>
      <c r="B82" s="36">
        <v>1</v>
      </c>
      <c r="C82" s="36">
        <v>34</v>
      </c>
      <c r="D82" s="36">
        <v>3</v>
      </c>
      <c r="E82" s="36">
        <v>1</v>
      </c>
      <c r="F82" s="36"/>
      <c r="G82" s="36"/>
      <c r="H82" s="36">
        <v>16</v>
      </c>
      <c r="I82" s="36" t="s">
        <v>1054</v>
      </c>
      <c r="J82" s="36">
        <v>10</v>
      </c>
      <c r="K82" s="36">
        <v>1</v>
      </c>
      <c r="L82" s="36">
        <v>12</v>
      </c>
      <c r="M82" s="36">
        <v>8</v>
      </c>
      <c r="N82" s="36">
        <f t="shared" si="4"/>
        <v>86</v>
      </c>
    </row>
    <row r="83" spans="1:14">
      <c r="A83" s="56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</row>
    <row r="84" spans="1:14">
      <c r="A84" s="3" t="s">
        <v>829</v>
      </c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</row>
    <row r="85" spans="1:14" ht="14">
      <c r="A85" s="38" t="s">
        <v>745</v>
      </c>
      <c r="B85" s="36"/>
      <c r="C85" s="77"/>
      <c r="D85" s="36"/>
      <c r="E85" s="36"/>
      <c r="F85" s="36">
        <v>1</v>
      </c>
      <c r="G85" s="36"/>
      <c r="H85" s="36"/>
      <c r="I85" s="36"/>
      <c r="J85" s="36"/>
      <c r="K85" s="36"/>
      <c r="L85" s="36"/>
      <c r="M85" s="36"/>
      <c r="N85" s="36">
        <f>IF(SUM(B85:M85)&gt;0,SUM(B85:M85),"")</f>
        <v>1</v>
      </c>
    </row>
    <row r="86" spans="1:14" ht="14">
      <c r="A86" s="39" t="s">
        <v>746</v>
      </c>
      <c r="B86" s="36"/>
      <c r="C86" s="36"/>
      <c r="D86" s="36"/>
      <c r="E86" s="36">
        <v>10</v>
      </c>
      <c r="F86" s="36">
        <v>1</v>
      </c>
      <c r="G86" s="36"/>
      <c r="H86" s="36"/>
      <c r="I86" s="36"/>
      <c r="J86" s="36"/>
      <c r="K86" s="36"/>
      <c r="L86" s="36"/>
      <c r="M86" s="36"/>
      <c r="N86" s="36">
        <f>IF(SUM(B86:M86)&gt;0,SUM(B86:M86),"")</f>
        <v>11</v>
      </c>
    </row>
    <row r="87" spans="1:14" ht="14">
      <c r="A87" s="39" t="s">
        <v>436</v>
      </c>
      <c r="B87" s="36"/>
      <c r="C87" s="36">
        <v>6</v>
      </c>
      <c r="D87" s="36"/>
      <c r="E87" s="36"/>
      <c r="F87" s="36"/>
      <c r="G87" s="36"/>
      <c r="H87" s="36"/>
      <c r="I87" s="36"/>
      <c r="J87" s="36"/>
      <c r="K87" s="36"/>
      <c r="L87" s="36"/>
      <c r="M87" s="36">
        <v>3</v>
      </c>
      <c r="N87" s="36">
        <f>IF(SUM(B87:M87)&gt;0,SUM(B87:M87),"")</f>
        <v>9</v>
      </c>
    </row>
    <row r="88" spans="1:14" ht="14">
      <c r="A88" s="39" t="s">
        <v>444</v>
      </c>
      <c r="B88" s="36">
        <v>1</v>
      </c>
      <c r="C88" s="36"/>
      <c r="D88" s="36"/>
      <c r="E88" s="36">
        <v>7</v>
      </c>
      <c r="F88" s="36"/>
      <c r="G88" s="36"/>
      <c r="H88" s="36"/>
      <c r="I88" s="36"/>
      <c r="J88" s="36"/>
      <c r="K88" s="36"/>
      <c r="L88" s="36"/>
      <c r="M88" s="36"/>
      <c r="N88" s="36">
        <f>IF(SUM(B88:M88)&gt;0,SUM(B88:M88),"")</f>
        <v>8</v>
      </c>
    </row>
    <row r="89" spans="1:14">
      <c r="A89" s="54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</row>
    <row r="90" spans="1:14" ht="14">
      <c r="A90" s="2" t="s">
        <v>830</v>
      </c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</row>
    <row r="91" spans="1:14" ht="14">
      <c r="A91" s="69" t="s">
        <v>808</v>
      </c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 t="str">
        <f t="shared" ref="N91:N109" si="5">IF(SUM(B91:M91)&gt;0,SUM(B91:M91),"")</f>
        <v/>
      </c>
    </row>
    <row r="92" spans="1:14" ht="14">
      <c r="A92" s="38" t="s">
        <v>173</v>
      </c>
      <c r="B92" s="36">
        <v>1</v>
      </c>
      <c r="C92" s="36">
        <v>8</v>
      </c>
      <c r="D92" s="36"/>
      <c r="E92" s="36"/>
      <c r="F92" s="36">
        <v>1</v>
      </c>
      <c r="G92" s="36"/>
      <c r="H92" s="36"/>
      <c r="I92" s="36">
        <v>2</v>
      </c>
      <c r="J92" s="36">
        <v>2</v>
      </c>
      <c r="K92" s="36"/>
      <c r="L92" s="36">
        <v>5</v>
      </c>
      <c r="M92" s="36">
        <v>7</v>
      </c>
      <c r="N92" s="36">
        <f t="shared" si="5"/>
        <v>26</v>
      </c>
    </row>
    <row r="93" spans="1:14" ht="14">
      <c r="A93" s="38" t="s">
        <v>174</v>
      </c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>
        <v>2</v>
      </c>
      <c r="N93" s="36">
        <f t="shared" si="5"/>
        <v>2</v>
      </c>
    </row>
    <row r="94" spans="1:14" ht="14">
      <c r="A94" s="38" t="s">
        <v>175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 t="str">
        <f t="shared" si="5"/>
        <v/>
      </c>
    </row>
    <row r="95" spans="1:14" ht="14">
      <c r="A95" s="38" t="s">
        <v>893</v>
      </c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 t="str">
        <f t="shared" si="5"/>
        <v/>
      </c>
    </row>
    <row r="96" spans="1:14" ht="14">
      <c r="A96" s="38" t="s">
        <v>671</v>
      </c>
      <c r="B96" s="36"/>
      <c r="C96" s="36"/>
      <c r="D96" s="36">
        <v>3</v>
      </c>
      <c r="E96" s="36">
        <v>1</v>
      </c>
      <c r="F96" s="36"/>
      <c r="G96" s="36"/>
      <c r="H96" s="36">
        <v>1</v>
      </c>
      <c r="I96" s="36"/>
      <c r="J96" s="36"/>
      <c r="K96" s="36"/>
      <c r="L96" s="36"/>
      <c r="M96" s="36">
        <v>6</v>
      </c>
      <c r="N96" s="36">
        <f t="shared" si="5"/>
        <v>11</v>
      </c>
    </row>
    <row r="97" spans="1:14" ht="14">
      <c r="A97" s="38" t="s">
        <v>897</v>
      </c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 t="str">
        <f t="shared" si="5"/>
        <v/>
      </c>
    </row>
    <row r="98" spans="1:14" ht="14">
      <c r="A98" s="38" t="s">
        <v>131</v>
      </c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 t="str">
        <f t="shared" si="5"/>
        <v/>
      </c>
    </row>
    <row r="99" spans="1:14" ht="14">
      <c r="A99" s="38" t="s">
        <v>425</v>
      </c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 t="str">
        <f t="shared" si="5"/>
        <v/>
      </c>
    </row>
    <row r="100" spans="1:14" ht="14">
      <c r="A100" s="38" t="s">
        <v>614</v>
      </c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 t="str">
        <f t="shared" si="5"/>
        <v/>
      </c>
    </row>
    <row r="101" spans="1:14" ht="14">
      <c r="A101" s="38" t="s">
        <v>467</v>
      </c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 t="str">
        <f t="shared" si="5"/>
        <v/>
      </c>
    </row>
    <row r="102" spans="1:14" ht="14">
      <c r="A102" s="38" t="s">
        <v>435</v>
      </c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 t="str">
        <f t="shared" si="5"/>
        <v/>
      </c>
    </row>
    <row r="103" spans="1:14" ht="14">
      <c r="A103" s="38" t="s">
        <v>344</v>
      </c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 t="str">
        <f t="shared" si="5"/>
        <v/>
      </c>
    </row>
    <row r="104" spans="1:14" ht="14">
      <c r="A104" s="38" t="s">
        <v>342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 t="str">
        <f t="shared" si="5"/>
        <v/>
      </c>
    </row>
    <row r="105" spans="1:14" ht="14">
      <c r="A105" s="38" t="s">
        <v>398</v>
      </c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 t="str">
        <f t="shared" si="5"/>
        <v/>
      </c>
    </row>
    <row r="106" spans="1:14" ht="14">
      <c r="A106" s="38" t="s">
        <v>540</v>
      </c>
      <c r="B106" s="36"/>
      <c r="C106" s="36"/>
      <c r="D106" s="36"/>
      <c r="E106" s="36">
        <v>4</v>
      </c>
      <c r="F106" s="36"/>
      <c r="G106" s="36"/>
      <c r="H106" s="36"/>
      <c r="I106" s="36"/>
      <c r="J106" s="36"/>
      <c r="K106" s="36"/>
      <c r="L106" s="36"/>
      <c r="M106" s="36"/>
      <c r="N106" s="36">
        <f t="shared" si="5"/>
        <v>4</v>
      </c>
    </row>
    <row r="107" spans="1:14" ht="14">
      <c r="A107" s="38" t="s">
        <v>686</v>
      </c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 t="str">
        <f t="shared" si="5"/>
        <v/>
      </c>
    </row>
    <row r="108" spans="1:14" ht="14">
      <c r="A108" s="38" t="s">
        <v>537</v>
      </c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 t="str">
        <f t="shared" si="5"/>
        <v/>
      </c>
    </row>
    <row r="109" spans="1:14" ht="14">
      <c r="A109" s="54" t="s">
        <v>346</v>
      </c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 t="str">
        <f t="shared" si="5"/>
        <v/>
      </c>
    </row>
    <row r="110" spans="1:14">
      <c r="A110" s="54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</row>
    <row r="111" spans="1:14" ht="14">
      <c r="A111" s="2" t="s">
        <v>977</v>
      </c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</row>
    <row r="112" spans="1:14" ht="14">
      <c r="A112" s="38" t="s">
        <v>801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 t="str">
        <f t="shared" ref="N112:N118" si="6">IF(SUM(B112:M112)&gt;0,SUM(B112:M112),"")</f>
        <v/>
      </c>
    </row>
    <row r="113" spans="1:14" ht="14">
      <c r="A113" s="38" t="s">
        <v>167</v>
      </c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>
        <v>2</v>
      </c>
      <c r="N113" s="36">
        <f t="shared" si="6"/>
        <v>2</v>
      </c>
    </row>
    <row r="114" spans="1:14" ht="14">
      <c r="A114" s="38" t="s">
        <v>168</v>
      </c>
      <c r="B114" s="36"/>
      <c r="C114" s="36">
        <v>6</v>
      </c>
      <c r="D114" s="36"/>
      <c r="E114" s="36"/>
      <c r="F114" s="36">
        <v>55</v>
      </c>
      <c r="G114" s="36">
        <v>2</v>
      </c>
      <c r="H114" s="36"/>
      <c r="I114" s="36"/>
      <c r="J114" s="36"/>
      <c r="K114" s="36">
        <v>71</v>
      </c>
      <c r="L114" s="36"/>
      <c r="M114" s="36">
        <v>3</v>
      </c>
      <c r="N114" s="36">
        <f t="shared" si="6"/>
        <v>137</v>
      </c>
    </row>
    <row r="115" spans="1:14" ht="14">
      <c r="A115" s="38" t="s">
        <v>205</v>
      </c>
      <c r="B115" s="36"/>
      <c r="C115" s="36">
        <v>2</v>
      </c>
      <c r="D115" s="36"/>
      <c r="E115" s="77"/>
      <c r="F115" s="36"/>
      <c r="G115" s="36"/>
      <c r="H115" s="36"/>
      <c r="I115" s="36"/>
      <c r="J115" s="36"/>
      <c r="K115" s="36"/>
      <c r="L115" s="36"/>
      <c r="M115" s="36"/>
      <c r="N115" s="36">
        <f t="shared" si="6"/>
        <v>2</v>
      </c>
    </row>
    <row r="116" spans="1:14" ht="14">
      <c r="A116" s="38" t="s">
        <v>652</v>
      </c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 t="str">
        <f t="shared" si="6"/>
        <v/>
      </c>
    </row>
    <row r="117" spans="1:14" ht="14">
      <c r="A117" s="38" t="s">
        <v>6</v>
      </c>
      <c r="B117" s="36"/>
      <c r="C117" s="36"/>
      <c r="D117" s="36"/>
      <c r="E117" s="77"/>
      <c r="F117" s="36"/>
      <c r="G117" s="36"/>
      <c r="H117" s="36"/>
      <c r="I117" s="36"/>
      <c r="J117" s="36"/>
      <c r="K117" s="36"/>
      <c r="L117" s="36"/>
      <c r="M117" s="36"/>
      <c r="N117" s="36" t="str">
        <f t="shared" si="6"/>
        <v/>
      </c>
    </row>
    <row r="118" spans="1:14" ht="14">
      <c r="A118" s="38" t="s">
        <v>616</v>
      </c>
      <c r="B118" s="36"/>
      <c r="C118" s="36"/>
      <c r="D118" s="36"/>
      <c r="E118" s="36"/>
      <c r="F118" s="36">
        <v>22</v>
      </c>
      <c r="G118" s="36">
        <v>2</v>
      </c>
      <c r="H118" s="36"/>
      <c r="I118" s="36"/>
      <c r="J118" s="36"/>
      <c r="K118" s="36">
        <v>10</v>
      </c>
      <c r="L118" s="36"/>
      <c r="M118" s="36"/>
      <c r="N118" s="36">
        <f t="shared" si="6"/>
        <v>34</v>
      </c>
    </row>
    <row r="119" spans="1:14">
      <c r="A119" s="51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</row>
    <row r="120" spans="1:14" ht="14">
      <c r="A120" s="2" t="s">
        <v>978</v>
      </c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</row>
    <row r="121" spans="1:14" ht="14">
      <c r="A121" s="38" t="s">
        <v>687</v>
      </c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 t="str">
        <f>IF(SUM(B121:M121)&gt;0,SUM(B121:M121),"")</f>
        <v/>
      </c>
    </row>
    <row r="122" spans="1:14" ht="14">
      <c r="A122" s="39" t="s">
        <v>791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 t="str">
        <f>IF(SUM(B122:M122)&gt;0,SUM(B122:M122),"")</f>
        <v/>
      </c>
    </row>
    <row r="123" spans="1:14" ht="14">
      <c r="A123" s="39" t="s">
        <v>688</v>
      </c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 t="str">
        <f>IF(SUM(B123:M123)&gt;0,SUM(B123:M123),"")</f>
        <v/>
      </c>
    </row>
    <row r="124" spans="1:14">
      <c r="A124" s="51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</row>
    <row r="125" spans="1:14" ht="14">
      <c r="A125" s="2" t="s">
        <v>979</v>
      </c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</row>
    <row r="126" spans="1:14" ht="14">
      <c r="A126" s="38" t="s">
        <v>324</v>
      </c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>
        <v>5</v>
      </c>
      <c r="N126" s="36">
        <f>IF(SUM(B126:M126)&gt;0,SUM(B126:M126),"")</f>
        <v>5</v>
      </c>
    </row>
    <row r="127" spans="1:14" ht="14">
      <c r="A127" s="39" t="s">
        <v>769</v>
      </c>
      <c r="B127" s="36"/>
      <c r="C127" s="36">
        <v>6</v>
      </c>
      <c r="D127" s="36">
        <v>1</v>
      </c>
      <c r="E127" s="36"/>
      <c r="F127" s="36"/>
      <c r="G127" s="36"/>
      <c r="H127" s="36"/>
      <c r="I127" s="36"/>
      <c r="J127" s="36"/>
      <c r="K127" s="36"/>
      <c r="L127" s="36"/>
      <c r="M127" s="36"/>
      <c r="N127" s="36">
        <f>IF(SUM(B127:M127)&gt;0,SUM(B127:M127),"")</f>
        <v>7</v>
      </c>
    </row>
    <row r="128" spans="1:14" ht="14">
      <c r="A128" s="39" t="s">
        <v>863</v>
      </c>
      <c r="B128" s="36"/>
      <c r="C128" s="36"/>
      <c r="D128" s="36"/>
      <c r="E128" s="36">
        <v>2</v>
      </c>
      <c r="F128" s="36"/>
      <c r="G128" s="36"/>
      <c r="H128" s="36"/>
      <c r="I128" s="36" t="s">
        <v>1054</v>
      </c>
      <c r="J128" s="36"/>
      <c r="K128" s="36">
        <v>2</v>
      </c>
      <c r="L128" s="36">
        <v>4</v>
      </c>
      <c r="M128" s="36">
        <v>4</v>
      </c>
      <c r="N128" s="36">
        <f>IF(SUM(B128:M128)&gt;0,SUM(B128:M128),"")</f>
        <v>12</v>
      </c>
    </row>
    <row r="129" spans="1:14" ht="14">
      <c r="A129" s="39" t="s">
        <v>864</v>
      </c>
      <c r="B129" s="36">
        <v>15</v>
      </c>
      <c r="C129" s="36"/>
      <c r="D129" s="36">
        <v>3</v>
      </c>
      <c r="E129" s="36">
        <v>4</v>
      </c>
      <c r="F129" s="36">
        <v>4</v>
      </c>
      <c r="G129" s="36"/>
      <c r="H129" s="36">
        <v>17</v>
      </c>
      <c r="I129" s="36">
        <v>11</v>
      </c>
      <c r="J129" s="36">
        <v>2</v>
      </c>
      <c r="K129" s="36">
        <v>2</v>
      </c>
      <c r="L129" s="36">
        <v>29</v>
      </c>
      <c r="M129" s="36">
        <v>13</v>
      </c>
      <c r="N129" s="36">
        <f>IF(SUM(B129:M129)&gt;0,SUM(B129:M129),"")</f>
        <v>100</v>
      </c>
    </row>
    <row r="130" spans="1:14"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</row>
    <row r="131" spans="1:14" ht="14">
      <c r="A131" s="2" t="s">
        <v>980</v>
      </c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</row>
    <row r="132" spans="1:14" ht="14">
      <c r="A132" s="38" t="s">
        <v>865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 t="str">
        <f t="shared" ref="N132:N141" si="7">IF(SUM(B132:M132)&gt;0,SUM(B132:M132),"")</f>
        <v/>
      </c>
    </row>
    <row r="133" spans="1:14" ht="14">
      <c r="A133" s="39" t="s">
        <v>696</v>
      </c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 t="str">
        <f t="shared" si="7"/>
        <v/>
      </c>
    </row>
    <row r="134" spans="1:14" ht="14">
      <c r="A134" s="39" t="s">
        <v>866</v>
      </c>
      <c r="B134" s="36"/>
      <c r="C134" s="36">
        <v>1</v>
      </c>
      <c r="D134" s="36"/>
      <c r="E134" s="36"/>
      <c r="F134" s="36"/>
      <c r="G134" s="36"/>
      <c r="H134" s="36">
        <v>4</v>
      </c>
      <c r="I134" s="36"/>
      <c r="J134" s="36"/>
      <c r="K134" s="36"/>
      <c r="L134" s="36">
        <v>2</v>
      </c>
      <c r="M134" s="36"/>
      <c r="N134" s="36">
        <f t="shared" si="7"/>
        <v>7</v>
      </c>
    </row>
    <row r="135" spans="1:14" ht="14">
      <c r="A135" s="39" t="s">
        <v>479</v>
      </c>
      <c r="B135" s="36"/>
      <c r="C135" s="36"/>
      <c r="D135" s="36"/>
      <c r="E135" s="36"/>
      <c r="F135" s="36"/>
      <c r="G135" s="36"/>
      <c r="H135" s="36">
        <v>4</v>
      </c>
      <c r="I135" s="36"/>
      <c r="J135" s="36"/>
      <c r="K135" s="36"/>
      <c r="L135" s="36"/>
      <c r="M135" s="36"/>
      <c r="N135" s="36">
        <f t="shared" si="7"/>
        <v>4</v>
      </c>
    </row>
    <row r="136" spans="1:14" ht="14">
      <c r="A136" s="39" t="s">
        <v>480</v>
      </c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 t="str">
        <f t="shared" si="7"/>
        <v/>
      </c>
    </row>
    <row r="137" spans="1:14" ht="14">
      <c r="A137" s="39" t="s">
        <v>272</v>
      </c>
      <c r="B137" s="36"/>
      <c r="C137" s="36" t="s">
        <v>273</v>
      </c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 t="str">
        <f t="shared" si="7"/>
        <v/>
      </c>
    </row>
    <row r="138" spans="1:14" ht="14">
      <c r="A138" s="39" t="s">
        <v>867</v>
      </c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>
        <v>1</v>
      </c>
      <c r="N138" s="36">
        <f t="shared" si="7"/>
        <v>1</v>
      </c>
    </row>
    <row r="139" spans="1:14" ht="14">
      <c r="A139" s="39" t="s">
        <v>576</v>
      </c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 t="str">
        <f t="shared" si="7"/>
        <v/>
      </c>
    </row>
    <row r="140" spans="1:14" ht="14">
      <c r="A140" s="59" t="s">
        <v>1078</v>
      </c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36" t="str">
        <f t="shared" si="7"/>
        <v/>
      </c>
    </row>
    <row r="141" spans="1:14" ht="14">
      <c r="A141" s="39" t="s">
        <v>291</v>
      </c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 t="str">
        <f t="shared" si="7"/>
        <v/>
      </c>
    </row>
    <row r="142" spans="1:14"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</row>
    <row r="143" spans="1:14" ht="14">
      <c r="A143" s="2" t="s">
        <v>981</v>
      </c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</row>
    <row r="144" spans="1:14" ht="14">
      <c r="A144" s="39" t="s">
        <v>792</v>
      </c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 t="str">
        <f>IF(SUM(B144:M144)&gt;0,SUM(B144:M144),"")</f>
        <v/>
      </c>
    </row>
    <row r="145" spans="1:14" ht="14">
      <c r="A145" s="39" t="s">
        <v>758</v>
      </c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 t="str">
        <f>IF(SUM(B145:M145)&gt;0,SUM(B145:M145),"")</f>
        <v/>
      </c>
    </row>
    <row r="146" spans="1:14" ht="14">
      <c r="A146" s="38" t="s">
        <v>552</v>
      </c>
      <c r="B146" s="36"/>
      <c r="C146" s="36">
        <v>4</v>
      </c>
      <c r="D146" s="36">
        <v>1</v>
      </c>
      <c r="E146" s="36">
        <v>1</v>
      </c>
      <c r="F146" s="36">
        <v>7</v>
      </c>
      <c r="G146" s="36">
        <v>7</v>
      </c>
      <c r="H146" s="36">
        <v>13</v>
      </c>
      <c r="I146" s="36" t="s">
        <v>1054</v>
      </c>
      <c r="J146" s="36"/>
      <c r="K146" s="36"/>
      <c r="L146" s="36"/>
      <c r="M146" s="36"/>
      <c r="N146" s="36">
        <f>IF(SUM(B146:M146)&gt;0,SUM(B146:M146),"")</f>
        <v>33</v>
      </c>
    </row>
    <row r="147" spans="1:14" ht="14">
      <c r="A147" s="39" t="s">
        <v>739</v>
      </c>
      <c r="B147" s="36"/>
      <c r="C147" s="36"/>
      <c r="D147" s="36"/>
      <c r="E147" s="77"/>
      <c r="F147" s="36"/>
      <c r="G147" s="36"/>
      <c r="H147" s="36"/>
      <c r="I147" s="36"/>
      <c r="J147" s="36"/>
      <c r="K147" s="36"/>
      <c r="L147" s="36"/>
      <c r="M147" s="36"/>
      <c r="N147" s="36" t="str">
        <f>IF(SUM(B147:M147)&gt;0,SUM(B147:M147),"")</f>
        <v/>
      </c>
    </row>
    <row r="148" spans="1:14"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</row>
    <row r="149" spans="1:14" ht="14">
      <c r="A149" s="2" t="s">
        <v>982</v>
      </c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</row>
    <row r="150" spans="1:14" ht="14">
      <c r="A150" s="38" t="s">
        <v>481</v>
      </c>
      <c r="B150" s="36"/>
      <c r="C150" s="36"/>
      <c r="D150" s="36"/>
      <c r="E150" s="36"/>
      <c r="F150" s="36"/>
      <c r="G150" s="36"/>
      <c r="H150" s="36"/>
      <c r="I150" s="36"/>
      <c r="J150" s="36">
        <v>1</v>
      </c>
      <c r="K150" s="36"/>
      <c r="L150" s="36"/>
      <c r="M150" s="36"/>
      <c r="N150" s="36">
        <f>IF(SUM(B150:M150)&gt;0,SUM(B150:M150),"")</f>
        <v>1</v>
      </c>
    </row>
    <row r="151" spans="1:14" ht="14">
      <c r="A151" s="39" t="s">
        <v>488</v>
      </c>
      <c r="B151" s="36"/>
      <c r="C151" s="36">
        <v>1</v>
      </c>
      <c r="D151" s="36">
        <v>1</v>
      </c>
      <c r="E151" s="36"/>
      <c r="F151" s="36">
        <v>1</v>
      </c>
      <c r="G151" s="36"/>
      <c r="H151" s="36"/>
      <c r="I151" s="36"/>
      <c r="J151" s="36"/>
      <c r="K151" s="36"/>
      <c r="L151" s="36"/>
      <c r="M151" s="36"/>
      <c r="N151" s="36">
        <f>IF(SUM(B151:M151)&gt;0,SUM(B151:M151),"")</f>
        <v>3</v>
      </c>
    </row>
    <row r="152" spans="1:14" ht="14">
      <c r="A152" s="39" t="s">
        <v>489</v>
      </c>
      <c r="B152" s="36"/>
      <c r="C152" s="36"/>
      <c r="D152" s="36">
        <v>2</v>
      </c>
      <c r="E152" s="36"/>
      <c r="F152" s="36">
        <v>4</v>
      </c>
      <c r="G152" s="36"/>
      <c r="H152" s="36">
        <v>9</v>
      </c>
      <c r="I152" s="36"/>
      <c r="J152" s="36"/>
      <c r="K152" s="36"/>
      <c r="L152" s="36"/>
      <c r="M152" s="36"/>
      <c r="N152" s="36">
        <f>IF(SUM(B152:M152)&gt;0,SUM(B152:M152),"")</f>
        <v>15</v>
      </c>
    </row>
    <row r="153" spans="1:14" ht="14">
      <c r="A153" s="39" t="s">
        <v>490</v>
      </c>
      <c r="B153" s="36">
        <v>2</v>
      </c>
      <c r="C153" s="36">
        <v>2</v>
      </c>
      <c r="D153" s="36">
        <v>2</v>
      </c>
      <c r="E153" s="36">
        <v>3</v>
      </c>
      <c r="F153" s="36">
        <v>1</v>
      </c>
      <c r="G153" s="36"/>
      <c r="H153" s="36">
        <v>8</v>
      </c>
      <c r="I153" s="36" t="s">
        <v>1054</v>
      </c>
      <c r="J153" s="36">
        <v>1</v>
      </c>
      <c r="K153" s="36"/>
      <c r="L153" s="36"/>
      <c r="M153" s="36"/>
      <c r="N153" s="36">
        <f>IF(SUM(B153:M153)&gt;0,SUM(B153:M153),"")</f>
        <v>19</v>
      </c>
    </row>
    <row r="154" spans="1:14" ht="14">
      <c r="A154" s="59" t="s">
        <v>762</v>
      </c>
      <c r="B154" s="36"/>
      <c r="C154" s="36"/>
      <c r="D154" s="36"/>
      <c r="E154" s="36">
        <v>3</v>
      </c>
      <c r="F154" s="36"/>
      <c r="G154" s="36">
        <v>2</v>
      </c>
      <c r="H154" s="36"/>
      <c r="I154" s="36"/>
      <c r="J154" s="36"/>
      <c r="K154" s="36"/>
      <c r="L154" s="36"/>
      <c r="M154" s="36"/>
      <c r="N154" s="36">
        <f>IF(SUM(B154:M154)&gt;0,SUM(B154:M154),"")</f>
        <v>5</v>
      </c>
    </row>
    <row r="155" spans="1:14">
      <c r="A155" s="51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</row>
    <row r="156" spans="1:14" ht="14">
      <c r="A156" s="2" t="s">
        <v>383</v>
      </c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</row>
    <row r="157" spans="1:14" ht="14">
      <c r="A157" s="38" t="s">
        <v>332</v>
      </c>
      <c r="B157" s="36">
        <v>3</v>
      </c>
      <c r="C157" s="36"/>
      <c r="D157" s="36">
        <v>1</v>
      </c>
      <c r="E157" s="36"/>
      <c r="F157" s="36"/>
      <c r="G157" s="36">
        <v>1</v>
      </c>
      <c r="H157" s="36"/>
      <c r="I157" s="36"/>
      <c r="J157" s="36"/>
      <c r="K157" s="36">
        <v>1</v>
      </c>
      <c r="L157" s="36"/>
      <c r="M157" s="36"/>
      <c r="N157" s="36">
        <f>IF(SUM(B157:M157)&gt;0,SUM(B157:M157),"")</f>
        <v>6</v>
      </c>
    </row>
    <row r="158" spans="1:14"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</row>
    <row r="159" spans="1:14">
      <c r="A159" s="3" t="s">
        <v>554</v>
      </c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</row>
    <row r="160" spans="1:14" ht="14">
      <c r="A160" s="38" t="s">
        <v>333</v>
      </c>
      <c r="B160" s="36"/>
      <c r="C160" s="36"/>
      <c r="D160" s="36"/>
      <c r="E160" s="36"/>
      <c r="F160" s="36">
        <v>4</v>
      </c>
      <c r="G160" s="36">
        <v>2</v>
      </c>
      <c r="H160" s="36">
        <v>2</v>
      </c>
      <c r="I160" s="36">
        <v>10</v>
      </c>
      <c r="J160" s="36">
        <v>1</v>
      </c>
      <c r="K160" s="36"/>
      <c r="L160" s="36"/>
      <c r="M160" s="36">
        <v>1</v>
      </c>
      <c r="N160" s="36">
        <f t="shared" ref="N160:N170" si="8">IF(SUM(B160:M160)&gt;0,SUM(B160:M160),"")</f>
        <v>20</v>
      </c>
    </row>
    <row r="161" spans="1:14" ht="14">
      <c r="A161" s="39" t="s">
        <v>334</v>
      </c>
      <c r="B161" s="36"/>
      <c r="C161" s="36"/>
      <c r="D161" s="36"/>
      <c r="E161" s="36"/>
      <c r="F161" s="36">
        <v>3</v>
      </c>
      <c r="G161" s="36"/>
      <c r="H161" s="36"/>
      <c r="I161" s="36"/>
      <c r="J161" s="36"/>
      <c r="K161" s="36"/>
      <c r="L161" s="36"/>
      <c r="M161" s="36"/>
      <c r="N161" s="36">
        <f t="shared" si="8"/>
        <v>3</v>
      </c>
    </row>
    <row r="162" spans="1:14" ht="14">
      <c r="A162" s="38" t="s">
        <v>198</v>
      </c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 t="str">
        <f t="shared" si="8"/>
        <v/>
      </c>
    </row>
    <row r="163" spans="1:14" ht="14">
      <c r="A163" s="39" t="s">
        <v>199</v>
      </c>
      <c r="B163" s="36"/>
      <c r="C163" s="77"/>
      <c r="D163" s="36"/>
      <c r="E163" s="36">
        <v>2</v>
      </c>
      <c r="F163" s="36"/>
      <c r="G163" s="36"/>
      <c r="H163" s="36"/>
      <c r="I163" s="36"/>
      <c r="J163" s="36"/>
      <c r="K163" s="36"/>
      <c r="L163" s="36"/>
      <c r="M163" s="36"/>
      <c r="N163" s="36">
        <f t="shared" si="8"/>
        <v>2</v>
      </c>
    </row>
    <row r="164" spans="1:14" ht="14">
      <c r="A164" s="39" t="s">
        <v>759</v>
      </c>
      <c r="B164" s="34"/>
      <c r="C164" s="34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 t="str">
        <f t="shared" si="8"/>
        <v/>
      </c>
    </row>
    <row r="165" spans="1:14" ht="14">
      <c r="A165" s="39" t="s">
        <v>200</v>
      </c>
      <c r="B165" s="36"/>
      <c r="C165" s="36">
        <v>1</v>
      </c>
      <c r="D165" s="36"/>
      <c r="E165" s="77"/>
      <c r="F165" s="36" t="s">
        <v>1054</v>
      </c>
      <c r="G165" s="36"/>
      <c r="H165" s="36">
        <v>3</v>
      </c>
      <c r="I165" s="36">
        <v>1</v>
      </c>
      <c r="J165" s="36">
        <v>1</v>
      </c>
      <c r="K165" s="36">
        <v>1</v>
      </c>
      <c r="L165" s="36"/>
      <c r="M165" s="36"/>
      <c r="N165" s="36">
        <f t="shared" si="8"/>
        <v>7</v>
      </c>
    </row>
    <row r="166" spans="1:14" ht="14">
      <c r="A166" s="39" t="s">
        <v>336</v>
      </c>
      <c r="B166" s="36"/>
      <c r="C166" s="36"/>
      <c r="D166" s="36">
        <v>2</v>
      </c>
      <c r="E166" s="77"/>
      <c r="F166" s="36"/>
      <c r="G166" s="36"/>
      <c r="H166" s="36"/>
      <c r="I166" s="36"/>
      <c r="J166" s="36"/>
      <c r="K166" s="36"/>
      <c r="L166" s="36"/>
      <c r="M166" s="36"/>
      <c r="N166" s="36">
        <f t="shared" si="8"/>
        <v>2</v>
      </c>
    </row>
    <row r="167" spans="1:14" ht="14">
      <c r="A167" s="39" t="s">
        <v>787</v>
      </c>
      <c r="B167" s="36"/>
      <c r="C167" s="36"/>
      <c r="D167" s="77" t="s">
        <v>1054</v>
      </c>
      <c r="E167" s="36">
        <v>2</v>
      </c>
      <c r="F167" s="36"/>
      <c r="G167" s="36"/>
      <c r="H167" s="36"/>
      <c r="I167" s="36"/>
      <c r="J167" s="36"/>
      <c r="K167" s="36"/>
      <c r="L167" s="36"/>
      <c r="M167" s="36"/>
      <c r="N167" s="36">
        <f t="shared" si="8"/>
        <v>2</v>
      </c>
    </row>
    <row r="168" spans="1:14" ht="14">
      <c r="A168" s="39" t="s">
        <v>271</v>
      </c>
      <c r="B168" s="36">
        <v>2</v>
      </c>
      <c r="C168" s="36">
        <v>1</v>
      </c>
      <c r="D168" s="36">
        <v>1</v>
      </c>
      <c r="E168" s="36">
        <v>3</v>
      </c>
      <c r="F168" s="36"/>
      <c r="G168" s="36"/>
      <c r="H168" s="36">
        <v>5</v>
      </c>
      <c r="I168" s="36">
        <v>3</v>
      </c>
      <c r="J168" s="36"/>
      <c r="K168" s="36">
        <v>2</v>
      </c>
      <c r="L168" s="36"/>
      <c r="M168" s="36">
        <v>2</v>
      </c>
      <c r="N168" s="36">
        <f t="shared" si="8"/>
        <v>19</v>
      </c>
    </row>
    <row r="169" spans="1:14" ht="14">
      <c r="A169" s="39" t="s">
        <v>263</v>
      </c>
      <c r="B169" s="34"/>
      <c r="C169" s="36"/>
      <c r="D169" s="36"/>
      <c r="E169" s="77"/>
      <c r="F169" s="36" t="s">
        <v>1054</v>
      </c>
      <c r="G169" s="36"/>
      <c r="H169" s="36">
        <v>1</v>
      </c>
      <c r="I169" s="36"/>
      <c r="J169" s="36">
        <v>1</v>
      </c>
      <c r="K169" s="36"/>
      <c r="L169" s="36"/>
      <c r="M169" s="34"/>
      <c r="N169" s="36">
        <f t="shared" si="8"/>
        <v>2</v>
      </c>
    </row>
    <row r="170" spans="1:14" ht="14">
      <c r="A170" s="39" t="s">
        <v>206</v>
      </c>
      <c r="B170" s="36"/>
      <c r="C170" s="36"/>
      <c r="D170" s="34"/>
      <c r="E170" s="34"/>
      <c r="F170" s="36"/>
      <c r="G170" s="36"/>
      <c r="H170" s="36"/>
      <c r="I170" s="36"/>
      <c r="J170" s="36"/>
      <c r="K170" s="36"/>
      <c r="L170" s="36"/>
      <c r="M170" s="34"/>
      <c r="N170" s="36" t="str">
        <f t="shared" si="8"/>
        <v/>
      </c>
    </row>
    <row r="171" spans="1:14"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</row>
    <row r="172" spans="1:14" ht="14">
      <c r="A172" s="2" t="s">
        <v>555</v>
      </c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</row>
    <row r="173" spans="1:14" ht="14">
      <c r="A173" s="38" t="s">
        <v>264</v>
      </c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 t="str">
        <f t="shared" ref="N173:N186" si="9">IF(SUM(B173:M173)&gt;0,SUM(B173:M173),"")</f>
        <v/>
      </c>
    </row>
    <row r="174" spans="1:14" ht="14">
      <c r="A174" s="39" t="s">
        <v>265</v>
      </c>
      <c r="B174" s="36"/>
      <c r="C174" s="36">
        <v>3</v>
      </c>
      <c r="D174" s="36"/>
      <c r="E174" s="36">
        <v>1</v>
      </c>
      <c r="F174" s="36">
        <v>1</v>
      </c>
      <c r="G174" s="36"/>
      <c r="H174" s="36">
        <v>1</v>
      </c>
      <c r="I174" s="36"/>
      <c r="J174" s="36"/>
      <c r="K174" s="36"/>
      <c r="L174" s="36"/>
      <c r="M174" s="36"/>
      <c r="N174" s="36">
        <f t="shared" si="9"/>
        <v>6</v>
      </c>
    </row>
    <row r="175" spans="1:14" ht="14">
      <c r="A175" s="39" t="s">
        <v>51</v>
      </c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 t="str">
        <f t="shared" si="9"/>
        <v/>
      </c>
    </row>
    <row r="176" spans="1:14" ht="14">
      <c r="A176" s="39" t="s">
        <v>126</v>
      </c>
      <c r="B176" s="36"/>
      <c r="C176" s="36"/>
      <c r="D176" s="36"/>
      <c r="E176" s="36">
        <v>3</v>
      </c>
      <c r="F176" s="36"/>
      <c r="G176" s="36"/>
      <c r="H176" s="36"/>
      <c r="I176" s="36">
        <v>1</v>
      </c>
      <c r="J176" s="36"/>
      <c r="K176" s="36"/>
      <c r="L176" s="36"/>
      <c r="M176" s="36"/>
      <c r="N176" s="36">
        <f t="shared" si="9"/>
        <v>4</v>
      </c>
    </row>
    <row r="177" spans="1:14" ht="14">
      <c r="A177" s="39" t="s">
        <v>127</v>
      </c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 t="str">
        <f t="shared" si="9"/>
        <v/>
      </c>
    </row>
    <row r="178" spans="1:14" ht="14">
      <c r="A178" s="39" t="s">
        <v>128</v>
      </c>
      <c r="B178" s="36"/>
      <c r="C178" s="36"/>
      <c r="D178" s="36"/>
      <c r="E178" s="36">
        <v>1</v>
      </c>
      <c r="F178" s="36"/>
      <c r="G178" s="36"/>
      <c r="H178" s="36"/>
      <c r="I178" s="36"/>
      <c r="J178" s="36"/>
      <c r="K178" s="36"/>
      <c r="L178" s="36"/>
      <c r="M178" s="36"/>
      <c r="N178" s="36">
        <f t="shared" si="9"/>
        <v>1</v>
      </c>
    </row>
    <row r="179" spans="1:14" ht="14">
      <c r="A179" s="39" t="s">
        <v>270</v>
      </c>
      <c r="B179" s="36"/>
      <c r="C179" s="36">
        <v>1</v>
      </c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>
        <f t="shared" si="9"/>
        <v>1</v>
      </c>
    </row>
    <row r="180" spans="1:14" ht="14">
      <c r="A180" s="39" t="s">
        <v>275</v>
      </c>
      <c r="B180" s="36"/>
      <c r="C180" s="36"/>
      <c r="D180" s="36"/>
      <c r="E180" s="36">
        <v>1</v>
      </c>
      <c r="F180" s="36">
        <v>1</v>
      </c>
      <c r="G180" s="36"/>
      <c r="H180" s="36"/>
      <c r="I180" s="36"/>
      <c r="J180" s="36"/>
      <c r="K180" s="36"/>
      <c r="L180" s="36"/>
      <c r="M180" s="36"/>
      <c r="N180" s="36">
        <f t="shared" si="9"/>
        <v>2</v>
      </c>
    </row>
    <row r="181" spans="1:14" ht="14">
      <c r="A181" s="39" t="s">
        <v>4</v>
      </c>
      <c r="B181" s="36"/>
      <c r="C181" s="36"/>
      <c r="D181" s="36"/>
      <c r="E181" s="36">
        <v>1</v>
      </c>
      <c r="F181" s="36"/>
      <c r="G181" s="36"/>
      <c r="H181" s="36"/>
      <c r="I181" s="36">
        <v>1</v>
      </c>
      <c r="J181" s="36"/>
      <c r="K181" s="36"/>
      <c r="L181" s="36"/>
      <c r="M181" s="36"/>
      <c r="N181" s="36">
        <f t="shared" si="9"/>
        <v>2</v>
      </c>
    </row>
    <row r="182" spans="1:14" ht="14">
      <c r="A182" s="39" t="s">
        <v>142</v>
      </c>
      <c r="B182" s="36"/>
      <c r="C182" s="36">
        <v>2</v>
      </c>
      <c r="D182" s="36"/>
      <c r="E182" s="36">
        <v>1</v>
      </c>
      <c r="F182" s="36">
        <v>2</v>
      </c>
      <c r="G182" s="36"/>
      <c r="H182" s="36">
        <v>2</v>
      </c>
      <c r="I182" s="36"/>
      <c r="J182" s="36"/>
      <c r="K182" s="36"/>
      <c r="L182" s="36"/>
      <c r="M182" s="36"/>
      <c r="N182" s="36">
        <f t="shared" si="9"/>
        <v>7</v>
      </c>
    </row>
    <row r="183" spans="1:14" ht="14">
      <c r="A183" s="39" t="s">
        <v>143</v>
      </c>
      <c r="B183" s="36">
        <v>5</v>
      </c>
      <c r="C183" s="36"/>
      <c r="D183" s="36">
        <v>2</v>
      </c>
      <c r="E183" s="36">
        <v>13</v>
      </c>
      <c r="F183" s="36">
        <v>6</v>
      </c>
      <c r="G183" s="36"/>
      <c r="H183" s="36">
        <v>4</v>
      </c>
      <c r="I183" s="36">
        <v>10</v>
      </c>
      <c r="J183" s="36"/>
      <c r="K183" s="36">
        <v>6</v>
      </c>
      <c r="L183" s="36">
        <v>31</v>
      </c>
      <c r="M183" s="36">
        <v>21</v>
      </c>
      <c r="N183" s="36">
        <f t="shared" si="9"/>
        <v>98</v>
      </c>
    </row>
    <row r="184" spans="1:14" ht="14">
      <c r="A184" s="39" t="s">
        <v>52</v>
      </c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 t="str">
        <f t="shared" si="9"/>
        <v/>
      </c>
    </row>
    <row r="185" spans="1:14" ht="14">
      <c r="A185" s="39" t="s">
        <v>903</v>
      </c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>
        <v>1</v>
      </c>
      <c r="M185" s="36"/>
      <c r="N185" s="36">
        <f t="shared" si="9"/>
        <v>1</v>
      </c>
    </row>
    <row r="186" spans="1:14" ht="14">
      <c r="A186" s="39" t="s">
        <v>497</v>
      </c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>
        <v>2</v>
      </c>
      <c r="N186" s="36">
        <f t="shared" si="9"/>
        <v>2</v>
      </c>
    </row>
    <row r="187" spans="1:14"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</row>
    <row r="188" spans="1:14" ht="14">
      <c r="A188" s="2" t="s">
        <v>556</v>
      </c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</row>
    <row r="189" spans="1:14" ht="14">
      <c r="A189" s="38" t="s">
        <v>341</v>
      </c>
      <c r="B189" s="36"/>
      <c r="C189" s="36">
        <v>2</v>
      </c>
      <c r="D189" s="36"/>
      <c r="E189" s="36">
        <v>1</v>
      </c>
      <c r="F189" s="36">
        <v>1</v>
      </c>
      <c r="G189" s="36"/>
      <c r="H189" s="36">
        <v>14</v>
      </c>
      <c r="I189" s="36"/>
      <c r="J189" s="36"/>
      <c r="K189" s="36"/>
      <c r="L189" s="36"/>
      <c r="M189" s="36">
        <v>1</v>
      </c>
      <c r="N189" s="36">
        <f>IF(SUM(B189:M189)&gt;0,SUM(B189:M189),"")</f>
        <v>19</v>
      </c>
    </row>
    <row r="190" spans="1:14" ht="14">
      <c r="A190" s="39" t="s">
        <v>482</v>
      </c>
      <c r="B190" s="77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 t="str">
        <f>IF(SUM(B190:M190)&gt;0,SUM(B190:M190),"")</f>
        <v/>
      </c>
    </row>
    <row r="191" spans="1:14" ht="14">
      <c r="A191" s="39" t="s">
        <v>502</v>
      </c>
      <c r="B191" s="36"/>
      <c r="C191" s="36">
        <v>2</v>
      </c>
      <c r="D191" s="36"/>
      <c r="E191" s="36">
        <v>2</v>
      </c>
      <c r="F191" s="36">
        <v>2</v>
      </c>
      <c r="G191" s="36"/>
      <c r="H191" s="36">
        <v>100</v>
      </c>
      <c r="I191" s="36"/>
      <c r="J191" s="36"/>
      <c r="K191" s="36"/>
      <c r="L191" s="36"/>
      <c r="M191" s="36">
        <v>2</v>
      </c>
      <c r="N191" s="36">
        <f>IF(SUM(B191:M191)&gt;0,SUM(B191:M191),"")</f>
        <v>108</v>
      </c>
    </row>
    <row r="192" spans="1:14" ht="14">
      <c r="A192" s="39" t="s">
        <v>741</v>
      </c>
      <c r="B192" s="36"/>
      <c r="C192" s="36"/>
      <c r="D192" s="36"/>
      <c r="E192" s="36"/>
      <c r="F192" s="36"/>
      <c r="G192" s="36"/>
      <c r="H192" s="36">
        <v>26</v>
      </c>
      <c r="I192" s="36"/>
      <c r="J192" s="36"/>
      <c r="K192" s="36"/>
      <c r="L192" s="36"/>
      <c r="M192" s="36"/>
      <c r="N192" s="36">
        <f>IF(SUM(B192:M192)&gt;0,SUM(B192:M192),"")</f>
        <v>26</v>
      </c>
    </row>
    <row r="193" spans="1:14" ht="14">
      <c r="A193" s="39" t="s">
        <v>132</v>
      </c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 t="str">
        <f>IF(SUM(B193:M193)&gt;0,SUM(B193:M193),"")</f>
        <v/>
      </c>
    </row>
    <row r="194" spans="1:14"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</row>
    <row r="195" spans="1:14" ht="14">
      <c r="A195" s="2" t="s">
        <v>557</v>
      </c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</row>
    <row r="196" spans="1:14" ht="14">
      <c r="A196" s="39" t="s">
        <v>309</v>
      </c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 t="str">
        <f t="shared" ref="N196:N201" si="10">IF(SUM(B196:M196)&gt;0,SUM(B196:M196),"")</f>
        <v/>
      </c>
    </row>
    <row r="197" spans="1:14" ht="14">
      <c r="A197" s="38" t="s">
        <v>343</v>
      </c>
      <c r="B197" s="36">
        <v>3</v>
      </c>
      <c r="C197" s="36">
        <v>5</v>
      </c>
      <c r="D197" s="36">
        <v>7</v>
      </c>
      <c r="E197" s="36">
        <v>2</v>
      </c>
      <c r="F197" s="86"/>
      <c r="G197" s="86">
        <v>1</v>
      </c>
      <c r="H197" s="86">
        <v>4</v>
      </c>
      <c r="I197" s="86" t="s">
        <v>1054</v>
      </c>
      <c r="J197" s="86"/>
      <c r="K197" s="86"/>
      <c r="L197" s="86"/>
      <c r="M197" s="36"/>
      <c r="N197" s="36">
        <f t="shared" si="10"/>
        <v>22</v>
      </c>
    </row>
    <row r="198" spans="1:14" ht="14">
      <c r="A198" s="39" t="s">
        <v>495</v>
      </c>
      <c r="B198" s="36">
        <v>2</v>
      </c>
      <c r="C198" s="36">
        <v>20</v>
      </c>
      <c r="D198" s="36">
        <v>5</v>
      </c>
      <c r="E198" s="36"/>
      <c r="F198" s="36">
        <v>14</v>
      </c>
      <c r="G198" s="36">
        <v>3</v>
      </c>
      <c r="H198" s="36">
        <v>9</v>
      </c>
      <c r="I198" s="36" t="s">
        <v>1054</v>
      </c>
      <c r="J198" s="36">
        <v>2</v>
      </c>
      <c r="K198" s="36">
        <v>3</v>
      </c>
      <c r="L198" s="36">
        <v>2</v>
      </c>
      <c r="M198" s="36"/>
      <c r="N198" s="36">
        <f t="shared" si="10"/>
        <v>60</v>
      </c>
    </row>
    <row r="199" spans="1:14" ht="14">
      <c r="A199" s="39" t="s">
        <v>496</v>
      </c>
      <c r="B199" s="36"/>
      <c r="C199" s="36"/>
      <c r="D199" s="36"/>
      <c r="E199" s="36"/>
      <c r="F199" s="36"/>
      <c r="G199" s="36"/>
      <c r="H199" s="36">
        <v>5</v>
      </c>
      <c r="I199" s="36"/>
      <c r="J199" s="36">
        <v>1</v>
      </c>
      <c r="K199" s="36"/>
      <c r="L199" s="36">
        <v>9</v>
      </c>
      <c r="M199" s="36">
        <v>2</v>
      </c>
      <c r="N199" s="36">
        <f t="shared" si="10"/>
        <v>17</v>
      </c>
    </row>
    <row r="200" spans="1:14" ht="14">
      <c r="A200" s="39" t="s">
        <v>793</v>
      </c>
      <c r="B200" s="36">
        <v>12</v>
      </c>
      <c r="C200" s="36">
        <v>39</v>
      </c>
      <c r="D200" s="36">
        <v>2</v>
      </c>
      <c r="E200" s="36">
        <v>1</v>
      </c>
      <c r="F200" s="36"/>
      <c r="G200" s="36">
        <v>2</v>
      </c>
      <c r="H200" s="36">
        <v>3</v>
      </c>
      <c r="I200" s="36">
        <v>1</v>
      </c>
      <c r="J200" s="36"/>
      <c r="K200" s="36">
        <v>7</v>
      </c>
      <c r="L200" s="36">
        <v>32</v>
      </c>
      <c r="M200" s="36">
        <v>10</v>
      </c>
      <c r="N200" s="36">
        <f t="shared" si="10"/>
        <v>109</v>
      </c>
    </row>
    <row r="201" spans="1:14" ht="14">
      <c r="A201" s="39" t="s">
        <v>794</v>
      </c>
      <c r="B201" s="36">
        <v>1</v>
      </c>
      <c r="C201" s="36">
        <v>7</v>
      </c>
      <c r="D201" s="36">
        <v>6</v>
      </c>
      <c r="E201" s="36">
        <v>8</v>
      </c>
      <c r="F201" s="36">
        <v>12</v>
      </c>
      <c r="G201" s="36">
        <v>2</v>
      </c>
      <c r="H201" s="36">
        <v>15</v>
      </c>
      <c r="I201" s="36">
        <v>4</v>
      </c>
      <c r="J201" s="36">
        <v>5</v>
      </c>
      <c r="K201" s="36"/>
      <c r="L201" s="36">
        <v>6</v>
      </c>
      <c r="M201" s="36">
        <v>18</v>
      </c>
      <c r="N201" s="36">
        <f t="shared" si="10"/>
        <v>84</v>
      </c>
    </row>
    <row r="202" spans="1:14"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</row>
    <row r="203" spans="1:14" ht="14">
      <c r="A203" s="2" t="s">
        <v>558</v>
      </c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</row>
    <row r="204" spans="1:14" ht="14">
      <c r="A204" s="38" t="s">
        <v>470</v>
      </c>
      <c r="B204" s="36"/>
      <c r="C204" s="36"/>
      <c r="D204" s="36"/>
      <c r="E204" s="36"/>
      <c r="F204" s="36"/>
      <c r="G204" s="36"/>
      <c r="H204" s="36">
        <v>6</v>
      </c>
      <c r="I204" s="36">
        <v>7</v>
      </c>
      <c r="J204" s="36"/>
      <c r="K204" s="36"/>
      <c r="L204" s="36">
        <v>26</v>
      </c>
      <c r="M204" s="36">
        <v>12</v>
      </c>
      <c r="N204" s="36">
        <f t="shared" ref="N204:N212" si="11">IF(SUM(B204:M204)&gt;0,SUM(B204:M204),"")</f>
        <v>51</v>
      </c>
    </row>
    <row r="205" spans="1:14" ht="14">
      <c r="A205" s="39" t="s">
        <v>727</v>
      </c>
      <c r="B205" s="36"/>
      <c r="C205" s="77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 t="str">
        <f t="shared" si="11"/>
        <v/>
      </c>
    </row>
    <row r="206" spans="1:14" ht="14">
      <c r="A206" s="39" t="s">
        <v>471</v>
      </c>
      <c r="B206" s="36">
        <v>6</v>
      </c>
      <c r="C206" s="36">
        <v>200</v>
      </c>
      <c r="D206" s="36">
        <v>4</v>
      </c>
      <c r="E206" s="36">
        <v>60</v>
      </c>
      <c r="F206" s="36">
        <v>8</v>
      </c>
      <c r="G206" s="36"/>
      <c r="H206" s="36"/>
      <c r="I206" s="36">
        <v>2</v>
      </c>
      <c r="J206" s="36"/>
      <c r="K206" s="36"/>
      <c r="L206" s="36"/>
      <c r="M206" s="36">
        <v>1</v>
      </c>
      <c r="N206" s="36">
        <f t="shared" si="11"/>
        <v>281</v>
      </c>
    </row>
    <row r="207" spans="1:14" ht="14">
      <c r="A207" s="39" t="s">
        <v>472</v>
      </c>
      <c r="B207" s="36">
        <v>16</v>
      </c>
      <c r="C207" s="36"/>
      <c r="D207" s="36">
        <v>12</v>
      </c>
      <c r="E207" s="36">
        <v>13</v>
      </c>
      <c r="F207" s="36">
        <v>13</v>
      </c>
      <c r="G207" s="36">
        <v>12</v>
      </c>
      <c r="H207" s="36">
        <v>54</v>
      </c>
      <c r="I207" s="36">
        <v>21</v>
      </c>
      <c r="J207" s="36">
        <v>4</v>
      </c>
      <c r="K207" s="36">
        <v>18</v>
      </c>
      <c r="L207" s="36"/>
      <c r="M207" s="36"/>
      <c r="N207" s="36">
        <f t="shared" si="11"/>
        <v>163</v>
      </c>
    </row>
    <row r="208" spans="1:14" ht="14">
      <c r="A208" s="39" t="s">
        <v>473</v>
      </c>
      <c r="B208" s="36">
        <v>2</v>
      </c>
      <c r="C208" s="36"/>
      <c r="D208" s="36">
        <v>1</v>
      </c>
      <c r="E208" s="36">
        <v>1</v>
      </c>
      <c r="F208" s="36">
        <v>2</v>
      </c>
      <c r="G208" s="36"/>
      <c r="H208" s="36"/>
      <c r="I208" s="36">
        <v>4</v>
      </c>
      <c r="J208" s="36"/>
      <c r="K208" s="36"/>
      <c r="L208" s="36"/>
      <c r="M208" s="36">
        <v>6</v>
      </c>
      <c r="N208" s="36">
        <f t="shared" si="11"/>
        <v>16</v>
      </c>
    </row>
    <row r="209" spans="1:14" ht="14">
      <c r="A209" s="39" t="s">
        <v>474</v>
      </c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>
        <v>3</v>
      </c>
      <c r="N209" s="36">
        <f t="shared" si="11"/>
        <v>3</v>
      </c>
    </row>
    <row r="210" spans="1:14" ht="14">
      <c r="A210" s="39" t="s">
        <v>475</v>
      </c>
      <c r="B210" s="36"/>
      <c r="C210" s="36"/>
      <c r="D210" s="36">
        <v>35</v>
      </c>
      <c r="E210" s="36">
        <v>80</v>
      </c>
      <c r="F210" s="36">
        <v>60</v>
      </c>
      <c r="G210" s="36"/>
      <c r="H210" s="36">
        <v>60</v>
      </c>
      <c r="I210" s="36"/>
      <c r="J210" s="36">
        <v>18</v>
      </c>
      <c r="K210" s="36"/>
      <c r="L210" s="36">
        <v>17</v>
      </c>
      <c r="M210" s="36">
        <v>66</v>
      </c>
      <c r="N210" s="36">
        <f t="shared" si="11"/>
        <v>336</v>
      </c>
    </row>
    <row r="211" spans="1:14" ht="14">
      <c r="A211" s="39" t="s">
        <v>317</v>
      </c>
      <c r="B211" s="36">
        <v>2</v>
      </c>
      <c r="C211" s="36">
        <v>6</v>
      </c>
      <c r="D211" s="36">
        <v>4</v>
      </c>
      <c r="E211" s="36">
        <v>3</v>
      </c>
      <c r="F211" s="36">
        <v>3</v>
      </c>
      <c r="G211" s="36"/>
      <c r="H211" s="36">
        <v>15</v>
      </c>
      <c r="I211" s="36">
        <v>6</v>
      </c>
      <c r="J211" s="36">
        <v>2</v>
      </c>
      <c r="K211" s="36"/>
      <c r="L211" s="36">
        <v>46</v>
      </c>
      <c r="M211" s="36">
        <v>15</v>
      </c>
      <c r="N211" s="36">
        <f t="shared" si="11"/>
        <v>102</v>
      </c>
    </row>
    <row r="212" spans="1:14" ht="14">
      <c r="A212" s="39" t="s">
        <v>345</v>
      </c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 t="str">
        <f t="shared" si="11"/>
        <v/>
      </c>
    </row>
    <row r="213" spans="1:14"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</row>
    <row r="214" spans="1:14" ht="14">
      <c r="A214" s="2" t="s">
        <v>698</v>
      </c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</row>
    <row r="215" spans="1:14" ht="14">
      <c r="A215" s="38" t="s">
        <v>165</v>
      </c>
      <c r="B215" s="36">
        <v>1</v>
      </c>
      <c r="C215" s="36">
        <v>9</v>
      </c>
      <c r="D215" s="36"/>
      <c r="E215" s="36">
        <v>2</v>
      </c>
      <c r="F215" s="36">
        <v>7</v>
      </c>
      <c r="G215" s="36">
        <v>3</v>
      </c>
      <c r="H215" s="36"/>
      <c r="I215" s="36"/>
      <c r="J215" s="36"/>
      <c r="K215" s="36"/>
      <c r="L215" s="36"/>
      <c r="M215" s="36"/>
      <c r="N215" s="36">
        <f t="shared" ref="N215:N225" si="12">IF(SUM(B215:M215)&gt;0,SUM(B215:M215),"")</f>
        <v>22</v>
      </c>
    </row>
    <row r="216" spans="1:14" ht="14">
      <c r="A216" s="39" t="s">
        <v>320</v>
      </c>
      <c r="B216" s="36"/>
      <c r="C216" s="36"/>
      <c r="D216" s="36"/>
      <c r="E216" s="36">
        <v>5</v>
      </c>
      <c r="F216" s="36"/>
      <c r="G216" s="36"/>
      <c r="H216" s="36"/>
      <c r="I216" s="36"/>
      <c r="J216" s="36">
        <v>2</v>
      </c>
      <c r="K216" s="36"/>
      <c r="L216" s="36"/>
      <c r="M216" s="36"/>
      <c r="N216" s="36">
        <f t="shared" si="12"/>
        <v>7</v>
      </c>
    </row>
    <row r="217" spans="1:14" ht="14">
      <c r="A217" s="39" t="s">
        <v>172</v>
      </c>
      <c r="B217" s="36"/>
      <c r="C217" s="36">
        <v>3</v>
      </c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>
        <f t="shared" si="12"/>
        <v>3</v>
      </c>
    </row>
    <row r="218" spans="1:14" ht="14">
      <c r="A218" s="59" t="s">
        <v>617</v>
      </c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 t="str">
        <f t="shared" si="12"/>
        <v/>
      </c>
    </row>
    <row r="219" spans="1:14" ht="14">
      <c r="A219" s="39" t="s">
        <v>133</v>
      </c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77"/>
      <c r="N219" s="36" t="str">
        <f t="shared" si="12"/>
        <v/>
      </c>
    </row>
    <row r="220" spans="1:14">
      <c r="A220" s="51"/>
      <c r="B220" s="87"/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 t="str">
        <f t="shared" si="12"/>
        <v/>
      </c>
    </row>
    <row r="221" spans="1:14" ht="14">
      <c r="A221" s="2" t="s">
        <v>699</v>
      </c>
      <c r="B221" s="87"/>
      <c r="C221" s="87"/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 t="str">
        <f t="shared" si="12"/>
        <v/>
      </c>
    </row>
    <row r="222" spans="1:14" ht="14">
      <c r="A222" s="38" t="s">
        <v>75</v>
      </c>
      <c r="B222" s="36">
        <v>2</v>
      </c>
      <c r="C222" s="36">
        <v>1</v>
      </c>
      <c r="D222" s="36">
        <v>2</v>
      </c>
      <c r="E222" s="36">
        <v>7</v>
      </c>
      <c r="F222" s="36">
        <v>3</v>
      </c>
      <c r="G222" s="36"/>
      <c r="H222" s="36"/>
      <c r="I222" s="36"/>
      <c r="J222" s="36"/>
      <c r="K222" s="36"/>
      <c r="L222" s="36"/>
      <c r="M222" s="36"/>
      <c r="N222" s="36">
        <f t="shared" si="12"/>
        <v>15</v>
      </c>
    </row>
    <row r="223" spans="1:14" ht="14">
      <c r="A223" s="39" t="s">
        <v>181</v>
      </c>
      <c r="B223" s="36"/>
      <c r="C223" s="36"/>
      <c r="D223" s="36"/>
      <c r="E223" s="36"/>
      <c r="F223" s="36">
        <v>1</v>
      </c>
      <c r="G223" s="36"/>
      <c r="H223" s="36">
        <v>1</v>
      </c>
      <c r="I223" s="36"/>
      <c r="J223" s="36">
        <v>2</v>
      </c>
      <c r="K223" s="36"/>
      <c r="L223" s="36"/>
      <c r="M223" s="36"/>
      <c r="N223" s="36">
        <f t="shared" si="12"/>
        <v>4</v>
      </c>
    </row>
    <row r="224" spans="1:14" ht="14">
      <c r="A224" s="39" t="s">
        <v>325</v>
      </c>
      <c r="B224" s="36"/>
      <c r="C224" s="36"/>
      <c r="D224" s="36"/>
      <c r="E224" s="36">
        <v>2</v>
      </c>
      <c r="F224" s="36"/>
      <c r="G224" s="36"/>
      <c r="H224" s="36"/>
      <c r="I224" s="36"/>
      <c r="J224" s="36"/>
      <c r="K224" s="36"/>
      <c r="L224" s="36"/>
      <c r="M224" s="36"/>
      <c r="N224" s="36">
        <f t="shared" si="12"/>
        <v>2</v>
      </c>
    </row>
    <row r="225" spans="1:14" ht="14">
      <c r="A225" s="39" t="s">
        <v>326</v>
      </c>
      <c r="B225" s="36"/>
      <c r="C225" s="36"/>
      <c r="D225" s="36"/>
      <c r="E225" s="36">
        <v>1</v>
      </c>
      <c r="F225" s="36"/>
      <c r="G225" s="36"/>
      <c r="H225" s="36"/>
      <c r="I225" s="36"/>
      <c r="J225" s="36"/>
      <c r="K225" s="36"/>
      <c r="L225" s="36"/>
      <c r="M225" s="36"/>
      <c r="N225" s="36">
        <f t="shared" si="12"/>
        <v>1</v>
      </c>
    </row>
    <row r="226" spans="1:14">
      <c r="B226" s="87"/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</row>
    <row r="227" spans="1:14" ht="14">
      <c r="A227" s="2" t="s">
        <v>560</v>
      </c>
      <c r="B227" s="87"/>
      <c r="C227" s="87"/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</row>
    <row r="228" spans="1:14" ht="14">
      <c r="A228" s="38" t="s">
        <v>327</v>
      </c>
      <c r="B228" s="36"/>
      <c r="C228" s="36"/>
      <c r="D228" s="36"/>
      <c r="E228" s="36"/>
      <c r="F228" s="36"/>
      <c r="G228" s="36"/>
      <c r="H228" s="36"/>
      <c r="I228" s="36"/>
      <c r="J228" s="36"/>
      <c r="K228" s="36">
        <v>1</v>
      </c>
      <c r="L228" s="36"/>
      <c r="M228" s="36">
        <v>4</v>
      </c>
      <c r="N228" s="36">
        <f t="shared" ref="N228:N234" si="13">IF(SUM(B228:M228)&gt;0,SUM(B228:M228),"")</f>
        <v>5</v>
      </c>
    </row>
    <row r="229" spans="1:14" ht="14">
      <c r="A229" s="39" t="s">
        <v>478</v>
      </c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 t="str">
        <f t="shared" si="13"/>
        <v/>
      </c>
    </row>
    <row r="230" spans="1:14" ht="14">
      <c r="A230" s="39" t="s">
        <v>629</v>
      </c>
      <c r="B230" s="36"/>
      <c r="C230" s="36">
        <v>2</v>
      </c>
      <c r="D230" s="36"/>
      <c r="E230" s="36"/>
      <c r="F230" s="36"/>
      <c r="G230" s="36"/>
      <c r="H230" s="36"/>
      <c r="I230" s="36"/>
      <c r="J230" s="36"/>
      <c r="K230" s="36"/>
      <c r="L230" s="36"/>
      <c r="M230" s="36">
        <v>1</v>
      </c>
      <c r="N230" s="36">
        <f t="shared" si="13"/>
        <v>3</v>
      </c>
    </row>
    <row r="231" spans="1:14" ht="14">
      <c r="A231" s="39" t="s">
        <v>630</v>
      </c>
      <c r="B231" s="36">
        <v>1</v>
      </c>
      <c r="C231" s="36">
        <v>1</v>
      </c>
      <c r="D231" s="36">
        <v>4</v>
      </c>
      <c r="E231" s="36">
        <v>6</v>
      </c>
      <c r="F231" s="36"/>
      <c r="G231" s="36"/>
      <c r="H231" s="36"/>
      <c r="I231" s="36"/>
      <c r="J231" s="36">
        <v>1</v>
      </c>
      <c r="K231" s="36"/>
      <c r="L231" s="36"/>
      <c r="M231" s="36">
        <v>2</v>
      </c>
      <c r="N231" s="36">
        <f t="shared" si="13"/>
        <v>15</v>
      </c>
    </row>
    <row r="232" spans="1:14" ht="14">
      <c r="A232" s="39" t="s">
        <v>207</v>
      </c>
      <c r="B232" s="36"/>
      <c r="C232" s="36">
        <v>1</v>
      </c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>
        <f t="shared" si="13"/>
        <v>1</v>
      </c>
    </row>
    <row r="233" spans="1:14" ht="14">
      <c r="A233" s="39" t="s">
        <v>8</v>
      </c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 t="str">
        <f t="shared" si="13"/>
        <v/>
      </c>
    </row>
    <row r="234" spans="1:14" ht="14">
      <c r="A234" s="39" t="s">
        <v>45</v>
      </c>
      <c r="B234" s="36"/>
      <c r="C234" s="36"/>
      <c r="D234" s="36"/>
      <c r="E234" s="36"/>
      <c r="F234" s="36"/>
      <c r="G234" s="36">
        <v>1</v>
      </c>
      <c r="H234" s="36"/>
      <c r="I234" s="36"/>
      <c r="J234" s="36"/>
      <c r="K234" s="36"/>
      <c r="L234" s="36"/>
      <c r="M234" s="36"/>
      <c r="N234" s="36">
        <f t="shared" si="13"/>
        <v>1</v>
      </c>
    </row>
    <row r="235" spans="1:14">
      <c r="B235" s="87"/>
      <c r="C235" s="87"/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</row>
    <row r="236" spans="1:14" ht="14">
      <c r="A236" s="2" t="s">
        <v>561</v>
      </c>
      <c r="B236" s="87"/>
      <c r="C236" s="87"/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</row>
    <row r="237" spans="1:14" ht="14">
      <c r="A237" s="39" t="s">
        <v>595</v>
      </c>
      <c r="B237" s="36">
        <v>1</v>
      </c>
      <c r="C237" s="36"/>
      <c r="D237" s="36">
        <v>1</v>
      </c>
      <c r="E237" s="36"/>
      <c r="F237" s="36">
        <v>1</v>
      </c>
      <c r="G237" s="36">
        <v>1</v>
      </c>
      <c r="H237" s="36"/>
      <c r="I237" s="36"/>
      <c r="J237" s="36"/>
      <c r="K237" s="36"/>
      <c r="L237" s="36"/>
      <c r="M237" s="36"/>
      <c r="N237" s="36">
        <f>IF(SUM(B237:M237)&gt;0,SUM(B237:M237),"")</f>
        <v>4</v>
      </c>
    </row>
    <row r="238" spans="1:14">
      <c r="A238" s="54"/>
      <c r="B238" s="87"/>
      <c r="C238" s="87"/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</row>
    <row r="239" spans="1:14" ht="14">
      <c r="A239" s="2" t="s">
        <v>562</v>
      </c>
      <c r="B239" s="87"/>
      <c r="C239" s="87"/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</row>
    <row r="240" spans="1:14" ht="14">
      <c r="A240" s="38" t="s">
        <v>596</v>
      </c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 t="str">
        <f>IF(SUM(B240:M240)&gt;0,SUM(B240:M240),"")</f>
        <v/>
      </c>
    </row>
    <row r="241" spans="1:14" ht="14">
      <c r="A241" s="38" t="s">
        <v>597</v>
      </c>
      <c r="B241" s="36"/>
      <c r="C241" s="36"/>
      <c r="D241" s="36">
        <v>1</v>
      </c>
      <c r="E241" s="36">
        <v>1</v>
      </c>
      <c r="F241" s="36"/>
      <c r="G241" s="36"/>
      <c r="H241" s="36">
        <v>4</v>
      </c>
      <c r="I241" s="36"/>
      <c r="J241" s="36"/>
      <c r="K241" s="36"/>
      <c r="L241" s="36"/>
      <c r="M241" s="36"/>
      <c r="N241" s="36">
        <f>IF(SUM(B241:M241)&gt;0,SUM(B241:M241),"")</f>
        <v>6</v>
      </c>
    </row>
    <row r="242" spans="1:14">
      <c r="A242" s="54"/>
      <c r="B242" s="87"/>
      <c r="C242" s="87"/>
      <c r="D242" s="87"/>
      <c r="E242" s="87"/>
      <c r="F242" s="87"/>
      <c r="G242" s="87"/>
      <c r="H242" s="87"/>
      <c r="I242" s="87"/>
      <c r="J242" s="87"/>
      <c r="K242" s="87"/>
      <c r="L242" s="87"/>
      <c r="M242" s="87"/>
      <c r="N242" s="87"/>
    </row>
    <row r="243" spans="1:14" ht="14">
      <c r="A243" s="2" t="s">
        <v>563</v>
      </c>
      <c r="B243" s="87"/>
      <c r="C243" s="87"/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</row>
    <row r="244" spans="1:14" ht="14">
      <c r="A244" s="38" t="s">
        <v>611</v>
      </c>
      <c r="B244" s="36">
        <v>2</v>
      </c>
      <c r="C244" s="36"/>
      <c r="D244" s="36"/>
      <c r="E244" s="36">
        <v>11</v>
      </c>
      <c r="F244" s="36">
        <v>8</v>
      </c>
      <c r="G244" s="36"/>
      <c r="H244" s="36">
        <v>10</v>
      </c>
      <c r="I244" s="36">
        <v>9</v>
      </c>
      <c r="J244" s="36">
        <v>2</v>
      </c>
      <c r="K244" s="36"/>
      <c r="L244" s="36">
        <v>1</v>
      </c>
      <c r="M244" s="36"/>
      <c r="N244" s="36">
        <f t="shared" ref="N244:N251" si="14">IF(SUM(B244:M244)&gt;0,SUM(B244:M244),"")</f>
        <v>43</v>
      </c>
    </row>
    <row r="245" spans="1:14" ht="14">
      <c r="A245" s="39" t="s">
        <v>613</v>
      </c>
      <c r="B245" s="36"/>
      <c r="C245" s="36"/>
      <c r="D245" s="36"/>
      <c r="E245" s="36"/>
      <c r="F245" s="36"/>
      <c r="G245" s="36"/>
      <c r="H245" s="36"/>
      <c r="I245" s="36">
        <v>3</v>
      </c>
      <c r="J245" s="36"/>
      <c r="K245" s="36"/>
      <c r="L245" s="36">
        <v>1</v>
      </c>
      <c r="M245" s="36">
        <v>7</v>
      </c>
      <c r="N245" s="36">
        <f t="shared" si="14"/>
        <v>11</v>
      </c>
    </row>
    <row r="246" spans="1:14" ht="14">
      <c r="A246" s="39" t="s">
        <v>740</v>
      </c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 t="str">
        <f t="shared" si="14"/>
        <v/>
      </c>
    </row>
    <row r="247" spans="1:14" ht="14">
      <c r="A247" s="39" t="s">
        <v>1039</v>
      </c>
      <c r="B247" s="36"/>
      <c r="C247" s="36"/>
      <c r="D247" s="36">
        <v>2</v>
      </c>
      <c r="E247" s="36"/>
      <c r="F247" s="36"/>
      <c r="G247" s="36"/>
      <c r="H247" s="36">
        <v>1</v>
      </c>
      <c r="I247" s="36"/>
      <c r="J247" s="36"/>
      <c r="K247" s="36"/>
      <c r="L247" s="36"/>
      <c r="M247" s="36"/>
      <c r="N247" s="36">
        <f t="shared" si="14"/>
        <v>3</v>
      </c>
    </row>
    <row r="248" spans="1:14" ht="14">
      <c r="A248" s="39" t="s">
        <v>134</v>
      </c>
      <c r="B248" s="36"/>
      <c r="C248" s="36"/>
      <c r="D248" s="34">
        <v>1</v>
      </c>
      <c r="E248" s="34"/>
      <c r="F248" s="36"/>
      <c r="G248" s="36"/>
      <c r="H248" s="36"/>
      <c r="I248" s="36"/>
      <c r="J248" s="36"/>
      <c r="K248" s="36"/>
      <c r="L248" s="36"/>
      <c r="M248" s="34"/>
      <c r="N248" s="36">
        <f t="shared" si="14"/>
        <v>1</v>
      </c>
    </row>
    <row r="249" spans="1:14" ht="14">
      <c r="A249" s="39" t="s">
        <v>1040</v>
      </c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 t="str">
        <f t="shared" si="14"/>
        <v/>
      </c>
    </row>
    <row r="250" spans="1:14" ht="14">
      <c r="A250" s="39" t="s">
        <v>658</v>
      </c>
      <c r="B250" s="36">
        <v>19</v>
      </c>
      <c r="C250" s="36">
        <v>3</v>
      </c>
      <c r="D250" s="36">
        <v>11</v>
      </c>
      <c r="E250" s="36">
        <v>21</v>
      </c>
      <c r="F250" s="36">
        <v>3</v>
      </c>
      <c r="G250" s="36">
        <v>3</v>
      </c>
      <c r="H250" s="36">
        <v>20</v>
      </c>
      <c r="I250" s="36">
        <v>4</v>
      </c>
      <c r="J250" s="36">
        <v>2</v>
      </c>
      <c r="K250" s="36">
        <v>5</v>
      </c>
      <c r="L250" s="36">
        <v>3</v>
      </c>
      <c r="M250" s="36">
        <v>9</v>
      </c>
      <c r="N250" s="36">
        <f t="shared" si="14"/>
        <v>103</v>
      </c>
    </row>
    <row r="251" spans="1:14" ht="14">
      <c r="A251" s="54" t="s">
        <v>303</v>
      </c>
      <c r="B251" s="36"/>
      <c r="C251" s="36"/>
      <c r="D251" s="36"/>
      <c r="E251" s="36"/>
      <c r="F251" s="36"/>
      <c r="G251" s="36">
        <v>1</v>
      </c>
      <c r="H251" s="36"/>
      <c r="I251" s="36"/>
      <c r="J251" s="36"/>
      <c r="K251" s="36"/>
      <c r="L251" s="36"/>
      <c r="M251" s="36"/>
      <c r="N251" s="36">
        <f t="shared" si="14"/>
        <v>1</v>
      </c>
    </row>
    <row r="252" spans="1:14">
      <c r="A252" s="54"/>
      <c r="B252" s="87"/>
      <c r="C252" s="87"/>
      <c r="D252" s="87"/>
      <c r="E252" s="87"/>
      <c r="F252" s="87"/>
      <c r="G252" s="87"/>
      <c r="H252" s="87"/>
      <c r="I252" s="87"/>
      <c r="J252" s="87"/>
      <c r="K252" s="87"/>
      <c r="L252" s="87"/>
      <c r="M252" s="87"/>
      <c r="N252" s="87"/>
    </row>
    <row r="253" spans="1:14" ht="14">
      <c r="A253" s="2" t="s">
        <v>564</v>
      </c>
      <c r="B253" s="87"/>
      <c r="C253" s="87"/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</row>
    <row r="254" spans="1:14" ht="14">
      <c r="A254" s="39" t="s">
        <v>135</v>
      </c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 t="str">
        <f>IF(SUM(B254:M254)&gt;0,SUM(B254:M254),"")</f>
        <v/>
      </c>
    </row>
    <row r="255" spans="1:14" ht="14">
      <c r="A255" s="38" t="s">
        <v>659</v>
      </c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 t="str">
        <f>IF(SUM(B255:M255)&gt;0,SUM(B255:M255),"")</f>
        <v/>
      </c>
    </row>
    <row r="256" spans="1:14">
      <c r="A256" s="54"/>
      <c r="B256" s="87"/>
      <c r="C256" s="87"/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</row>
    <row r="257" spans="1:14" ht="14">
      <c r="A257" s="2" t="s">
        <v>565</v>
      </c>
      <c r="B257" s="87"/>
      <c r="C257" s="87"/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</row>
    <row r="258" spans="1:14" ht="14">
      <c r="A258" s="39" t="s">
        <v>661</v>
      </c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 t="str">
        <f>IF(SUM(B258:M258)&gt;0,SUM(B258:M258),"")</f>
        <v/>
      </c>
    </row>
    <row r="259" spans="1:14">
      <c r="A259" s="54"/>
      <c r="B259" s="87"/>
      <c r="C259" s="87"/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</row>
    <row r="260" spans="1:14" ht="14">
      <c r="A260" s="2" t="s">
        <v>566</v>
      </c>
      <c r="B260" s="87"/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</row>
    <row r="261" spans="1:14" ht="14">
      <c r="A261" s="38" t="s">
        <v>662</v>
      </c>
      <c r="B261" s="36"/>
      <c r="C261" s="36">
        <v>2</v>
      </c>
      <c r="D261" s="36"/>
      <c r="E261" s="36"/>
      <c r="F261" s="36"/>
      <c r="G261" s="36"/>
      <c r="H261" s="36"/>
      <c r="I261" s="36"/>
      <c r="J261" s="36"/>
      <c r="K261" s="36"/>
      <c r="L261" s="36"/>
      <c r="M261" s="36">
        <v>2</v>
      </c>
      <c r="N261" s="36">
        <f>IF(SUM(B261:M261)&gt;0,SUM(B261:M261),"")</f>
        <v>4</v>
      </c>
    </row>
    <row r="262" spans="1:14" ht="14">
      <c r="A262" s="39" t="s">
        <v>660</v>
      </c>
      <c r="B262" s="36">
        <v>8</v>
      </c>
      <c r="C262" s="36">
        <v>75</v>
      </c>
      <c r="D262" s="36">
        <v>23</v>
      </c>
      <c r="E262" s="36">
        <v>18</v>
      </c>
      <c r="F262" s="36">
        <v>16</v>
      </c>
      <c r="G262" s="36">
        <v>3</v>
      </c>
      <c r="H262" s="36">
        <v>50</v>
      </c>
      <c r="I262" s="36">
        <v>19</v>
      </c>
      <c r="J262" s="36">
        <v>35</v>
      </c>
      <c r="K262" s="36">
        <v>26</v>
      </c>
      <c r="L262" s="36">
        <v>54</v>
      </c>
      <c r="M262" s="36">
        <v>10</v>
      </c>
      <c r="N262" s="36">
        <f>IF(SUM(B262:M262)&gt;0,SUM(B262:M262),"")</f>
        <v>337</v>
      </c>
    </row>
    <row r="263" spans="1:14">
      <c r="A263" s="54"/>
      <c r="B263" s="87"/>
      <c r="C263" s="87"/>
      <c r="D263" s="87"/>
      <c r="E263" s="87"/>
      <c r="F263" s="87"/>
      <c r="G263" s="87"/>
      <c r="H263" s="87"/>
      <c r="I263" s="87"/>
      <c r="J263" s="87"/>
      <c r="K263" s="87"/>
      <c r="L263" s="87"/>
      <c r="M263" s="87"/>
      <c r="N263" s="87"/>
    </row>
    <row r="264" spans="1:14" ht="14">
      <c r="A264" s="2" t="s">
        <v>405</v>
      </c>
      <c r="B264" s="87"/>
      <c r="C264" s="87"/>
      <c r="D264" s="87"/>
      <c r="E264" s="87"/>
      <c r="F264" s="87"/>
      <c r="G264" s="87"/>
      <c r="H264" s="87"/>
      <c r="I264" s="87"/>
      <c r="J264" s="87"/>
      <c r="K264" s="87"/>
      <c r="L264" s="87"/>
      <c r="M264" s="87"/>
      <c r="N264" s="87"/>
    </row>
    <row r="265" spans="1:14" ht="14">
      <c r="A265" s="38" t="s">
        <v>620</v>
      </c>
      <c r="B265" s="36"/>
      <c r="C265" s="36"/>
      <c r="D265" s="36">
        <v>2</v>
      </c>
      <c r="E265" s="36">
        <v>8</v>
      </c>
      <c r="F265" s="36"/>
      <c r="G265" s="36"/>
      <c r="H265" s="36">
        <v>100</v>
      </c>
      <c r="I265" s="36"/>
      <c r="J265" s="36"/>
      <c r="K265" s="36"/>
      <c r="L265" s="36">
        <v>5</v>
      </c>
      <c r="M265" s="36">
        <v>4</v>
      </c>
      <c r="N265" s="36">
        <f t="shared" ref="N265:N277" si="15">IF(SUM(B265:M265)&gt;0,SUM(B265:M265),"")</f>
        <v>119</v>
      </c>
    </row>
    <row r="266" spans="1:14" ht="14">
      <c r="A266" s="39" t="s">
        <v>166</v>
      </c>
      <c r="B266" s="36">
        <v>7</v>
      </c>
      <c r="C266" s="36">
        <v>1</v>
      </c>
      <c r="D266" s="36">
        <v>9</v>
      </c>
      <c r="E266" s="36">
        <v>11</v>
      </c>
      <c r="F266" s="36">
        <v>1</v>
      </c>
      <c r="G266" s="36"/>
      <c r="H266" s="36">
        <v>85</v>
      </c>
      <c r="I266" s="36"/>
      <c r="J266" s="36"/>
      <c r="K266" s="36"/>
      <c r="L266" s="36"/>
      <c r="M266" s="36"/>
      <c r="N266" s="36">
        <f t="shared" si="15"/>
        <v>114</v>
      </c>
    </row>
    <row r="267" spans="1:14" ht="14">
      <c r="A267" s="39" t="s">
        <v>176</v>
      </c>
      <c r="B267" s="36"/>
      <c r="C267" s="36">
        <v>8</v>
      </c>
      <c r="D267" s="36">
        <v>1</v>
      </c>
      <c r="E267" s="36">
        <v>7</v>
      </c>
      <c r="F267" s="36" t="s">
        <v>1054</v>
      </c>
      <c r="G267" s="36">
        <v>2</v>
      </c>
      <c r="H267" s="36">
        <v>12</v>
      </c>
      <c r="I267" s="36">
        <v>1</v>
      </c>
      <c r="J267" s="36"/>
      <c r="K267" s="36"/>
      <c r="L267" s="36"/>
      <c r="M267" s="36">
        <v>8</v>
      </c>
      <c r="N267" s="36">
        <f t="shared" si="15"/>
        <v>39</v>
      </c>
    </row>
    <row r="268" spans="1:14" ht="14">
      <c r="A268" s="39" t="s">
        <v>177</v>
      </c>
      <c r="B268" s="36">
        <v>6</v>
      </c>
      <c r="C268" s="36">
        <v>10</v>
      </c>
      <c r="D268" s="36">
        <v>2</v>
      </c>
      <c r="E268" s="36">
        <v>38</v>
      </c>
      <c r="F268" s="36">
        <v>3</v>
      </c>
      <c r="G268" s="36"/>
      <c r="H268" s="36">
        <v>100</v>
      </c>
      <c r="I268" s="36"/>
      <c r="J268" s="36">
        <v>2</v>
      </c>
      <c r="K268" s="36">
        <v>4</v>
      </c>
      <c r="L268" s="36">
        <v>2</v>
      </c>
      <c r="M268" s="36">
        <v>8</v>
      </c>
      <c r="N268" s="36">
        <f t="shared" si="15"/>
        <v>175</v>
      </c>
    </row>
    <row r="269" spans="1:14" ht="14">
      <c r="A269" s="39" t="s">
        <v>178</v>
      </c>
      <c r="B269" s="36">
        <v>1</v>
      </c>
      <c r="C269" s="36">
        <v>2</v>
      </c>
      <c r="D269" s="36">
        <v>3</v>
      </c>
      <c r="E269" s="36"/>
      <c r="F269" s="36"/>
      <c r="G269" s="36">
        <v>3</v>
      </c>
      <c r="H269" s="36"/>
      <c r="I269" s="36"/>
      <c r="J269" s="36"/>
      <c r="K269" s="36"/>
      <c r="L269" s="36"/>
      <c r="M269" s="36"/>
      <c r="N269" s="36">
        <f t="shared" si="15"/>
        <v>9</v>
      </c>
    </row>
    <row r="270" spans="1:14" ht="14">
      <c r="A270" s="39" t="s">
        <v>72</v>
      </c>
      <c r="B270" s="36"/>
      <c r="C270" s="36"/>
      <c r="D270" s="36"/>
      <c r="E270" s="36">
        <v>3</v>
      </c>
      <c r="F270" s="36"/>
      <c r="G270" s="36"/>
      <c r="H270" s="36">
        <v>100</v>
      </c>
      <c r="I270" s="36"/>
      <c r="J270" s="36"/>
      <c r="K270" s="36"/>
      <c r="L270" s="36"/>
      <c r="M270" s="36">
        <v>2</v>
      </c>
      <c r="N270" s="36">
        <f t="shared" si="15"/>
        <v>105</v>
      </c>
    </row>
    <row r="271" spans="1:14" ht="14">
      <c r="A271" s="39" t="s">
        <v>400</v>
      </c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 t="str">
        <f t="shared" si="15"/>
        <v/>
      </c>
    </row>
    <row r="272" spans="1:14" ht="14">
      <c r="A272" s="39" t="s">
        <v>170</v>
      </c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 t="str">
        <f t="shared" si="15"/>
        <v/>
      </c>
    </row>
    <row r="273" spans="1:14" ht="14">
      <c r="A273" s="39" t="s">
        <v>583</v>
      </c>
      <c r="B273" s="36"/>
      <c r="C273" s="36"/>
      <c r="D273" s="36">
        <v>1</v>
      </c>
      <c r="E273" s="36"/>
      <c r="F273" s="36"/>
      <c r="G273" s="36">
        <v>1</v>
      </c>
      <c r="H273" s="36"/>
      <c r="I273" s="36"/>
      <c r="J273" s="36"/>
      <c r="K273" s="36"/>
      <c r="L273" s="36"/>
      <c r="M273" s="36">
        <v>1</v>
      </c>
      <c r="N273" s="36">
        <f t="shared" si="15"/>
        <v>3</v>
      </c>
    </row>
    <row r="274" spans="1:14" ht="14">
      <c r="A274" s="39" t="s">
        <v>520</v>
      </c>
      <c r="B274" s="36">
        <v>1</v>
      </c>
      <c r="C274" s="36">
        <v>3</v>
      </c>
      <c r="D274" s="36">
        <v>2</v>
      </c>
      <c r="E274" s="36">
        <v>7</v>
      </c>
      <c r="F274" s="36"/>
      <c r="G274" s="36">
        <v>2</v>
      </c>
      <c r="H274" s="36"/>
      <c r="I274" s="36"/>
      <c r="J274" s="36">
        <v>3</v>
      </c>
      <c r="K274" s="36"/>
      <c r="L274" s="36"/>
      <c r="M274" s="36"/>
      <c r="N274" s="36">
        <f t="shared" si="15"/>
        <v>18</v>
      </c>
    </row>
    <row r="275" spans="1:14" ht="14">
      <c r="A275" s="39" t="s">
        <v>521</v>
      </c>
      <c r="B275" s="36"/>
      <c r="C275" s="36">
        <v>3</v>
      </c>
      <c r="D275" s="36">
        <v>3</v>
      </c>
      <c r="E275" s="36">
        <v>2</v>
      </c>
      <c r="F275" s="36"/>
      <c r="G275" s="36">
        <v>1</v>
      </c>
      <c r="H275" s="36">
        <v>2</v>
      </c>
      <c r="I275" s="36"/>
      <c r="J275" s="36"/>
      <c r="K275" s="36">
        <v>1</v>
      </c>
      <c r="L275" s="36"/>
      <c r="M275" s="36">
        <v>1</v>
      </c>
      <c r="N275" s="36">
        <f t="shared" si="15"/>
        <v>13</v>
      </c>
    </row>
    <row r="276" spans="1:14" ht="14">
      <c r="A276" s="54" t="s">
        <v>288</v>
      </c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 t="str">
        <f t="shared" si="15"/>
        <v/>
      </c>
    </row>
    <row r="277" spans="1:14" ht="14">
      <c r="A277" s="54" t="s">
        <v>208</v>
      </c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 t="str">
        <f t="shared" si="15"/>
        <v/>
      </c>
    </row>
    <row r="278" spans="1:14">
      <c r="A278" s="54"/>
      <c r="B278" s="87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</row>
    <row r="279" spans="1:14" ht="14">
      <c r="A279" s="2" t="s">
        <v>73</v>
      </c>
      <c r="B279" s="87"/>
      <c r="C279" s="87"/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</row>
    <row r="280" spans="1:14" ht="14">
      <c r="A280" s="38" t="s">
        <v>535</v>
      </c>
      <c r="B280" s="36"/>
      <c r="C280" s="36">
        <v>8</v>
      </c>
      <c r="D280" s="36">
        <v>3</v>
      </c>
      <c r="E280" s="36">
        <v>4</v>
      </c>
      <c r="F280" s="36">
        <v>8</v>
      </c>
      <c r="G280" s="36">
        <v>10</v>
      </c>
      <c r="H280" s="36">
        <v>100</v>
      </c>
      <c r="I280" s="36"/>
      <c r="J280" s="36">
        <v>1</v>
      </c>
      <c r="K280" s="36">
        <v>11</v>
      </c>
      <c r="L280" s="36">
        <v>3</v>
      </c>
      <c r="M280" s="36">
        <v>3</v>
      </c>
      <c r="N280" s="36">
        <f>IF(SUM(B280:M280)&gt;0,SUM(B280:M280),"")</f>
        <v>151</v>
      </c>
    </row>
    <row r="281" spans="1:14">
      <c r="A281" s="54"/>
      <c r="B281" s="87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</row>
    <row r="282" spans="1:14" ht="14">
      <c r="A282" s="2" t="s">
        <v>74</v>
      </c>
      <c r="B282" s="87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</row>
    <row r="283" spans="1:14" ht="14">
      <c r="A283" s="38" t="s">
        <v>586</v>
      </c>
      <c r="B283" s="36"/>
      <c r="C283" s="36">
        <v>22</v>
      </c>
      <c r="D283" s="36">
        <v>9</v>
      </c>
      <c r="E283" s="36">
        <v>2</v>
      </c>
      <c r="F283" s="36">
        <v>4</v>
      </c>
      <c r="G283" s="36">
        <v>1</v>
      </c>
      <c r="H283" s="36">
        <v>24</v>
      </c>
      <c r="I283" s="36"/>
      <c r="J283" s="36"/>
      <c r="K283" s="36"/>
      <c r="L283" s="36"/>
      <c r="M283" s="36">
        <v>1</v>
      </c>
      <c r="N283" s="36">
        <f t="shared" ref="N283:N302" si="16">IF(SUM(B283:M283)&gt;0,SUM(B283:M283),"")</f>
        <v>63</v>
      </c>
    </row>
    <row r="284" spans="1:14" ht="14">
      <c r="A284" s="39" t="s">
        <v>882</v>
      </c>
      <c r="B284" s="36"/>
      <c r="C284" s="36">
        <v>1</v>
      </c>
      <c r="D284" s="36">
        <v>3</v>
      </c>
      <c r="E284" s="36"/>
      <c r="F284" s="36">
        <v>2</v>
      </c>
      <c r="G284" s="36">
        <v>3</v>
      </c>
      <c r="H284" s="36">
        <v>100</v>
      </c>
      <c r="I284" s="36"/>
      <c r="J284" s="36"/>
      <c r="K284" s="36">
        <v>2</v>
      </c>
      <c r="L284" s="36">
        <v>5</v>
      </c>
      <c r="M284" s="36">
        <v>9</v>
      </c>
      <c r="N284" s="36">
        <f t="shared" si="16"/>
        <v>125</v>
      </c>
    </row>
    <row r="285" spans="1:14" ht="14">
      <c r="A285" s="39" t="s">
        <v>536</v>
      </c>
      <c r="B285" s="36">
        <v>2</v>
      </c>
      <c r="C285" s="36">
        <v>4</v>
      </c>
      <c r="D285" s="36">
        <v>4</v>
      </c>
      <c r="E285" s="36">
        <v>4</v>
      </c>
      <c r="F285" s="36"/>
      <c r="G285" s="36">
        <v>2</v>
      </c>
      <c r="H285" s="36">
        <v>4</v>
      </c>
      <c r="I285" s="36"/>
      <c r="J285" s="36"/>
      <c r="K285" s="36"/>
      <c r="L285" s="36"/>
      <c r="M285" s="36">
        <v>1</v>
      </c>
      <c r="N285" s="36">
        <f t="shared" si="16"/>
        <v>21</v>
      </c>
    </row>
    <row r="286" spans="1:14" ht="14">
      <c r="A286" s="39" t="s">
        <v>380</v>
      </c>
      <c r="B286" s="36">
        <v>2</v>
      </c>
      <c r="C286" s="36"/>
      <c r="D286" s="36">
        <v>1</v>
      </c>
      <c r="E286" s="36">
        <v>20</v>
      </c>
      <c r="F286" s="36">
        <v>4</v>
      </c>
      <c r="G286" s="36">
        <v>2</v>
      </c>
      <c r="H286" s="36">
        <v>100</v>
      </c>
      <c r="I286" s="36">
        <v>2</v>
      </c>
      <c r="J286" s="36">
        <v>4</v>
      </c>
      <c r="K286" s="36"/>
      <c r="L286" s="36">
        <v>1</v>
      </c>
      <c r="M286" s="36"/>
      <c r="N286" s="36">
        <f t="shared" si="16"/>
        <v>136</v>
      </c>
    </row>
    <row r="287" spans="1:14" ht="14">
      <c r="A287" s="39" t="s">
        <v>381</v>
      </c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 t="str">
        <f t="shared" si="16"/>
        <v/>
      </c>
    </row>
    <row r="288" spans="1:14" ht="14">
      <c r="A288" s="39" t="s">
        <v>382</v>
      </c>
      <c r="B288" s="36"/>
      <c r="C288" s="36"/>
      <c r="D288" s="36"/>
      <c r="E288" s="36"/>
      <c r="F288" s="36"/>
      <c r="G288" s="36"/>
      <c r="H288" s="36">
        <v>1</v>
      </c>
      <c r="I288" s="36"/>
      <c r="J288" s="36"/>
      <c r="K288" s="36"/>
      <c r="L288" s="36"/>
      <c r="M288" s="36"/>
      <c r="N288" s="36">
        <f t="shared" si="16"/>
        <v>1</v>
      </c>
    </row>
    <row r="289" spans="1:14" ht="14">
      <c r="A289" s="39" t="s">
        <v>232</v>
      </c>
      <c r="B289" s="36"/>
      <c r="C289" s="36"/>
      <c r="D289" s="36"/>
      <c r="E289" s="36">
        <v>2</v>
      </c>
      <c r="F289" s="36">
        <v>1</v>
      </c>
      <c r="G289" s="36"/>
      <c r="H289" s="36"/>
      <c r="I289" s="36">
        <v>1</v>
      </c>
      <c r="J289" s="36"/>
      <c r="K289" s="36"/>
      <c r="L289" s="36">
        <v>3</v>
      </c>
      <c r="M289" s="36">
        <v>1</v>
      </c>
      <c r="N289" s="36">
        <f t="shared" si="16"/>
        <v>8</v>
      </c>
    </row>
    <row r="290" spans="1:14" ht="14">
      <c r="A290" s="39" t="s">
        <v>287</v>
      </c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 t="str">
        <f t="shared" si="16"/>
        <v/>
      </c>
    </row>
    <row r="291" spans="1:14" ht="14">
      <c r="A291" s="39" t="s">
        <v>233</v>
      </c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 t="str">
        <f t="shared" si="16"/>
        <v/>
      </c>
    </row>
    <row r="292" spans="1:14" ht="14">
      <c r="A292" s="39" t="s">
        <v>234</v>
      </c>
      <c r="B292" s="36">
        <v>2</v>
      </c>
      <c r="C292" s="36"/>
      <c r="D292" s="36">
        <v>1</v>
      </c>
      <c r="E292" s="36"/>
      <c r="F292" s="36"/>
      <c r="G292" s="36"/>
      <c r="H292" s="36">
        <v>20</v>
      </c>
      <c r="I292" s="36"/>
      <c r="J292" s="36"/>
      <c r="K292" s="36"/>
      <c r="L292" s="36">
        <v>2</v>
      </c>
      <c r="M292" s="36">
        <v>1</v>
      </c>
      <c r="N292" s="36">
        <f t="shared" si="16"/>
        <v>26</v>
      </c>
    </row>
    <row r="293" spans="1:14" ht="14">
      <c r="A293" s="39" t="s">
        <v>120</v>
      </c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 t="str">
        <f t="shared" si="16"/>
        <v/>
      </c>
    </row>
    <row r="294" spans="1:14" ht="14">
      <c r="A294" s="39" t="s">
        <v>121</v>
      </c>
      <c r="B294" s="36"/>
      <c r="C294" s="77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 t="str">
        <f t="shared" si="16"/>
        <v/>
      </c>
    </row>
    <row r="295" spans="1:14" ht="14">
      <c r="A295" s="39" t="s">
        <v>122</v>
      </c>
      <c r="B295" s="36">
        <v>9</v>
      </c>
      <c r="C295" s="36">
        <v>4</v>
      </c>
      <c r="D295" s="36">
        <v>4</v>
      </c>
      <c r="E295" s="36">
        <v>4</v>
      </c>
      <c r="F295" s="36">
        <v>1</v>
      </c>
      <c r="G295" s="36">
        <v>2</v>
      </c>
      <c r="H295" s="36">
        <v>6</v>
      </c>
      <c r="I295" s="36"/>
      <c r="J295" s="36"/>
      <c r="K295" s="36"/>
      <c r="L295" s="36">
        <v>4</v>
      </c>
      <c r="M295" s="36">
        <v>4</v>
      </c>
      <c r="N295" s="36">
        <f t="shared" si="16"/>
        <v>38</v>
      </c>
    </row>
    <row r="296" spans="1:14" ht="14">
      <c r="A296" s="39" t="s">
        <v>2</v>
      </c>
      <c r="B296" s="36"/>
      <c r="C296" s="36"/>
      <c r="D296" s="36"/>
      <c r="E296" s="77"/>
      <c r="F296" s="36"/>
      <c r="G296" s="36"/>
      <c r="H296" s="36"/>
      <c r="I296" s="36"/>
      <c r="J296" s="36"/>
      <c r="K296" s="36"/>
      <c r="L296" s="36"/>
      <c r="M296" s="36"/>
      <c r="N296" s="36" t="str">
        <f t="shared" si="16"/>
        <v/>
      </c>
    </row>
    <row r="297" spans="1:14" ht="14">
      <c r="A297" s="39" t="s">
        <v>778</v>
      </c>
      <c r="B297" s="36"/>
      <c r="C297" s="36"/>
      <c r="D297" s="36"/>
      <c r="E297" s="77"/>
      <c r="F297" s="36"/>
      <c r="G297" s="36"/>
      <c r="H297" s="36"/>
      <c r="I297" s="36"/>
      <c r="J297" s="36"/>
      <c r="K297" s="36"/>
      <c r="L297" s="36"/>
      <c r="M297" s="36"/>
      <c r="N297" s="36" t="str">
        <f t="shared" si="16"/>
        <v/>
      </c>
    </row>
    <row r="298" spans="1:14" ht="14">
      <c r="A298" s="39" t="s">
        <v>420</v>
      </c>
      <c r="B298" s="36">
        <v>9</v>
      </c>
      <c r="C298" s="36">
        <v>4</v>
      </c>
      <c r="D298" s="36">
        <v>6</v>
      </c>
      <c r="E298" s="36">
        <v>5</v>
      </c>
      <c r="F298" s="36"/>
      <c r="G298" s="36"/>
      <c r="H298" s="36"/>
      <c r="I298" s="36"/>
      <c r="J298" s="36"/>
      <c r="K298" s="36"/>
      <c r="L298" s="36"/>
      <c r="M298" s="36"/>
      <c r="N298" s="36">
        <f t="shared" si="16"/>
        <v>24</v>
      </c>
    </row>
    <row r="299" spans="1:14" ht="14">
      <c r="A299" s="39" t="s">
        <v>856</v>
      </c>
      <c r="B299" s="36"/>
      <c r="C299" s="77">
        <v>7</v>
      </c>
      <c r="D299" s="36"/>
      <c r="E299" s="77">
        <v>2</v>
      </c>
      <c r="F299" s="36" t="s">
        <v>1054</v>
      </c>
      <c r="G299" s="36">
        <v>1</v>
      </c>
      <c r="H299" s="36">
        <v>5</v>
      </c>
      <c r="I299" s="36"/>
      <c r="J299" s="36"/>
      <c r="K299" s="36"/>
      <c r="L299" s="36">
        <v>2</v>
      </c>
      <c r="M299" s="36">
        <v>3</v>
      </c>
      <c r="N299" s="36">
        <f t="shared" si="16"/>
        <v>20</v>
      </c>
    </row>
    <row r="300" spans="1:14" ht="14">
      <c r="A300" s="39" t="s">
        <v>744</v>
      </c>
      <c r="B300" s="77"/>
      <c r="C300" s="77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 t="str">
        <f t="shared" si="16"/>
        <v/>
      </c>
    </row>
    <row r="301" spans="1:14" ht="14">
      <c r="A301" s="39" t="s">
        <v>857</v>
      </c>
      <c r="B301" s="36">
        <v>3</v>
      </c>
      <c r="C301" s="36">
        <v>5</v>
      </c>
      <c r="D301" s="36">
        <v>3</v>
      </c>
      <c r="E301" s="36">
        <v>10</v>
      </c>
      <c r="F301" s="36"/>
      <c r="G301" s="36">
        <v>1</v>
      </c>
      <c r="H301" s="36">
        <v>23</v>
      </c>
      <c r="I301" s="36"/>
      <c r="J301" s="36">
        <v>2</v>
      </c>
      <c r="K301" s="36"/>
      <c r="L301" s="36">
        <v>1</v>
      </c>
      <c r="M301" s="36"/>
      <c r="N301" s="36">
        <f t="shared" si="16"/>
        <v>48</v>
      </c>
    </row>
    <row r="302" spans="1:14" ht="14">
      <c r="A302" s="39" t="s">
        <v>209</v>
      </c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 t="str">
        <f t="shared" si="16"/>
        <v/>
      </c>
    </row>
    <row r="303" spans="1:14">
      <c r="B303" s="87"/>
      <c r="C303" s="87"/>
      <c r="D303" s="87"/>
      <c r="E303" s="87"/>
      <c r="F303" s="87"/>
      <c r="G303" s="87"/>
      <c r="H303" s="87"/>
      <c r="I303" s="87"/>
      <c r="J303" s="87"/>
      <c r="K303" s="87"/>
      <c r="L303" s="87"/>
      <c r="M303" s="87"/>
      <c r="N303" s="87"/>
    </row>
    <row r="304" spans="1:14" ht="14">
      <c r="A304" s="2" t="s">
        <v>1041</v>
      </c>
      <c r="B304" s="87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7"/>
      <c r="N304" s="87"/>
    </row>
    <row r="305" spans="1:14" ht="14">
      <c r="A305" s="38" t="s">
        <v>752</v>
      </c>
      <c r="B305" s="36">
        <v>6</v>
      </c>
      <c r="C305" s="36">
        <v>30</v>
      </c>
      <c r="D305" s="36">
        <v>12</v>
      </c>
      <c r="E305" s="36">
        <v>73</v>
      </c>
      <c r="F305" s="36">
        <v>5</v>
      </c>
      <c r="G305" s="36">
        <v>3</v>
      </c>
      <c r="H305" s="36">
        <v>74</v>
      </c>
      <c r="I305" s="36">
        <v>12</v>
      </c>
      <c r="J305" s="36">
        <v>6</v>
      </c>
      <c r="K305" s="36">
        <v>8</v>
      </c>
      <c r="L305" s="36">
        <v>17</v>
      </c>
      <c r="M305" s="36">
        <v>56</v>
      </c>
      <c r="N305" s="36">
        <f t="shared" ref="N305:N312" si="17">IF(SUM(B305:M305)&gt;0,SUM(B305:M305),"")</f>
        <v>302</v>
      </c>
    </row>
    <row r="306" spans="1:14" ht="14">
      <c r="A306" s="39" t="s">
        <v>289</v>
      </c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 t="str">
        <f t="shared" si="17"/>
        <v/>
      </c>
    </row>
    <row r="307" spans="1:14" ht="14">
      <c r="A307" s="39" t="s">
        <v>747</v>
      </c>
      <c r="B307" s="36">
        <v>2</v>
      </c>
      <c r="C307" s="36"/>
      <c r="D307" s="36">
        <v>2</v>
      </c>
      <c r="E307" s="77">
        <v>9</v>
      </c>
      <c r="F307" s="36">
        <v>6</v>
      </c>
      <c r="G307" s="36">
        <v>1</v>
      </c>
      <c r="H307" s="36">
        <v>57</v>
      </c>
      <c r="I307" s="36">
        <v>23</v>
      </c>
      <c r="J307" s="36">
        <v>2</v>
      </c>
      <c r="K307" s="36">
        <v>7</v>
      </c>
      <c r="L307" s="36">
        <v>37</v>
      </c>
      <c r="M307" s="36">
        <v>35</v>
      </c>
      <c r="N307" s="36">
        <f t="shared" si="17"/>
        <v>181</v>
      </c>
    </row>
    <row r="308" spans="1:14" ht="14">
      <c r="A308" s="39" t="s">
        <v>610</v>
      </c>
      <c r="B308" s="36"/>
      <c r="C308" s="36"/>
      <c r="D308" s="36"/>
      <c r="E308" s="36">
        <v>15</v>
      </c>
      <c r="F308" s="36"/>
      <c r="G308" s="36"/>
      <c r="H308" s="36"/>
      <c r="I308" s="36"/>
      <c r="J308" s="36"/>
      <c r="K308" s="36"/>
      <c r="L308" s="36"/>
      <c r="M308" s="36">
        <v>14</v>
      </c>
      <c r="N308" s="36">
        <f t="shared" si="17"/>
        <v>29</v>
      </c>
    </row>
    <row r="309" spans="1:14" ht="14">
      <c r="A309" s="39" t="s">
        <v>631</v>
      </c>
      <c r="B309" s="36">
        <v>78</v>
      </c>
      <c r="C309" s="36">
        <v>8</v>
      </c>
      <c r="D309" s="36">
        <v>25</v>
      </c>
      <c r="E309" s="36">
        <v>19</v>
      </c>
      <c r="F309" s="36">
        <v>26</v>
      </c>
      <c r="G309" s="36">
        <v>26</v>
      </c>
      <c r="H309" s="36">
        <v>40</v>
      </c>
      <c r="I309" s="36">
        <v>19</v>
      </c>
      <c r="J309" s="36"/>
      <c r="K309" s="36">
        <v>52</v>
      </c>
      <c r="L309" s="36">
        <v>97</v>
      </c>
      <c r="M309" s="36">
        <v>7</v>
      </c>
      <c r="N309" s="36">
        <f t="shared" si="17"/>
        <v>397</v>
      </c>
    </row>
    <row r="310" spans="1:14" ht="14">
      <c r="A310" s="39" t="s">
        <v>484</v>
      </c>
      <c r="B310" s="36"/>
      <c r="C310" s="36">
        <v>2</v>
      </c>
      <c r="D310" s="36">
        <v>16</v>
      </c>
      <c r="E310" s="36">
        <v>20</v>
      </c>
      <c r="F310" s="36"/>
      <c r="G310" s="36"/>
      <c r="H310" s="36"/>
      <c r="I310" s="36"/>
      <c r="J310" s="36"/>
      <c r="K310" s="36"/>
      <c r="L310" s="36">
        <v>2</v>
      </c>
      <c r="M310" s="36">
        <v>27</v>
      </c>
      <c r="N310" s="36">
        <f t="shared" si="17"/>
        <v>67</v>
      </c>
    </row>
    <row r="311" spans="1:14" ht="14">
      <c r="A311" s="39" t="s">
        <v>507</v>
      </c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 t="str">
        <f t="shared" si="17"/>
        <v/>
      </c>
    </row>
    <row r="312" spans="1:14" ht="14">
      <c r="A312" s="39" t="s">
        <v>553</v>
      </c>
      <c r="B312" s="36"/>
      <c r="C312" s="36"/>
      <c r="D312" s="36">
        <v>1</v>
      </c>
      <c r="E312" s="36">
        <v>6</v>
      </c>
      <c r="F312" s="36">
        <v>4</v>
      </c>
      <c r="G312" s="36">
        <v>2</v>
      </c>
      <c r="H312" s="36">
        <v>6</v>
      </c>
      <c r="I312" s="36">
        <v>2</v>
      </c>
      <c r="J312" s="36"/>
      <c r="K312" s="36">
        <v>1</v>
      </c>
      <c r="L312" s="36">
        <v>10</v>
      </c>
      <c r="M312" s="36">
        <v>15</v>
      </c>
      <c r="N312" s="36">
        <f t="shared" si="17"/>
        <v>47</v>
      </c>
    </row>
    <row r="313" spans="1:14">
      <c r="A313" s="54"/>
      <c r="B313" s="87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</row>
    <row r="314" spans="1:14" ht="14">
      <c r="A314" s="2" t="s">
        <v>1042</v>
      </c>
      <c r="B314" s="87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</row>
    <row r="315" spans="1:14" ht="14">
      <c r="A315" s="38" t="s">
        <v>402</v>
      </c>
      <c r="B315" s="36"/>
      <c r="C315" s="36">
        <v>1</v>
      </c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>
        <f t="shared" ref="N315:N324" si="18">IF(SUM(B315:M315)&gt;0,SUM(B315:M315),"")</f>
        <v>1</v>
      </c>
    </row>
    <row r="316" spans="1:14" ht="14">
      <c r="A316" s="39" t="s">
        <v>403</v>
      </c>
      <c r="B316" s="36"/>
      <c r="C316" s="36"/>
      <c r="D316" s="36"/>
      <c r="E316" s="36">
        <v>7</v>
      </c>
      <c r="F316" s="36"/>
      <c r="G316" s="36"/>
      <c r="H316" s="36"/>
      <c r="I316" s="36"/>
      <c r="J316" s="36"/>
      <c r="K316" s="36"/>
      <c r="L316" s="36"/>
      <c r="M316" s="36"/>
      <c r="N316" s="36">
        <f t="shared" si="18"/>
        <v>7</v>
      </c>
    </row>
    <row r="317" spans="1:14" ht="14">
      <c r="A317" s="39" t="s">
        <v>404</v>
      </c>
      <c r="B317" s="36"/>
      <c r="C317" s="36">
        <v>6</v>
      </c>
      <c r="D317" s="36">
        <v>2</v>
      </c>
      <c r="E317" s="36"/>
      <c r="F317" s="36">
        <v>16</v>
      </c>
      <c r="G317" s="36">
        <v>3</v>
      </c>
      <c r="H317" s="36">
        <v>1</v>
      </c>
      <c r="I317" s="36"/>
      <c r="J317" s="36">
        <v>2</v>
      </c>
      <c r="K317" s="36">
        <v>7</v>
      </c>
      <c r="L317" s="36">
        <v>4</v>
      </c>
      <c r="M317" s="36">
        <v>10</v>
      </c>
      <c r="N317" s="36">
        <f t="shared" si="18"/>
        <v>51</v>
      </c>
    </row>
    <row r="318" spans="1:14" ht="14">
      <c r="A318" s="39" t="s">
        <v>262</v>
      </c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 t="str">
        <f t="shared" si="18"/>
        <v/>
      </c>
    </row>
    <row r="319" spans="1:14" ht="14">
      <c r="A319" s="39" t="s">
        <v>654</v>
      </c>
      <c r="B319" s="36"/>
      <c r="C319" s="36">
        <v>26</v>
      </c>
      <c r="D319" s="36">
        <v>12</v>
      </c>
      <c r="E319" s="36">
        <v>2</v>
      </c>
      <c r="F319" s="36"/>
      <c r="G319" s="36">
        <v>1</v>
      </c>
      <c r="H319" s="36">
        <v>2</v>
      </c>
      <c r="I319" s="36"/>
      <c r="J319" s="36"/>
      <c r="K319" s="36"/>
      <c r="L319" s="36"/>
      <c r="M319" s="36"/>
      <c r="N319" s="36">
        <f t="shared" si="18"/>
        <v>43</v>
      </c>
    </row>
    <row r="320" spans="1:14" ht="14">
      <c r="A320" s="39" t="s">
        <v>669</v>
      </c>
      <c r="B320" s="36"/>
      <c r="C320" s="36"/>
      <c r="D320" s="36"/>
      <c r="E320" s="36"/>
      <c r="F320" s="36">
        <v>5</v>
      </c>
      <c r="G320" s="36"/>
      <c r="H320" s="36"/>
      <c r="I320" s="36"/>
      <c r="J320" s="36"/>
      <c r="K320" s="36">
        <v>2</v>
      </c>
      <c r="L320" s="36"/>
      <c r="M320" s="36">
        <v>2</v>
      </c>
      <c r="N320" s="36">
        <f t="shared" si="18"/>
        <v>9</v>
      </c>
    </row>
    <row r="321" spans="1:15" ht="14">
      <c r="A321" s="39" t="s">
        <v>670</v>
      </c>
      <c r="B321" s="36"/>
      <c r="C321" s="36">
        <v>6</v>
      </c>
      <c r="D321" s="36">
        <v>3</v>
      </c>
      <c r="E321" s="36"/>
      <c r="F321" s="36">
        <v>1</v>
      </c>
      <c r="G321" s="36"/>
      <c r="H321" s="36">
        <v>15</v>
      </c>
      <c r="I321" s="36" t="s">
        <v>1054</v>
      </c>
      <c r="J321" s="36">
        <v>2</v>
      </c>
      <c r="K321" s="36">
        <v>5</v>
      </c>
      <c r="L321" s="36">
        <v>11</v>
      </c>
      <c r="M321" s="36">
        <v>5</v>
      </c>
      <c r="N321" s="36">
        <f t="shared" si="18"/>
        <v>48</v>
      </c>
    </row>
    <row r="322" spans="1:15" ht="14">
      <c r="A322" s="39" t="s">
        <v>13</v>
      </c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 t="str">
        <f t="shared" si="18"/>
        <v/>
      </c>
    </row>
    <row r="323" spans="1:15" ht="14">
      <c r="A323" s="39" t="s">
        <v>689</v>
      </c>
      <c r="B323" s="36"/>
      <c r="C323" s="36">
        <v>16</v>
      </c>
      <c r="D323" s="36">
        <v>1</v>
      </c>
      <c r="E323" s="36"/>
      <c r="F323" s="36"/>
      <c r="G323" s="36">
        <v>1</v>
      </c>
      <c r="H323" s="36"/>
      <c r="I323" s="36"/>
      <c r="J323" s="36">
        <v>7</v>
      </c>
      <c r="K323" s="36"/>
      <c r="L323" s="36"/>
      <c r="M323" s="36"/>
      <c r="N323" s="36">
        <f t="shared" si="18"/>
        <v>25</v>
      </c>
    </row>
    <row r="324" spans="1:15" ht="14">
      <c r="A324" s="39" t="s">
        <v>690</v>
      </c>
      <c r="B324" s="36">
        <v>21</v>
      </c>
      <c r="C324" s="36">
        <v>46</v>
      </c>
      <c r="D324" s="36">
        <v>8</v>
      </c>
      <c r="E324" s="36">
        <v>2</v>
      </c>
      <c r="F324" s="36">
        <v>8</v>
      </c>
      <c r="G324" s="36">
        <v>6</v>
      </c>
      <c r="H324" s="36">
        <v>1</v>
      </c>
      <c r="I324" s="36">
        <v>1</v>
      </c>
      <c r="J324" s="36">
        <v>28</v>
      </c>
      <c r="K324" s="36">
        <v>22</v>
      </c>
      <c r="L324" s="36">
        <v>38</v>
      </c>
      <c r="M324" s="36">
        <v>2</v>
      </c>
      <c r="N324" s="36">
        <f t="shared" si="18"/>
        <v>183</v>
      </c>
    </row>
    <row r="325" spans="1:15">
      <c r="B325" s="87"/>
      <c r="C325" s="87"/>
      <c r="D325" s="87"/>
      <c r="E325" s="87"/>
      <c r="F325" s="87"/>
      <c r="G325" s="87"/>
      <c r="H325" s="87"/>
      <c r="I325" s="87"/>
      <c r="J325" s="87"/>
      <c r="K325" s="87"/>
      <c r="L325" s="87"/>
      <c r="M325" s="87"/>
      <c r="N325" s="87"/>
    </row>
    <row r="326" spans="1:15" ht="14">
      <c r="A326" s="32" t="s">
        <v>1043</v>
      </c>
      <c r="B326" s="36">
        <f t="shared" ref="B326:M326" si="19">COUNT(B6:B6,B8:B42,B44:B50,B52:B52,B56:B61,B63:B71,B76:B107,B112:B117,B121:B140,B144:B153,B157:B163,B165:B169,B173:B179,B181:B184,B186:B192,B196:B211,B215:B217,B219:B245,B247:B276,B280:B299,B301:B301,B305:B310,B312:B321,B323:B324)</f>
        <v>43</v>
      </c>
      <c r="C326" s="36">
        <f t="shared" si="19"/>
        <v>67</v>
      </c>
      <c r="D326" s="36">
        <f t="shared" si="19"/>
        <v>70</v>
      </c>
      <c r="E326" s="36">
        <f t="shared" si="19"/>
        <v>79</v>
      </c>
      <c r="F326" s="36">
        <f t="shared" si="19"/>
        <v>56</v>
      </c>
      <c r="G326" s="36">
        <f t="shared" ref="G326:L326" si="20">COUNT(G6:G6,G8:G42,G44:G50,G52:G52,G56:G61,G63:G71,G76:G107,G112:G117,G121:G140,G144:G153,G157:G163,G165:G169,G173:G179,G181:G184,G186:G192,G196:G211,G215:G217,G219:G245,G247:G276,G280:G299,G301:G301,G305:G310,G312:G321,G323:G324)</f>
        <v>42</v>
      </c>
      <c r="H326" s="36">
        <f t="shared" si="20"/>
        <v>67</v>
      </c>
      <c r="I326" s="36">
        <f t="shared" si="20"/>
        <v>33</v>
      </c>
      <c r="J326" s="36">
        <f t="shared" si="20"/>
        <v>36</v>
      </c>
      <c r="K326" s="36">
        <f t="shared" si="20"/>
        <v>32</v>
      </c>
      <c r="L326" s="36">
        <f t="shared" si="20"/>
        <v>47</v>
      </c>
      <c r="M326" s="36">
        <f t="shared" si="19"/>
        <v>76</v>
      </c>
      <c r="N326" s="36">
        <f>COUNT(N6:N6,N8:N42,N44:N50,N52:N52,N56:N61,N63:N71,N76:N107,N112:N117,N121:N140,N144:N153,N157:N163,N165:N169,N173:N179,N181:N184,N186:N192,N196:N211,N215:N217,N219:N233,N237:N245,N247:N276,N280:N299,N301:N301,N305:N310,N312:N321,N323:N324)</f>
        <v>152</v>
      </c>
    </row>
    <row r="327" spans="1:15" ht="14">
      <c r="A327" s="7" t="s">
        <v>915</v>
      </c>
      <c r="B327" s="36">
        <f t="shared" ref="B327:N327" si="21">SUM(B6:B280)+SUM(B281:B324)</f>
        <v>265</v>
      </c>
      <c r="C327" s="36">
        <f t="shared" si="21"/>
        <v>818</v>
      </c>
      <c r="D327" s="36">
        <f t="shared" si="21"/>
        <v>347</v>
      </c>
      <c r="E327" s="36">
        <f t="shared" si="21"/>
        <v>695</v>
      </c>
      <c r="F327" s="36">
        <f t="shared" si="21"/>
        <v>417</v>
      </c>
      <c r="G327" s="36">
        <f t="shared" ref="G327:L327" si="22">SUM(G6:G280)+SUM(G281:G324)</f>
        <v>141</v>
      </c>
      <c r="H327" s="36">
        <f t="shared" si="22"/>
        <v>1530</v>
      </c>
      <c r="I327" s="36">
        <f t="shared" si="22"/>
        <v>201</v>
      </c>
      <c r="J327" s="36">
        <f t="shared" si="22"/>
        <v>176</v>
      </c>
      <c r="K327" s="36">
        <f t="shared" si="22"/>
        <v>344</v>
      </c>
      <c r="L327" s="36">
        <f t="shared" si="22"/>
        <v>584</v>
      </c>
      <c r="M327" s="36">
        <f t="shared" si="21"/>
        <v>575</v>
      </c>
      <c r="N327" s="36">
        <f t="shared" si="21"/>
        <v>6093</v>
      </c>
      <c r="O327" s="71"/>
    </row>
    <row r="328" spans="1:15">
      <c r="A328" s="4"/>
      <c r="B328" s="87"/>
      <c r="C328" s="87"/>
      <c r="D328" s="87"/>
      <c r="E328" s="87"/>
      <c r="F328" s="87"/>
      <c r="G328" s="87"/>
      <c r="H328" s="87"/>
      <c r="I328" s="87"/>
      <c r="J328" s="87"/>
      <c r="K328" s="87"/>
      <c r="L328" s="87"/>
      <c r="M328" s="87"/>
      <c r="N328" s="87"/>
    </row>
    <row r="329" spans="1:15">
      <c r="A329" s="33" t="s">
        <v>624</v>
      </c>
      <c r="B329" s="36">
        <v>2</v>
      </c>
      <c r="C329" s="36">
        <v>4</v>
      </c>
      <c r="D329" s="36">
        <v>2</v>
      </c>
      <c r="E329" s="36">
        <v>3</v>
      </c>
      <c r="F329" s="36">
        <v>6</v>
      </c>
      <c r="G329" s="36">
        <v>3</v>
      </c>
      <c r="H329" s="36">
        <v>2</v>
      </c>
      <c r="I329" s="36">
        <v>1</v>
      </c>
      <c r="J329" s="36">
        <v>2</v>
      </c>
      <c r="K329" s="36">
        <v>1</v>
      </c>
      <c r="L329" s="36">
        <v>1</v>
      </c>
      <c r="M329" s="36">
        <v>2</v>
      </c>
      <c r="N329" s="36">
        <f>SUM(B329:M329)</f>
        <v>29</v>
      </c>
    </row>
    <row r="330" spans="1:15">
      <c r="A330" s="8" t="s">
        <v>850</v>
      </c>
      <c r="B330" s="36">
        <v>1</v>
      </c>
      <c r="C330" s="36">
        <v>4</v>
      </c>
      <c r="D330" s="36">
        <v>1</v>
      </c>
      <c r="E330" s="36">
        <v>1</v>
      </c>
      <c r="F330" s="36">
        <v>1</v>
      </c>
      <c r="G330" s="36">
        <v>1</v>
      </c>
      <c r="H330" s="36">
        <v>1</v>
      </c>
      <c r="I330" s="36">
        <v>1</v>
      </c>
      <c r="J330" s="36">
        <v>1</v>
      </c>
      <c r="K330" s="36">
        <v>1</v>
      </c>
      <c r="L330" s="36">
        <v>1</v>
      </c>
      <c r="M330" s="36">
        <v>1</v>
      </c>
      <c r="N330" s="36">
        <f>SUM(B330:M330)</f>
        <v>15</v>
      </c>
    </row>
    <row r="331" spans="1:15">
      <c r="A331" s="8" t="s">
        <v>622</v>
      </c>
      <c r="B331" s="89">
        <v>0.35416666666666669</v>
      </c>
      <c r="C331" s="89"/>
      <c r="D331" s="89">
        <v>0.3527777777777778</v>
      </c>
      <c r="E331" s="89">
        <v>0.30555555555555552</v>
      </c>
      <c r="F331" s="89">
        <v>0.27083333333333331</v>
      </c>
      <c r="G331" s="89">
        <v>0.33333333333333331</v>
      </c>
      <c r="H331" s="89">
        <v>0.22916666666666666</v>
      </c>
      <c r="I331" s="89">
        <v>0.28125</v>
      </c>
      <c r="J331" s="89">
        <v>0.34097222222222223</v>
      </c>
      <c r="K331" s="89">
        <v>0.375</v>
      </c>
      <c r="L331" s="89">
        <v>0.28125</v>
      </c>
      <c r="M331" s="89">
        <v>0.27083333333333331</v>
      </c>
      <c r="N331" s="36"/>
    </row>
    <row r="332" spans="1:15">
      <c r="A332" s="8" t="s">
        <v>623</v>
      </c>
      <c r="B332" s="89">
        <v>0.63541666666666663</v>
      </c>
      <c r="C332" s="89"/>
      <c r="D332" s="89">
        <v>0.64583333333333337</v>
      </c>
      <c r="E332" s="89">
        <v>0.71527777777777779</v>
      </c>
      <c r="F332" s="89">
        <v>0.69444444444444453</v>
      </c>
      <c r="G332" s="89">
        <v>0.60416666666666663</v>
      </c>
      <c r="H332" s="89">
        <v>0.64583333333333337</v>
      </c>
      <c r="I332" s="89">
        <v>0.53819444444444442</v>
      </c>
      <c r="J332" s="89">
        <v>0.55208333333333337</v>
      </c>
      <c r="K332" s="89">
        <v>0.54166666666666663</v>
      </c>
      <c r="L332" s="89">
        <v>0.59375</v>
      </c>
      <c r="M332" s="89">
        <v>0.65972222222222221</v>
      </c>
      <c r="N332" s="36"/>
    </row>
    <row r="333" spans="1:15">
      <c r="A333" s="9" t="s">
        <v>940</v>
      </c>
      <c r="B333" s="36">
        <v>58</v>
      </c>
      <c r="C333" s="36">
        <v>8</v>
      </c>
      <c r="D333" s="36"/>
      <c r="E333" s="36">
        <v>44</v>
      </c>
      <c r="F333" s="36">
        <v>26</v>
      </c>
      <c r="G333" s="36">
        <v>51</v>
      </c>
      <c r="H333" s="36">
        <v>56</v>
      </c>
      <c r="I333" s="36">
        <v>42</v>
      </c>
      <c r="J333" s="36">
        <v>45</v>
      </c>
      <c r="K333" s="36">
        <v>5</v>
      </c>
      <c r="L333" s="36">
        <v>105</v>
      </c>
      <c r="M333" s="36">
        <v>57.9</v>
      </c>
      <c r="N333" s="36">
        <f>SUM(B333:M333)</f>
        <v>497.9</v>
      </c>
    </row>
    <row r="334" spans="1:15">
      <c r="A334" s="9" t="s">
        <v>621</v>
      </c>
      <c r="B334" s="36">
        <v>3</v>
      </c>
      <c r="C334" s="36">
        <v>1</v>
      </c>
      <c r="D334" s="36">
        <v>42.9</v>
      </c>
      <c r="E334" s="36">
        <v>3</v>
      </c>
      <c r="F334" s="36">
        <v>1</v>
      </c>
      <c r="G334" s="36">
        <v>4</v>
      </c>
      <c r="H334" s="36">
        <v>2</v>
      </c>
      <c r="I334" s="36">
        <v>0.5</v>
      </c>
      <c r="J334" s="36"/>
      <c r="K334" s="36">
        <v>0.5</v>
      </c>
      <c r="L334" s="36">
        <v>0.25</v>
      </c>
      <c r="M334" s="36">
        <v>1.5</v>
      </c>
      <c r="N334" s="36">
        <f>SUM(B334:M334)</f>
        <v>59.65</v>
      </c>
    </row>
    <row r="335" spans="1:15">
      <c r="A335" s="9" t="s">
        <v>618</v>
      </c>
      <c r="B335" s="36">
        <v>5.25</v>
      </c>
      <c r="C335" s="36">
        <v>1.25</v>
      </c>
      <c r="D335" s="36">
        <v>6.5</v>
      </c>
      <c r="E335" s="36">
        <v>4</v>
      </c>
      <c r="F335" s="36">
        <v>5.5</v>
      </c>
      <c r="G335" s="36">
        <v>1</v>
      </c>
      <c r="H335" s="36">
        <v>8</v>
      </c>
      <c r="I335" s="36">
        <v>5</v>
      </c>
      <c r="J335" s="36">
        <v>4</v>
      </c>
      <c r="K335" s="36">
        <v>1</v>
      </c>
      <c r="L335" s="36"/>
      <c r="M335" s="36">
        <v>5.4</v>
      </c>
      <c r="N335" s="36">
        <f>SUM(B335:M335)</f>
        <v>46.9</v>
      </c>
    </row>
    <row r="336" spans="1:15">
      <c r="A336" s="9" t="s">
        <v>619</v>
      </c>
      <c r="B336" s="36">
        <v>1.5</v>
      </c>
      <c r="C336" s="36">
        <v>5</v>
      </c>
      <c r="D336" s="36">
        <v>0.5</v>
      </c>
      <c r="E336" s="36">
        <v>6</v>
      </c>
      <c r="F336" s="36">
        <v>4</v>
      </c>
      <c r="G336" s="36">
        <v>5.5</v>
      </c>
      <c r="H336" s="36">
        <v>2</v>
      </c>
      <c r="I336" s="36">
        <v>1</v>
      </c>
      <c r="J336" s="36">
        <v>1</v>
      </c>
      <c r="K336" s="36">
        <v>3</v>
      </c>
      <c r="L336" s="36"/>
      <c r="M336" s="36">
        <v>4</v>
      </c>
      <c r="N336" s="36">
        <f>SUM(B336:M336)</f>
        <v>33.5</v>
      </c>
    </row>
    <row r="337" spans="1:14">
      <c r="A337" s="9" t="s">
        <v>215</v>
      </c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</row>
    <row r="338" spans="1:14">
      <c r="A338" s="9" t="s">
        <v>682</v>
      </c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</row>
    <row r="339" spans="1:14">
      <c r="A339" s="9" t="s">
        <v>993</v>
      </c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</row>
    <row r="340" spans="1:14">
      <c r="A340" s="9" t="s">
        <v>683</v>
      </c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</row>
    <row r="341" spans="1:14">
      <c r="A341" s="9" t="s">
        <v>703</v>
      </c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</row>
    <row r="342" spans="1:14">
      <c r="A342" s="9" t="s">
        <v>702</v>
      </c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</row>
    <row r="343" spans="1:14">
      <c r="A343" s="8" t="s">
        <v>763</v>
      </c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</row>
    <row r="344" spans="1:14">
      <c r="A344" s="10" t="s">
        <v>764</v>
      </c>
      <c r="B344" s="36">
        <v>60</v>
      </c>
      <c r="C344" s="36">
        <v>55</v>
      </c>
      <c r="D344" s="36"/>
      <c r="E344" s="36">
        <v>46</v>
      </c>
      <c r="F344" s="36">
        <v>55</v>
      </c>
      <c r="G344" s="36">
        <v>55</v>
      </c>
      <c r="H344" s="36"/>
      <c r="I344" s="36">
        <v>55</v>
      </c>
      <c r="J344" s="36">
        <v>51</v>
      </c>
      <c r="K344" s="36"/>
      <c r="L344" s="36">
        <v>43</v>
      </c>
      <c r="M344" s="36"/>
      <c r="N344" s="36"/>
    </row>
    <row r="345" spans="1:14">
      <c r="A345" s="10" t="s">
        <v>765</v>
      </c>
      <c r="B345" s="36">
        <v>70</v>
      </c>
      <c r="C345" s="36"/>
      <c r="D345" s="36"/>
      <c r="E345" s="36">
        <v>70</v>
      </c>
      <c r="F345" s="36">
        <v>65</v>
      </c>
      <c r="G345" s="36">
        <v>70</v>
      </c>
      <c r="H345" s="36" t="s">
        <v>285</v>
      </c>
      <c r="I345" s="36">
        <v>70</v>
      </c>
      <c r="J345" s="36">
        <v>58</v>
      </c>
      <c r="K345" s="36"/>
      <c r="L345" s="36">
        <v>71</v>
      </c>
      <c r="M345" s="36"/>
      <c r="N345" s="36"/>
    </row>
    <row r="346" spans="1:14">
      <c r="A346" s="10" t="s">
        <v>1017</v>
      </c>
      <c r="B346" s="36"/>
      <c r="C346" s="36"/>
      <c r="D346" s="36"/>
      <c r="E346" s="36">
        <v>53</v>
      </c>
      <c r="F346" s="36">
        <v>60</v>
      </c>
      <c r="G346" s="36">
        <v>60</v>
      </c>
      <c r="H346" s="36"/>
      <c r="I346" s="36"/>
      <c r="J346" s="36"/>
      <c r="K346" s="36"/>
      <c r="L346" s="36"/>
      <c r="M346" s="36"/>
      <c r="N346" s="36"/>
    </row>
    <row r="347" spans="1:14">
      <c r="A347" s="9" t="s">
        <v>766</v>
      </c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</row>
    <row r="348" spans="1:14">
      <c r="A348" s="10" t="s">
        <v>764</v>
      </c>
      <c r="B348" s="90">
        <v>0.3</v>
      </c>
      <c r="C348" s="77">
        <v>0</v>
      </c>
      <c r="D348" s="90"/>
      <c r="E348" s="90">
        <v>0.5</v>
      </c>
      <c r="F348" s="90">
        <v>0.99</v>
      </c>
      <c r="G348" s="90">
        <v>0.7</v>
      </c>
      <c r="H348" s="90"/>
      <c r="I348" s="90">
        <v>0.8</v>
      </c>
      <c r="J348" s="90">
        <v>0</v>
      </c>
      <c r="K348" s="90"/>
      <c r="L348" s="90"/>
      <c r="M348" s="90"/>
      <c r="N348" s="36"/>
    </row>
    <row r="349" spans="1:14">
      <c r="A349" s="10" t="s">
        <v>765</v>
      </c>
      <c r="B349" s="90">
        <v>0.3</v>
      </c>
      <c r="C349" s="77">
        <v>100</v>
      </c>
      <c r="D349" s="90"/>
      <c r="E349" s="90">
        <v>0.8</v>
      </c>
      <c r="F349" s="90">
        <v>1</v>
      </c>
      <c r="G349" s="90">
        <v>0.05</v>
      </c>
      <c r="H349" s="90" t="s">
        <v>286</v>
      </c>
      <c r="I349" s="90">
        <v>0.4</v>
      </c>
      <c r="J349" s="90">
        <v>0</v>
      </c>
      <c r="K349" s="90"/>
      <c r="L349" s="90"/>
      <c r="M349" s="77"/>
      <c r="N349" s="36"/>
    </row>
    <row r="350" spans="1:14">
      <c r="A350" s="10" t="s">
        <v>1017</v>
      </c>
      <c r="B350" s="90"/>
      <c r="C350" s="77"/>
      <c r="D350" s="90"/>
      <c r="E350" s="90">
        <v>1</v>
      </c>
      <c r="F350" s="90">
        <v>1</v>
      </c>
      <c r="G350" s="90">
        <v>1</v>
      </c>
      <c r="H350" s="90"/>
      <c r="I350" s="90"/>
      <c r="J350" s="90"/>
      <c r="K350" s="90"/>
      <c r="L350" s="90"/>
      <c r="M350" s="77"/>
      <c r="N350" s="36"/>
    </row>
    <row r="351" spans="1:14">
      <c r="A351" s="9" t="s">
        <v>1079</v>
      </c>
      <c r="B351" s="77"/>
      <c r="C351" s="77"/>
      <c r="D351" s="77"/>
      <c r="E351" s="90"/>
      <c r="F351" s="90"/>
      <c r="G351" s="90"/>
      <c r="H351" s="90"/>
      <c r="I351" s="90"/>
      <c r="J351" s="90"/>
      <c r="K351" s="90"/>
      <c r="L351" s="90"/>
      <c r="M351" s="77"/>
      <c r="N351" s="36"/>
    </row>
    <row r="352" spans="1:14">
      <c r="A352" s="10" t="s">
        <v>764</v>
      </c>
      <c r="B352" s="77" t="s">
        <v>283</v>
      </c>
      <c r="C352" s="77">
        <v>0</v>
      </c>
      <c r="D352" s="77"/>
      <c r="E352" s="77">
        <v>5</v>
      </c>
      <c r="F352" s="91" t="s">
        <v>936</v>
      </c>
      <c r="G352" s="91" t="s">
        <v>721</v>
      </c>
      <c r="H352" s="91"/>
      <c r="I352" s="91" t="s">
        <v>721</v>
      </c>
      <c r="J352" s="91" t="s">
        <v>721</v>
      </c>
      <c r="K352" s="91"/>
      <c r="L352" s="91"/>
      <c r="M352" s="91"/>
      <c r="N352" s="36"/>
    </row>
    <row r="353" spans="1:14">
      <c r="A353" s="10" t="s">
        <v>765</v>
      </c>
      <c r="B353" s="77" t="s">
        <v>283</v>
      </c>
      <c r="C353" s="77">
        <v>7</v>
      </c>
      <c r="D353" s="77"/>
      <c r="E353" s="77">
        <v>5</v>
      </c>
      <c r="F353" s="91" t="s">
        <v>996</v>
      </c>
      <c r="G353" s="91" t="s">
        <v>936</v>
      </c>
      <c r="H353" s="91"/>
      <c r="I353" s="91" t="s">
        <v>936</v>
      </c>
      <c r="J353" s="91" t="s">
        <v>721</v>
      </c>
      <c r="K353" s="91"/>
      <c r="L353" s="91"/>
      <c r="M353" s="91"/>
      <c r="N353" s="36"/>
    </row>
    <row r="354" spans="1:14">
      <c r="A354" s="10" t="s">
        <v>1017</v>
      </c>
      <c r="B354" s="77"/>
      <c r="C354" s="77"/>
      <c r="D354" s="77"/>
      <c r="E354" s="77">
        <v>15</v>
      </c>
      <c r="F354" s="91" t="s">
        <v>996</v>
      </c>
      <c r="G354" s="91" t="s">
        <v>721</v>
      </c>
      <c r="H354" s="91"/>
      <c r="I354" s="91"/>
      <c r="J354" s="91"/>
      <c r="K354" s="91"/>
      <c r="L354" s="91"/>
      <c r="M354" s="91"/>
      <c r="N354" s="36"/>
    </row>
    <row r="355" spans="1:14">
      <c r="A355" s="9" t="s">
        <v>872</v>
      </c>
      <c r="B355" s="77"/>
      <c r="C355" s="77"/>
      <c r="D355" s="77"/>
      <c r="E355" s="90"/>
      <c r="F355" s="90"/>
      <c r="G355" s="90"/>
      <c r="H355" s="90"/>
      <c r="I355" s="90"/>
      <c r="J355" s="90"/>
      <c r="K355" s="90"/>
      <c r="L355" s="90"/>
      <c r="M355" s="77"/>
      <c r="N355" s="36"/>
    </row>
    <row r="356" spans="1:14">
      <c r="A356" s="10" t="s">
        <v>764</v>
      </c>
      <c r="B356" s="77">
        <v>0</v>
      </c>
      <c r="C356" s="91" t="s">
        <v>721</v>
      </c>
      <c r="D356" s="77"/>
      <c r="E356" s="92">
        <v>0</v>
      </c>
      <c r="F356" s="77">
        <v>0</v>
      </c>
      <c r="G356" s="77">
        <v>0</v>
      </c>
      <c r="H356" s="77"/>
      <c r="I356" s="77" t="s">
        <v>283</v>
      </c>
      <c r="J356" s="77">
        <v>0</v>
      </c>
      <c r="K356" s="77"/>
      <c r="L356" s="77"/>
      <c r="M356" s="77"/>
      <c r="N356" s="36"/>
    </row>
    <row r="357" spans="1:14">
      <c r="A357" s="10" t="s">
        <v>765</v>
      </c>
      <c r="B357" s="77">
        <v>0</v>
      </c>
      <c r="C357" s="91" t="s">
        <v>35</v>
      </c>
      <c r="D357" s="77"/>
      <c r="E357" s="92">
        <v>0</v>
      </c>
      <c r="F357" s="77">
        <v>0</v>
      </c>
      <c r="G357" s="77">
        <v>0</v>
      </c>
      <c r="H357" s="77"/>
      <c r="I357" s="77" t="s">
        <v>283</v>
      </c>
      <c r="J357" s="77">
        <v>0</v>
      </c>
      <c r="K357" s="77"/>
      <c r="L357" s="77"/>
      <c r="M357" s="77"/>
      <c r="N357" s="36"/>
    </row>
    <row r="358" spans="1:14">
      <c r="A358" s="10" t="s">
        <v>1017</v>
      </c>
      <c r="B358" s="77"/>
      <c r="C358" s="91"/>
      <c r="D358" s="77"/>
      <c r="E358" s="92" t="s">
        <v>1000</v>
      </c>
      <c r="F358" s="77" t="s">
        <v>1001</v>
      </c>
      <c r="G358" s="77">
        <v>0</v>
      </c>
      <c r="H358" s="77"/>
      <c r="I358" s="77"/>
      <c r="J358" s="77"/>
      <c r="K358" s="77"/>
      <c r="L358" s="77"/>
      <c r="M358" s="77" t="s">
        <v>1002</v>
      </c>
      <c r="N358" s="36"/>
    </row>
    <row r="359" spans="1:14">
      <c r="A359" s="8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</row>
    <row r="360" spans="1:14">
      <c r="A360" s="10" t="s">
        <v>615</v>
      </c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51"/>
      <c r="M360" s="88"/>
      <c r="N360" s="36"/>
    </row>
    <row r="361" spans="1:14" ht="28">
      <c r="B361" s="69" t="s">
        <v>284</v>
      </c>
      <c r="C361" s="69" t="s">
        <v>358</v>
      </c>
      <c r="D361" s="69" t="s">
        <v>644</v>
      </c>
      <c r="E361" s="69" t="s">
        <v>1003</v>
      </c>
      <c r="F361" s="69" t="s">
        <v>997</v>
      </c>
      <c r="G361" s="69" t="s">
        <v>41</v>
      </c>
      <c r="H361" s="69" t="s">
        <v>1084</v>
      </c>
      <c r="I361" s="69" t="s">
        <v>1104</v>
      </c>
      <c r="J361" s="69" t="s">
        <v>878</v>
      </c>
      <c r="K361" s="69" t="s">
        <v>1085</v>
      </c>
      <c r="L361" s="69" t="s">
        <v>201</v>
      </c>
      <c r="M361" s="69" t="s">
        <v>1022</v>
      </c>
      <c r="N361" s="36"/>
    </row>
    <row r="362" spans="1:14" ht="70">
      <c r="B362" s="69" t="s">
        <v>1023</v>
      </c>
      <c r="C362" s="69" t="s">
        <v>1094</v>
      </c>
      <c r="D362" s="69" t="s">
        <v>834</v>
      </c>
      <c r="E362" s="69" t="s">
        <v>1024</v>
      </c>
      <c r="F362" s="69" t="s">
        <v>1025</v>
      </c>
      <c r="G362" s="69" t="s">
        <v>1026</v>
      </c>
      <c r="H362" s="69" t="s">
        <v>944</v>
      </c>
      <c r="I362" s="69"/>
      <c r="J362" s="69" t="s">
        <v>879</v>
      </c>
      <c r="K362" s="69"/>
      <c r="L362" s="69"/>
      <c r="M362" s="69" t="s">
        <v>1037</v>
      </c>
      <c r="N362" s="36"/>
    </row>
    <row r="363" spans="1:14" ht="28">
      <c r="B363" s="69"/>
      <c r="C363" s="69" t="s">
        <v>294</v>
      </c>
      <c r="D363" s="69"/>
      <c r="E363" s="69" t="s">
        <v>1027</v>
      </c>
      <c r="F363" s="69" t="s">
        <v>1028</v>
      </c>
      <c r="G363" s="69" t="s">
        <v>824</v>
      </c>
      <c r="H363" s="69"/>
      <c r="I363" s="69"/>
      <c r="J363" s="69"/>
      <c r="K363" s="69"/>
      <c r="L363" s="69"/>
      <c r="M363" s="69"/>
      <c r="N363" s="36"/>
    </row>
    <row r="364" spans="1:14" ht="42">
      <c r="B364" s="88"/>
      <c r="C364" s="69" t="s">
        <v>295</v>
      </c>
      <c r="D364" s="88"/>
      <c r="E364" s="88"/>
      <c r="F364" s="69" t="s">
        <v>823</v>
      </c>
      <c r="G364" s="88"/>
      <c r="H364" s="88"/>
      <c r="I364" s="88"/>
      <c r="J364" s="88"/>
      <c r="K364" s="88"/>
      <c r="L364" s="88"/>
      <c r="M364" s="88"/>
      <c r="N364" s="88"/>
    </row>
    <row r="365" spans="1:14" ht="14">
      <c r="B365" s="88"/>
      <c r="C365" s="88"/>
      <c r="D365" s="88"/>
      <c r="E365" s="88"/>
      <c r="F365" s="69" t="s">
        <v>679</v>
      </c>
      <c r="G365" s="88"/>
      <c r="H365" s="88"/>
      <c r="I365" s="88"/>
      <c r="J365" s="88"/>
      <c r="K365" s="88"/>
      <c r="L365" s="88"/>
      <c r="M365" s="88"/>
      <c r="N365" s="88"/>
    </row>
    <row r="366" spans="1:14" ht="14">
      <c r="B366" s="88"/>
      <c r="C366" s="88"/>
      <c r="D366" s="88"/>
      <c r="E366" s="88"/>
      <c r="F366" s="69" t="s">
        <v>680</v>
      </c>
      <c r="G366" s="88"/>
      <c r="H366" s="88"/>
      <c r="I366" s="88"/>
      <c r="J366" s="88"/>
      <c r="K366" s="88"/>
      <c r="L366" s="88"/>
      <c r="M366" s="88"/>
      <c r="N366" s="88"/>
    </row>
    <row r="367" spans="1:14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</row>
    <row r="368" spans="1:14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</row>
    <row r="369" spans="1:14">
      <c r="A369" s="3" t="s">
        <v>226</v>
      </c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</row>
    <row r="370" spans="1:14">
      <c r="A370" t="s">
        <v>1073</v>
      </c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</row>
    <row r="371" spans="1:14">
      <c r="A371" t="s">
        <v>1038</v>
      </c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</row>
    <row r="372" spans="1:14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</row>
    <row r="373" spans="1:14">
      <c r="A373" s="3" t="s">
        <v>227</v>
      </c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</row>
    <row r="374" spans="1:14">
      <c r="A374" t="s">
        <v>162</v>
      </c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</row>
    <row r="375" spans="1:14">
      <c r="A375" t="s">
        <v>218</v>
      </c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</row>
    <row r="376" spans="1:14">
      <c r="A376" t="s">
        <v>92</v>
      </c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</row>
    <row r="377" spans="1:14">
      <c r="A377" t="s">
        <v>328</v>
      </c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</row>
    <row r="378" spans="1:14">
      <c r="A378" t="s">
        <v>329</v>
      </c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</row>
    <row r="379" spans="1:14">
      <c r="A379" t="s">
        <v>330</v>
      </c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</row>
    <row r="380" spans="1:14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</row>
    <row r="381" spans="1:14">
      <c r="A381" t="s">
        <v>157</v>
      </c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</row>
    <row r="382" spans="1:14">
      <c r="A382" t="s">
        <v>225</v>
      </c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</row>
    <row r="383" spans="1:14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</row>
    <row r="384" spans="1:14">
      <c r="A384" s="3" t="s">
        <v>1110</v>
      </c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</row>
    <row r="385" spans="1:14">
      <c r="A385" t="s">
        <v>1016</v>
      </c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</row>
    <row r="386" spans="1:14">
      <c r="A386" t="s">
        <v>1052</v>
      </c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</row>
    <row r="387" spans="1:14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</row>
    <row r="388" spans="1:14">
      <c r="A388" s="3" t="s">
        <v>880</v>
      </c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</row>
    <row r="389" spans="1:14">
      <c r="A389" s="93" t="s">
        <v>1035</v>
      </c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</row>
    <row r="390" spans="1:14">
      <c r="A390" s="93" t="s">
        <v>804</v>
      </c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</row>
    <row r="391" spans="1:14">
      <c r="A391" s="93"/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</row>
    <row r="392" spans="1:14">
      <c r="A392" s="93" t="s">
        <v>1020</v>
      </c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</row>
    <row r="393" spans="1:14">
      <c r="A393" s="93" t="s">
        <v>681</v>
      </c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</row>
    <row r="394" spans="1:14">
      <c r="A394" s="93"/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</row>
    <row r="395" spans="1:14">
      <c r="A395" s="93" t="s">
        <v>757</v>
      </c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</row>
    <row r="396" spans="1:14">
      <c r="A396" s="93" t="s">
        <v>825</v>
      </c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</row>
    <row r="397" spans="1:14">
      <c r="A397" s="93" t="s">
        <v>761</v>
      </c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</row>
    <row r="398" spans="1:14">
      <c r="A398" s="93" t="s">
        <v>1102</v>
      </c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</row>
    <row r="399" spans="1:14">
      <c r="A399" s="93"/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</row>
    <row r="400" spans="1:14">
      <c r="A400" s="3" t="s">
        <v>339</v>
      </c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</row>
    <row r="401" spans="1:14">
      <c r="A401" s="93" t="s">
        <v>1103</v>
      </c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</row>
    <row r="402" spans="1:14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</row>
    <row r="403" spans="1:14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</row>
  </sheetData>
  <phoneticPr fontId="9" type="noConversion"/>
  <pageMargins left="0.75" right="0.75" top="1" bottom="1" header="0.5" footer="0.5"/>
  <pageSetup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404"/>
  <sheetViews>
    <sheetView topLeftCell="A274" workbookViewId="0">
      <selection activeCell="A300" sqref="A300:XFD300"/>
    </sheetView>
  </sheetViews>
  <sheetFormatPr baseColWidth="10" defaultColWidth="8.6640625" defaultRowHeight="13"/>
  <cols>
    <col min="1" max="1" width="25.6640625" customWidth="1"/>
    <col min="3" max="4" width="9.5" customWidth="1"/>
    <col min="5" max="5" width="10.6640625" customWidth="1"/>
    <col min="6" max="6" width="9.1640625" customWidth="1"/>
    <col min="7" max="7" width="10.5" customWidth="1"/>
    <col min="8" max="8" width="12.1640625" customWidth="1"/>
    <col min="9" max="9" width="10.33203125" customWidth="1"/>
    <col min="10" max="10" width="10" customWidth="1"/>
    <col min="11" max="11" width="11.1640625" customWidth="1"/>
    <col min="12" max="13" width="9.33203125" customWidth="1"/>
    <col min="14" max="14" width="10.33203125" customWidth="1"/>
  </cols>
  <sheetData>
    <row r="1" spans="1:16">
      <c r="A1" s="3" t="s">
        <v>894</v>
      </c>
      <c r="F1" s="5" t="s">
        <v>514</v>
      </c>
      <c r="G1" s="5">
        <f>O327</f>
        <v>155</v>
      </c>
      <c r="H1" s="4"/>
      <c r="I1" s="4"/>
      <c r="J1" s="4"/>
      <c r="K1" s="4"/>
      <c r="L1" s="4"/>
      <c r="M1" s="4"/>
      <c r="N1" s="5"/>
    </row>
    <row r="2" spans="1:16">
      <c r="A2" s="3"/>
      <c r="F2" s="5"/>
      <c r="G2" s="5"/>
      <c r="H2" s="4"/>
      <c r="I2" s="4"/>
      <c r="J2" s="4"/>
      <c r="K2" s="4"/>
      <c r="L2" s="4"/>
      <c r="M2" s="4"/>
      <c r="N2" s="5"/>
    </row>
    <row r="3" spans="1:16" ht="24" customHeight="1">
      <c r="A3" s="3"/>
      <c r="B3" s="40" t="s">
        <v>1036</v>
      </c>
      <c r="C3" s="40" t="s">
        <v>812</v>
      </c>
      <c r="D3" s="47" t="s">
        <v>61</v>
      </c>
      <c r="E3" s="40" t="s">
        <v>191</v>
      </c>
      <c r="F3" s="47" t="s">
        <v>799</v>
      </c>
      <c r="G3" s="40" t="s">
        <v>251</v>
      </c>
      <c r="H3" s="40" t="s">
        <v>1098</v>
      </c>
      <c r="I3" s="47" t="s">
        <v>44</v>
      </c>
      <c r="J3" s="47" t="s">
        <v>1053</v>
      </c>
      <c r="K3" s="47" t="s">
        <v>434</v>
      </c>
      <c r="L3" s="47" t="s">
        <v>1097</v>
      </c>
      <c r="M3" s="47" t="s">
        <v>46</v>
      </c>
      <c r="N3" s="40" t="s">
        <v>1109</v>
      </c>
      <c r="O3" s="41" t="s">
        <v>378</v>
      </c>
    </row>
    <row r="4" spans="1:16" ht="42">
      <c r="B4" s="81"/>
      <c r="C4" s="81" t="s">
        <v>800</v>
      </c>
      <c r="D4" s="81"/>
      <c r="E4" s="94" t="s">
        <v>192</v>
      </c>
      <c r="F4" s="67" t="s">
        <v>47</v>
      </c>
      <c r="G4" s="72"/>
      <c r="H4" s="72"/>
      <c r="I4" s="67" t="s">
        <v>48</v>
      </c>
      <c r="J4" s="67"/>
      <c r="K4" s="72"/>
      <c r="L4" s="72"/>
      <c r="M4" s="67"/>
      <c r="N4" s="72"/>
      <c r="O4" s="72"/>
      <c r="P4" s="52"/>
    </row>
    <row r="5" spans="1:16" s="1" customFormat="1" ht="12">
      <c r="A5" s="53" t="s">
        <v>843</v>
      </c>
      <c r="B5" s="82"/>
      <c r="C5" s="82"/>
      <c r="D5" s="82"/>
      <c r="E5" s="82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6" ht="14">
      <c r="A6" s="39" t="s">
        <v>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>
        <v>4</v>
      </c>
      <c r="O6" s="36">
        <f t="shared" ref="O6:O12" si="0">IF(SUM(B6:N6)&gt;0,SUM(B6:N6),"")</f>
        <v>4</v>
      </c>
    </row>
    <row r="7" spans="1:16" ht="14">
      <c r="A7" s="39" t="s">
        <v>376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 t="str">
        <f t="shared" si="0"/>
        <v/>
      </c>
    </row>
    <row r="8" spans="1:16" ht="14">
      <c r="A8" s="39" t="s">
        <v>245</v>
      </c>
      <c r="B8" s="36"/>
      <c r="C8" s="36"/>
      <c r="D8" s="86">
        <v>2</v>
      </c>
      <c r="E8" s="86"/>
      <c r="F8" s="86"/>
      <c r="G8" s="36"/>
      <c r="H8" s="36"/>
      <c r="I8" s="36"/>
      <c r="J8" s="36"/>
      <c r="K8" s="36"/>
      <c r="L8" s="36"/>
      <c r="M8" s="36"/>
      <c r="N8" s="36"/>
      <c r="O8" s="36">
        <f t="shared" si="0"/>
        <v>2</v>
      </c>
    </row>
    <row r="9" spans="1:16" ht="14">
      <c r="A9" s="39" t="s">
        <v>246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>
        <v>1</v>
      </c>
      <c r="N9" s="36">
        <v>7</v>
      </c>
      <c r="O9" s="36">
        <f t="shared" si="0"/>
        <v>8</v>
      </c>
    </row>
    <row r="10" spans="1:16" ht="14">
      <c r="A10" s="39" t="s">
        <v>247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 t="str">
        <f t="shared" si="0"/>
        <v/>
      </c>
    </row>
    <row r="11" spans="1:16" ht="14">
      <c r="A11" s="39" t="s">
        <v>248</v>
      </c>
      <c r="B11" s="8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 t="str">
        <f t="shared" si="0"/>
        <v/>
      </c>
    </row>
    <row r="12" spans="1:16" ht="14">
      <c r="A12" s="54" t="s">
        <v>649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 t="str">
        <f t="shared" si="0"/>
        <v/>
      </c>
    </row>
    <row r="13" spans="1:16">
      <c r="A13" s="54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</row>
    <row r="14" spans="1:16" ht="14">
      <c r="A14" s="2" t="s">
        <v>995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</row>
    <row r="15" spans="1:16" ht="14">
      <c r="A15" s="39" t="s">
        <v>896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>
        <v>33</v>
      </c>
      <c r="N15" s="36"/>
      <c r="O15" s="36">
        <f t="shared" ref="O15:O22" si="1">IF(SUM(B15:N15)&gt;0,SUM(B15:N15),"")</f>
        <v>33</v>
      </c>
    </row>
    <row r="16" spans="1:16" ht="14">
      <c r="A16" s="38" t="s">
        <v>695</v>
      </c>
      <c r="B16" s="36"/>
      <c r="C16" s="36"/>
      <c r="D16" s="36">
        <v>70</v>
      </c>
      <c r="E16" s="36"/>
      <c r="F16" s="36"/>
      <c r="G16" s="36"/>
      <c r="H16" s="36"/>
      <c r="I16" s="36"/>
      <c r="J16" s="36"/>
      <c r="K16" s="36"/>
      <c r="L16" s="36"/>
      <c r="M16" s="36">
        <v>2</v>
      </c>
      <c r="N16" s="36">
        <v>6</v>
      </c>
      <c r="O16" s="36">
        <f t="shared" si="1"/>
        <v>78</v>
      </c>
    </row>
    <row r="17" spans="1:15" ht="14">
      <c r="A17" s="38" t="s">
        <v>570</v>
      </c>
      <c r="B17" s="36"/>
      <c r="C17" s="36"/>
      <c r="D17" s="36"/>
      <c r="E17" s="36"/>
      <c r="F17" s="36"/>
      <c r="G17" s="36">
        <v>1</v>
      </c>
      <c r="H17" s="36"/>
      <c r="I17" s="36"/>
      <c r="J17" s="36"/>
      <c r="K17" s="36"/>
      <c r="L17" s="36"/>
      <c r="M17" s="36"/>
      <c r="N17" s="36"/>
      <c r="O17" s="36">
        <f t="shared" si="1"/>
        <v>1</v>
      </c>
    </row>
    <row r="18" spans="1:15" ht="14">
      <c r="A18" s="38" t="s">
        <v>571</v>
      </c>
      <c r="B18" s="36">
        <v>1</v>
      </c>
      <c r="C18" s="36"/>
      <c r="D18" s="36"/>
      <c r="E18" s="36"/>
      <c r="F18" s="36"/>
      <c r="G18" s="36"/>
      <c r="H18" s="36">
        <v>1</v>
      </c>
      <c r="I18" s="36">
        <v>2</v>
      </c>
      <c r="J18" s="36"/>
      <c r="K18" s="36"/>
      <c r="L18" s="36">
        <v>2</v>
      </c>
      <c r="M18" s="36">
        <v>3</v>
      </c>
      <c r="N18" s="36">
        <v>1</v>
      </c>
      <c r="O18" s="36">
        <f t="shared" si="1"/>
        <v>10</v>
      </c>
    </row>
    <row r="19" spans="1:15" ht="14">
      <c r="A19" s="38" t="s">
        <v>572</v>
      </c>
      <c r="B19" s="36"/>
      <c r="C19" s="36"/>
      <c r="D19" s="36"/>
      <c r="E19" s="36"/>
      <c r="F19" s="36"/>
      <c r="G19" s="77"/>
      <c r="H19" s="36"/>
      <c r="I19" s="36"/>
      <c r="J19" s="36"/>
      <c r="K19" s="36"/>
      <c r="L19" s="36"/>
      <c r="M19" s="36"/>
      <c r="N19" s="36"/>
      <c r="O19" s="36" t="str">
        <f t="shared" si="1"/>
        <v/>
      </c>
    </row>
    <row r="20" spans="1:15" ht="14">
      <c r="A20" s="38" t="s">
        <v>821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 t="str">
        <f t="shared" si="1"/>
        <v/>
      </c>
    </row>
    <row r="21" spans="1:15" ht="14">
      <c r="A21" s="38" t="s">
        <v>528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>
        <v>1</v>
      </c>
      <c r="N21" s="36">
        <v>2</v>
      </c>
      <c r="O21" s="36">
        <f t="shared" si="1"/>
        <v>3</v>
      </c>
    </row>
    <row r="22" spans="1:15" ht="14">
      <c r="A22" s="38" t="s">
        <v>390</v>
      </c>
      <c r="B22" s="36">
        <v>4</v>
      </c>
      <c r="C22" s="36">
        <v>8</v>
      </c>
      <c r="D22" s="36">
        <v>1</v>
      </c>
      <c r="E22" s="36"/>
      <c r="F22" s="36">
        <v>3</v>
      </c>
      <c r="G22" s="36">
        <v>12</v>
      </c>
      <c r="H22" s="36">
        <v>1</v>
      </c>
      <c r="I22" s="36">
        <v>1</v>
      </c>
      <c r="J22" s="36">
        <v>1</v>
      </c>
      <c r="K22" s="36">
        <v>3</v>
      </c>
      <c r="L22" s="36">
        <v>6</v>
      </c>
      <c r="M22" s="36">
        <v>3</v>
      </c>
      <c r="N22" s="36"/>
      <c r="O22" s="36">
        <f t="shared" si="1"/>
        <v>43</v>
      </c>
    </row>
    <row r="23" spans="1:15">
      <c r="A23" s="54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</row>
    <row r="24" spans="1:15" ht="14">
      <c r="A24" s="2" t="s">
        <v>983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</row>
    <row r="25" spans="1:15" ht="14">
      <c r="A25" s="39" t="s">
        <v>776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 t="str">
        <f t="shared" ref="O25:O53" si="2">IF(SUM(B25:N25)&gt;0,SUM(B25:N25),"")</f>
        <v/>
      </c>
    </row>
    <row r="26" spans="1:15" ht="14">
      <c r="A26" s="69" t="s">
        <v>242</v>
      </c>
      <c r="B26" s="88"/>
      <c r="C26" s="88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 t="str">
        <f t="shared" si="2"/>
        <v/>
      </c>
    </row>
    <row r="27" spans="1:15">
      <c r="A27" s="57" t="s">
        <v>123</v>
      </c>
      <c r="B27" s="36"/>
      <c r="C27" s="3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36" t="str">
        <f t="shared" si="2"/>
        <v/>
      </c>
    </row>
    <row r="28" spans="1:15">
      <c r="A28" s="56" t="s">
        <v>408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 t="str">
        <f t="shared" si="2"/>
        <v/>
      </c>
    </row>
    <row r="29" spans="1:15">
      <c r="A29" s="58" t="s">
        <v>266</v>
      </c>
      <c r="B29" s="36">
        <v>22</v>
      </c>
      <c r="C29" s="36">
        <v>5</v>
      </c>
      <c r="D29" s="36">
        <v>2</v>
      </c>
      <c r="E29" s="36"/>
      <c r="F29" s="36"/>
      <c r="G29" s="36">
        <v>17</v>
      </c>
      <c r="H29" s="36"/>
      <c r="I29" s="36">
        <v>107</v>
      </c>
      <c r="J29" s="36">
        <v>8</v>
      </c>
      <c r="K29" s="36">
        <v>4</v>
      </c>
      <c r="L29" s="36">
        <v>15</v>
      </c>
      <c r="M29" s="36">
        <v>15</v>
      </c>
      <c r="N29" s="36">
        <v>38</v>
      </c>
      <c r="O29" s="36">
        <f t="shared" si="2"/>
        <v>233</v>
      </c>
    </row>
    <row r="30" spans="1:15">
      <c r="A30" s="55" t="s">
        <v>267</v>
      </c>
      <c r="B30" s="36"/>
      <c r="C30" s="36"/>
      <c r="D30" s="36"/>
      <c r="E30" s="36"/>
      <c r="F30" s="36"/>
      <c r="G30" s="36">
        <v>2</v>
      </c>
      <c r="H30" s="36">
        <v>4</v>
      </c>
      <c r="I30" s="36"/>
      <c r="J30" s="36"/>
      <c r="K30" s="36"/>
      <c r="L30" s="36"/>
      <c r="M30" s="36"/>
      <c r="N30" s="36"/>
      <c r="O30" s="36">
        <f t="shared" si="2"/>
        <v>6</v>
      </c>
    </row>
    <row r="31" spans="1:15">
      <c r="A31" s="55" t="s">
        <v>268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>
        <v>1</v>
      </c>
      <c r="O31" s="36">
        <f t="shared" si="2"/>
        <v>1</v>
      </c>
    </row>
    <row r="32" spans="1:15">
      <c r="A32" s="55" t="s">
        <v>269</v>
      </c>
      <c r="B32" s="34"/>
      <c r="C32" s="34"/>
      <c r="D32" s="36"/>
      <c r="E32" s="36"/>
      <c r="F32" s="36"/>
      <c r="G32" s="34"/>
      <c r="H32" s="36"/>
      <c r="I32" s="36"/>
      <c r="J32" s="36"/>
      <c r="K32" s="36"/>
      <c r="L32" s="36"/>
      <c r="M32" s="36"/>
      <c r="N32" s="36"/>
      <c r="O32" s="36" t="str">
        <f t="shared" si="2"/>
        <v/>
      </c>
    </row>
    <row r="33" spans="1:15">
      <c r="A33" s="55" t="s">
        <v>410</v>
      </c>
      <c r="B33" s="36">
        <v>2</v>
      </c>
      <c r="C33" s="36"/>
      <c r="D33" s="36"/>
      <c r="E33" s="36">
        <v>21</v>
      </c>
      <c r="F33" s="36"/>
      <c r="G33" s="36">
        <v>48</v>
      </c>
      <c r="H33" s="36"/>
      <c r="I33" s="36">
        <v>46</v>
      </c>
      <c r="J33" s="36">
        <v>8</v>
      </c>
      <c r="K33" s="36">
        <v>2</v>
      </c>
      <c r="L33" s="36"/>
      <c r="M33" s="36">
        <v>3</v>
      </c>
      <c r="N33" s="36">
        <v>26</v>
      </c>
      <c r="O33" s="36">
        <f t="shared" si="2"/>
        <v>156</v>
      </c>
    </row>
    <row r="34" spans="1:15">
      <c r="A34" s="55" t="s">
        <v>40</v>
      </c>
      <c r="B34" s="36"/>
      <c r="C34" s="36"/>
      <c r="D34" s="36">
        <v>1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>
        <f t="shared" si="2"/>
        <v>1</v>
      </c>
    </row>
    <row r="35" spans="1:15">
      <c r="A35" s="55" t="s">
        <v>411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>
        <v>2</v>
      </c>
      <c r="O35" s="36">
        <f t="shared" si="2"/>
        <v>2</v>
      </c>
    </row>
    <row r="36" spans="1:15">
      <c r="A36" s="55" t="s">
        <v>568</v>
      </c>
      <c r="B36" s="36"/>
      <c r="C36" s="36"/>
      <c r="D36" s="36"/>
      <c r="E36" s="36"/>
      <c r="F36" s="36"/>
      <c r="G36" s="36">
        <v>12</v>
      </c>
      <c r="H36" s="36"/>
      <c r="I36" s="36">
        <v>2</v>
      </c>
      <c r="J36" s="36"/>
      <c r="K36" s="36"/>
      <c r="L36" s="36"/>
      <c r="M36" s="36"/>
      <c r="N36" s="36">
        <v>10</v>
      </c>
      <c r="O36" s="36">
        <f t="shared" si="2"/>
        <v>24</v>
      </c>
    </row>
    <row r="37" spans="1:15">
      <c r="A37" s="55" t="s">
        <v>569</v>
      </c>
      <c r="B37" s="36"/>
      <c r="C37" s="36"/>
      <c r="D37" s="36"/>
      <c r="E37" s="36"/>
      <c r="F37" s="36"/>
      <c r="G37" s="36">
        <v>3</v>
      </c>
      <c r="H37" s="36"/>
      <c r="I37" s="36">
        <v>10</v>
      </c>
      <c r="J37" s="36"/>
      <c r="K37" s="36"/>
      <c r="L37" s="36"/>
      <c r="M37" s="36"/>
      <c r="N37" s="36">
        <v>5</v>
      </c>
      <c r="O37" s="36">
        <f t="shared" si="2"/>
        <v>18</v>
      </c>
    </row>
    <row r="38" spans="1:15">
      <c r="A38" s="55" t="s">
        <v>417</v>
      </c>
      <c r="B38" s="36"/>
      <c r="C38" s="36"/>
      <c r="D38" s="36"/>
      <c r="E38" s="36"/>
      <c r="F38" s="36"/>
      <c r="G38" s="36">
        <v>1</v>
      </c>
      <c r="H38" s="36"/>
      <c r="I38" s="36"/>
      <c r="J38" s="36"/>
      <c r="K38" s="36"/>
      <c r="L38" s="36"/>
      <c r="M38" s="36"/>
      <c r="N38" s="36">
        <v>1</v>
      </c>
      <c r="O38" s="36">
        <f t="shared" si="2"/>
        <v>2</v>
      </c>
    </row>
    <row r="39" spans="1:15">
      <c r="A39" s="55" t="s">
        <v>124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 t="str">
        <f t="shared" si="2"/>
        <v/>
      </c>
    </row>
    <row r="40" spans="1:15">
      <c r="A40" s="55" t="s">
        <v>418</v>
      </c>
      <c r="B40" s="36"/>
      <c r="C40" s="36"/>
      <c r="D40" s="36">
        <v>1</v>
      </c>
      <c r="E40" s="36"/>
      <c r="F40" s="36"/>
      <c r="G40" s="36">
        <v>3</v>
      </c>
      <c r="H40" s="36"/>
      <c r="I40" s="36">
        <v>1</v>
      </c>
      <c r="J40" s="36"/>
      <c r="K40" s="36"/>
      <c r="L40" s="36"/>
      <c r="M40" s="36"/>
      <c r="N40" s="36"/>
      <c r="O40" s="36">
        <f t="shared" si="2"/>
        <v>5</v>
      </c>
    </row>
    <row r="41" spans="1:15">
      <c r="A41" s="55" t="s">
        <v>849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 t="str">
        <f t="shared" si="2"/>
        <v/>
      </c>
    </row>
    <row r="42" spans="1:15">
      <c r="A42" s="55" t="s">
        <v>419</v>
      </c>
      <c r="B42" s="36"/>
      <c r="C42" s="36">
        <v>14</v>
      </c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>
        <f t="shared" si="2"/>
        <v>14</v>
      </c>
    </row>
    <row r="43" spans="1:15">
      <c r="A43" s="55" t="s">
        <v>163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 t="str">
        <f t="shared" si="2"/>
        <v/>
      </c>
    </row>
    <row r="44" spans="1:15">
      <c r="A44" s="55" t="s">
        <v>828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 t="str">
        <f t="shared" si="2"/>
        <v/>
      </c>
    </row>
    <row r="45" spans="1:15">
      <c r="A45" s="55" t="s">
        <v>770</v>
      </c>
      <c r="B45" s="36"/>
      <c r="C45" s="36"/>
      <c r="D45" s="36"/>
      <c r="E45" s="36"/>
      <c r="F45" s="36"/>
      <c r="G45" s="36">
        <v>2</v>
      </c>
      <c r="H45" s="36"/>
      <c r="I45" s="36">
        <v>10</v>
      </c>
      <c r="J45" s="36"/>
      <c r="K45" s="36"/>
      <c r="L45" s="36"/>
      <c r="M45" s="36"/>
      <c r="N45" s="36"/>
      <c r="O45" s="36">
        <f t="shared" si="2"/>
        <v>12</v>
      </c>
    </row>
    <row r="46" spans="1:15">
      <c r="A46" s="55" t="s">
        <v>684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 t="str">
        <f t="shared" si="2"/>
        <v/>
      </c>
    </row>
    <row r="47" spans="1:15">
      <c r="A47" s="55" t="s">
        <v>771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 t="str">
        <f t="shared" si="2"/>
        <v/>
      </c>
    </row>
    <row r="48" spans="1:15">
      <c r="A48" s="55" t="s">
        <v>179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 t="str">
        <f t="shared" si="2"/>
        <v/>
      </c>
    </row>
    <row r="49" spans="1:15">
      <c r="A49" s="55" t="s">
        <v>180</v>
      </c>
      <c r="B49" s="36">
        <v>4</v>
      </c>
      <c r="C49" s="36">
        <v>5</v>
      </c>
      <c r="D49" s="36"/>
      <c r="E49" s="36"/>
      <c r="F49" s="36"/>
      <c r="G49" s="36">
        <v>2</v>
      </c>
      <c r="H49" s="36">
        <v>1</v>
      </c>
      <c r="I49" s="36">
        <v>21</v>
      </c>
      <c r="J49" s="36"/>
      <c r="K49" s="36"/>
      <c r="L49" s="36"/>
      <c r="M49" s="36">
        <v>1</v>
      </c>
      <c r="N49" s="36">
        <v>2</v>
      </c>
      <c r="O49" s="36">
        <f t="shared" si="2"/>
        <v>36</v>
      </c>
    </row>
    <row r="50" spans="1:15">
      <c r="A50" s="55" t="s">
        <v>650</v>
      </c>
      <c r="B50" s="36"/>
      <c r="C50" s="36"/>
      <c r="D50" s="36"/>
      <c r="E50" s="36"/>
      <c r="F50" s="36"/>
      <c r="G50" s="34"/>
      <c r="H50" s="36"/>
      <c r="I50" s="36"/>
      <c r="J50" s="36"/>
      <c r="K50" s="36"/>
      <c r="L50" s="36"/>
      <c r="M50" s="36"/>
      <c r="N50" s="36"/>
      <c r="O50" s="36" t="str">
        <f t="shared" si="2"/>
        <v/>
      </c>
    </row>
    <row r="51" spans="1:15">
      <c r="A51" s="55" t="s">
        <v>651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 t="str">
        <f t="shared" si="2"/>
        <v/>
      </c>
    </row>
    <row r="52" spans="1:15">
      <c r="A52" s="55" t="s">
        <v>476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 t="str">
        <f t="shared" si="2"/>
        <v/>
      </c>
    </row>
    <row r="53" spans="1:15">
      <c r="A53" s="56" t="s">
        <v>290</v>
      </c>
      <c r="B53" s="36"/>
      <c r="C53" s="36"/>
      <c r="D53" s="36"/>
      <c r="E53" s="36"/>
      <c r="F53" s="36"/>
      <c r="G53" s="36">
        <v>17</v>
      </c>
      <c r="H53" s="36"/>
      <c r="I53" s="36">
        <v>2</v>
      </c>
      <c r="J53" s="36"/>
      <c r="K53" s="36"/>
      <c r="L53" s="36"/>
      <c r="M53" s="36"/>
      <c r="N53" s="36">
        <v>32</v>
      </c>
      <c r="O53" s="36">
        <f t="shared" si="2"/>
        <v>51</v>
      </c>
    </row>
    <row r="54" spans="1:15">
      <c r="A54" s="56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</row>
    <row r="55" spans="1:15">
      <c r="A55" s="3" t="s">
        <v>692</v>
      </c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</row>
    <row r="56" spans="1:15" ht="14">
      <c r="A56" s="38" t="s">
        <v>391</v>
      </c>
      <c r="B56" s="36">
        <v>1</v>
      </c>
      <c r="C56" s="36"/>
      <c r="D56" s="36"/>
      <c r="E56" s="36"/>
      <c r="F56" s="36"/>
      <c r="G56" s="36">
        <v>1</v>
      </c>
      <c r="H56" s="36">
        <v>4</v>
      </c>
      <c r="I56" s="36">
        <v>2</v>
      </c>
      <c r="J56" s="36"/>
      <c r="K56" s="36">
        <v>5</v>
      </c>
      <c r="L56" s="36">
        <v>1</v>
      </c>
      <c r="M56" s="36">
        <v>4</v>
      </c>
      <c r="N56" s="36"/>
      <c r="O56" s="36">
        <f t="shared" ref="O56:O73" si="3">IF(SUM(B56:N56)&gt;0,SUM(B56:N56),"")</f>
        <v>18</v>
      </c>
    </row>
    <row r="57" spans="1:15" ht="14">
      <c r="A57" s="38" t="s">
        <v>392</v>
      </c>
      <c r="B57" s="36">
        <v>1</v>
      </c>
      <c r="C57" s="36">
        <v>1</v>
      </c>
      <c r="D57" s="36"/>
      <c r="E57" s="36"/>
      <c r="F57" s="36"/>
      <c r="G57" s="36">
        <v>4</v>
      </c>
      <c r="H57" s="36"/>
      <c r="I57" s="36">
        <v>1</v>
      </c>
      <c r="J57" s="36"/>
      <c r="K57" s="36"/>
      <c r="L57" s="36">
        <v>2</v>
      </c>
      <c r="M57" s="36">
        <v>1</v>
      </c>
      <c r="N57" s="36"/>
      <c r="O57" s="36">
        <f t="shared" si="3"/>
        <v>10</v>
      </c>
    </row>
    <row r="58" spans="1:15" ht="14">
      <c r="A58" s="38" t="s">
        <v>551</v>
      </c>
      <c r="B58" s="36"/>
      <c r="C58" s="36"/>
      <c r="D58" s="36"/>
      <c r="E58" s="36"/>
      <c r="F58" s="36"/>
      <c r="G58" s="36">
        <v>1</v>
      </c>
      <c r="H58" s="36"/>
      <c r="I58" s="36">
        <v>2</v>
      </c>
      <c r="J58" s="36"/>
      <c r="K58" s="36"/>
      <c r="L58" s="36">
        <v>1</v>
      </c>
      <c r="M58" s="36">
        <v>1</v>
      </c>
      <c r="N58" s="36">
        <v>1</v>
      </c>
      <c r="O58" s="36">
        <f t="shared" si="3"/>
        <v>6</v>
      </c>
    </row>
    <row r="59" spans="1:15" ht="14">
      <c r="A59" s="38" t="s">
        <v>593</v>
      </c>
      <c r="B59" s="36"/>
      <c r="C59" s="36"/>
      <c r="D59" s="36"/>
      <c r="E59" s="36"/>
      <c r="F59" s="36"/>
      <c r="G59" s="34"/>
      <c r="H59" s="36"/>
      <c r="I59" s="36"/>
      <c r="J59" s="36">
        <v>1</v>
      </c>
      <c r="K59" s="36"/>
      <c r="L59" s="36"/>
      <c r="M59" s="36"/>
      <c r="N59" s="36"/>
      <c r="O59" s="36">
        <f t="shared" si="3"/>
        <v>1</v>
      </c>
    </row>
    <row r="60" spans="1:15" ht="14">
      <c r="A60" s="38" t="s">
        <v>594</v>
      </c>
      <c r="B60" s="36"/>
      <c r="C60" s="36"/>
      <c r="D60" s="36"/>
      <c r="E60" s="36"/>
      <c r="F60" s="36"/>
      <c r="G60" s="36"/>
      <c r="H60" s="36"/>
      <c r="I60" s="36"/>
      <c r="J60" s="36"/>
      <c r="K60" s="36">
        <v>1</v>
      </c>
      <c r="L60" s="36"/>
      <c r="M60" s="36"/>
      <c r="N60" s="36"/>
      <c r="O60" s="36">
        <f t="shared" si="3"/>
        <v>1</v>
      </c>
    </row>
    <row r="61" spans="1:15" ht="14">
      <c r="A61" s="38" t="s">
        <v>212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 t="str">
        <f t="shared" si="3"/>
        <v/>
      </c>
    </row>
    <row r="62" spans="1:15" ht="14">
      <c r="A62" s="38" t="s">
        <v>357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 t="str">
        <f t="shared" si="3"/>
        <v/>
      </c>
    </row>
    <row r="63" spans="1:15" ht="14">
      <c r="A63" s="38" t="s">
        <v>437</v>
      </c>
      <c r="B63" s="36"/>
      <c r="C63" s="36"/>
      <c r="D63" s="36"/>
      <c r="E63" s="36"/>
      <c r="F63" s="36"/>
      <c r="G63" s="36"/>
      <c r="H63" s="36"/>
      <c r="I63" s="36">
        <v>1</v>
      </c>
      <c r="J63" s="36"/>
      <c r="K63" s="36"/>
      <c r="L63" s="36"/>
      <c r="M63" s="36"/>
      <c r="N63" s="36"/>
      <c r="O63" s="36">
        <f t="shared" si="3"/>
        <v>1</v>
      </c>
    </row>
    <row r="64" spans="1:15" ht="14">
      <c r="A64" s="38" t="s">
        <v>438</v>
      </c>
      <c r="B64" s="36">
        <v>1</v>
      </c>
      <c r="C64" s="36">
        <v>7</v>
      </c>
      <c r="D64" s="36"/>
      <c r="E64" s="36"/>
      <c r="F64" s="36">
        <v>3</v>
      </c>
      <c r="G64" s="36">
        <v>4</v>
      </c>
      <c r="H64" s="36">
        <v>3</v>
      </c>
      <c r="I64" s="36">
        <v>11</v>
      </c>
      <c r="J64" s="36">
        <v>10</v>
      </c>
      <c r="K64" s="36">
        <v>2</v>
      </c>
      <c r="L64" s="36">
        <v>3</v>
      </c>
      <c r="M64" s="36">
        <v>8</v>
      </c>
      <c r="N64" s="36">
        <v>4</v>
      </c>
      <c r="O64" s="36">
        <f t="shared" si="3"/>
        <v>56</v>
      </c>
    </row>
    <row r="65" spans="1:15" ht="14">
      <c r="A65" s="38" t="s">
        <v>393</v>
      </c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 t="str">
        <f t="shared" si="3"/>
        <v/>
      </c>
    </row>
    <row r="66" spans="1:15" ht="14">
      <c r="A66" s="38" t="s">
        <v>160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 t="str">
        <f t="shared" si="3"/>
        <v/>
      </c>
    </row>
    <row r="67" spans="1:15" ht="14">
      <c r="A67" s="38" t="s">
        <v>439</v>
      </c>
      <c r="B67" s="36"/>
      <c r="C67" s="36"/>
      <c r="D67" s="36"/>
      <c r="E67" s="36">
        <v>1</v>
      </c>
      <c r="F67" s="36"/>
      <c r="G67" s="77"/>
      <c r="H67" s="36"/>
      <c r="I67" s="36">
        <v>1</v>
      </c>
      <c r="J67" s="36"/>
      <c r="K67" s="36">
        <v>1</v>
      </c>
      <c r="L67" s="36">
        <v>2</v>
      </c>
      <c r="M67" s="36"/>
      <c r="N67" s="77"/>
      <c r="O67" s="36">
        <f t="shared" si="3"/>
        <v>5</v>
      </c>
    </row>
    <row r="68" spans="1:15" ht="14">
      <c r="A68" s="38" t="s">
        <v>440</v>
      </c>
      <c r="B68" s="36"/>
      <c r="C68" s="36"/>
      <c r="D68" s="36">
        <v>1</v>
      </c>
      <c r="E68" s="36">
        <v>1</v>
      </c>
      <c r="F68" s="36"/>
      <c r="G68" s="36">
        <v>1</v>
      </c>
      <c r="H68" s="36">
        <v>1</v>
      </c>
      <c r="I68" s="36">
        <v>10</v>
      </c>
      <c r="J68" s="36">
        <v>7</v>
      </c>
      <c r="K68" s="36"/>
      <c r="L68" s="36"/>
      <c r="M68" s="36">
        <v>11</v>
      </c>
      <c r="N68" s="36">
        <v>1</v>
      </c>
      <c r="O68" s="36">
        <f t="shared" si="3"/>
        <v>33</v>
      </c>
    </row>
    <row r="69" spans="1:15" ht="14">
      <c r="A69" s="38" t="s">
        <v>441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 t="str">
        <f t="shared" si="3"/>
        <v/>
      </c>
    </row>
    <row r="70" spans="1:15" ht="14">
      <c r="A70" s="38" t="s">
        <v>442</v>
      </c>
      <c r="B70" s="36"/>
      <c r="C70" s="36">
        <v>1</v>
      </c>
      <c r="D70" s="34"/>
      <c r="E70" s="34">
        <v>1</v>
      </c>
      <c r="F70" s="36"/>
      <c r="G70" s="36"/>
      <c r="H70" s="36"/>
      <c r="I70" s="36"/>
      <c r="J70" s="36"/>
      <c r="K70" s="36"/>
      <c r="L70" s="36"/>
      <c r="M70" s="36"/>
      <c r="N70" s="77"/>
      <c r="O70" s="36">
        <f t="shared" si="3"/>
        <v>2</v>
      </c>
    </row>
    <row r="71" spans="1:15" ht="14">
      <c r="A71" s="38" t="s">
        <v>443</v>
      </c>
      <c r="B71" s="36"/>
      <c r="C71" s="36"/>
      <c r="D71" s="36"/>
      <c r="E71" s="36"/>
      <c r="F71" s="36"/>
      <c r="G71" s="36"/>
      <c r="H71" s="36"/>
      <c r="I71" s="36">
        <v>1</v>
      </c>
      <c r="J71" s="36"/>
      <c r="K71" s="36"/>
      <c r="L71" s="36"/>
      <c r="M71" s="36">
        <v>1</v>
      </c>
      <c r="N71" s="36"/>
      <c r="O71" s="36">
        <f t="shared" si="3"/>
        <v>2</v>
      </c>
    </row>
    <row r="72" spans="1:15" ht="14">
      <c r="A72" s="38" t="s">
        <v>407</v>
      </c>
      <c r="B72" s="36"/>
      <c r="C72" s="36"/>
      <c r="D72" s="36"/>
      <c r="E72" s="36"/>
      <c r="F72" s="36"/>
      <c r="G72" s="36"/>
      <c r="H72" s="36"/>
      <c r="I72" s="36">
        <v>1</v>
      </c>
      <c r="J72" s="36"/>
      <c r="K72" s="36"/>
      <c r="L72" s="36"/>
      <c r="M72" s="36"/>
      <c r="N72" s="36"/>
      <c r="O72" s="36">
        <f t="shared" si="3"/>
        <v>1</v>
      </c>
    </row>
    <row r="73" spans="1:15" ht="14">
      <c r="A73" s="38" t="s">
        <v>76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 t="str">
        <f t="shared" si="3"/>
        <v/>
      </c>
    </row>
    <row r="74" spans="1:15">
      <c r="A74" s="54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</row>
    <row r="75" spans="1:15" ht="14">
      <c r="A75" s="2" t="s">
        <v>691</v>
      </c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</row>
    <row r="76" spans="1:15">
      <c r="A76" s="58" t="s">
        <v>477</v>
      </c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>
        <v>3</v>
      </c>
      <c r="N76" s="36"/>
      <c r="O76" s="36">
        <f t="shared" ref="O76:O82" si="4">IF(SUM(B76:N76)&gt;0,SUM(B76:N76),"")</f>
        <v>3</v>
      </c>
    </row>
    <row r="77" spans="1:15">
      <c r="A77" s="55" t="s">
        <v>626</v>
      </c>
      <c r="B77" s="36"/>
      <c r="C77" s="36"/>
      <c r="D77" s="36"/>
      <c r="E77" s="36"/>
      <c r="F77" s="36"/>
      <c r="G77" s="36"/>
      <c r="H77" s="36"/>
      <c r="I77" s="36">
        <v>6</v>
      </c>
      <c r="J77" s="36"/>
      <c r="K77" s="36"/>
      <c r="L77" s="36"/>
      <c r="M77" s="36">
        <v>4</v>
      </c>
      <c r="N77" s="36"/>
      <c r="O77" s="36">
        <f t="shared" si="4"/>
        <v>10</v>
      </c>
    </row>
    <row r="78" spans="1:15">
      <c r="A78" s="55" t="s">
        <v>509</v>
      </c>
      <c r="B78" s="36"/>
      <c r="C78" s="36"/>
      <c r="D78" s="36"/>
      <c r="E78" s="36"/>
      <c r="F78" s="36"/>
      <c r="G78" s="36"/>
      <c r="H78" s="36"/>
      <c r="I78" s="36">
        <v>14</v>
      </c>
      <c r="J78" s="36"/>
      <c r="K78" s="36"/>
      <c r="L78" s="36">
        <v>4</v>
      </c>
      <c r="M78" s="36"/>
      <c r="N78" s="36"/>
      <c r="O78" s="36">
        <f t="shared" si="4"/>
        <v>18</v>
      </c>
    </row>
    <row r="79" spans="1:15">
      <c r="A79" s="55" t="s">
        <v>485</v>
      </c>
      <c r="B79" s="34">
        <v>1</v>
      </c>
      <c r="C79" s="34">
        <v>1</v>
      </c>
      <c r="D79" s="36"/>
      <c r="E79" s="36">
        <v>1</v>
      </c>
      <c r="F79" s="36"/>
      <c r="G79" s="77"/>
      <c r="H79" s="36"/>
      <c r="I79" s="36"/>
      <c r="J79" s="36"/>
      <c r="K79" s="36"/>
      <c r="L79" s="36"/>
      <c r="M79" s="36"/>
      <c r="N79" s="34"/>
      <c r="O79" s="36">
        <f t="shared" si="4"/>
        <v>3</v>
      </c>
    </row>
    <row r="80" spans="1:15">
      <c r="A80" s="55" t="s">
        <v>486</v>
      </c>
      <c r="B80" s="36"/>
      <c r="C80" s="36"/>
      <c r="D80" s="36"/>
      <c r="E80" s="36"/>
      <c r="F80" s="36"/>
      <c r="G80" s="77"/>
      <c r="H80" s="36"/>
      <c r="I80" s="36"/>
      <c r="J80" s="36"/>
      <c r="K80" s="36"/>
      <c r="L80" s="36"/>
      <c r="M80" s="36"/>
      <c r="N80" s="36"/>
      <c r="O80" s="36" t="str">
        <f t="shared" si="4"/>
        <v/>
      </c>
    </row>
    <row r="81" spans="1:15">
      <c r="A81" s="55" t="s">
        <v>487</v>
      </c>
      <c r="B81" s="36"/>
      <c r="C81" s="36"/>
      <c r="D81" s="36"/>
      <c r="E81" s="36"/>
      <c r="F81" s="36"/>
      <c r="G81" s="36"/>
      <c r="H81" s="36">
        <v>2</v>
      </c>
      <c r="I81" s="36">
        <v>2</v>
      </c>
      <c r="J81" s="36"/>
      <c r="K81" s="36"/>
      <c r="L81" s="36"/>
      <c r="M81" s="36"/>
      <c r="N81" s="36"/>
      <c r="O81" s="36">
        <f t="shared" si="4"/>
        <v>4</v>
      </c>
    </row>
    <row r="82" spans="1:15">
      <c r="A82" s="55" t="s">
        <v>0</v>
      </c>
      <c r="B82" s="36"/>
      <c r="C82" s="36">
        <v>7</v>
      </c>
      <c r="D82" s="36"/>
      <c r="E82" s="36"/>
      <c r="F82" s="36">
        <v>12</v>
      </c>
      <c r="G82" s="36">
        <v>2</v>
      </c>
      <c r="H82" s="36">
        <v>2</v>
      </c>
      <c r="I82" s="36">
        <v>4</v>
      </c>
      <c r="J82" s="36">
        <v>12</v>
      </c>
      <c r="K82" s="36"/>
      <c r="L82" s="36">
        <v>32</v>
      </c>
      <c r="M82" s="36">
        <v>8</v>
      </c>
      <c r="N82" s="36">
        <v>6</v>
      </c>
      <c r="O82" s="36">
        <f t="shared" si="4"/>
        <v>85</v>
      </c>
    </row>
    <row r="83" spans="1:15">
      <c r="A83" s="56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</row>
    <row r="84" spans="1:15">
      <c r="A84" s="3" t="s">
        <v>829</v>
      </c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</row>
    <row r="85" spans="1:15" ht="14">
      <c r="A85" s="38" t="s">
        <v>745</v>
      </c>
      <c r="B85" s="36">
        <v>1</v>
      </c>
      <c r="C85" s="36"/>
      <c r="D85" s="77"/>
      <c r="E85" s="77"/>
      <c r="F85" s="36"/>
      <c r="G85" s="36"/>
      <c r="H85" s="36">
        <v>3</v>
      </c>
      <c r="I85" s="36"/>
      <c r="J85" s="36"/>
      <c r="K85" s="36"/>
      <c r="L85" s="36"/>
      <c r="M85" s="36"/>
      <c r="N85" s="36"/>
      <c r="O85" s="36">
        <f>IF(SUM(B85:N85)&gt;0,SUM(B85:N85),"")</f>
        <v>4</v>
      </c>
    </row>
    <row r="86" spans="1:15" ht="14">
      <c r="A86" s="39" t="s">
        <v>746</v>
      </c>
      <c r="B86" s="36">
        <v>2</v>
      </c>
      <c r="C86" s="36"/>
      <c r="D86" s="36"/>
      <c r="E86" s="36"/>
      <c r="F86" s="36"/>
      <c r="G86" s="36">
        <v>7</v>
      </c>
      <c r="H86" s="36"/>
      <c r="I86" s="36"/>
      <c r="J86" s="36"/>
      <c r="K86" s="36"/>
      <c r="L86" s="36"/>
      <c r="M86" s="36"/>
      <c r="N86" s="36"/>
      <c r="O86" s="36">
        <f>IF(SUM(B86:N86)&gt;0,SUM(B86:N86),"")</f>
        <v>9</v>
      </c>
    </row>
    <row r="87" spans="1:15" ht="14">
      <c r="A87" s="39" t="s">
        <v>436</v>
      </c>
      <c r="B87" s="36"/>
      <c r="C87" s="36"/>
      <c r="D87" s="36">
        <v>3</v>
      </c>
      <c r="E87" s="36"/>
      <c r="F87" s="36"/>
      <c r="G87" s="36">
        <v>2</v>
      </c>
      <c r="H87" s="36"/>
      <c r="I87" s="36">
        <v>1</v>
      </c>
      <c r="J87" s="36"/>
      <c r="K87" s="36"/>
      <c r="L87" s="36"/>
      <c r="M87" s="36">
        <v>5</v>
      </c>
      <c r="N87" s="36">
        <v>106</v>
      </c>
      <c r="O87" s="36">
        <f>IF(SUM(B87:N87)&gt;0,SUM(B87:N87),"")</f>
        <v>117</v>
      </c>
    </row>
    <row r="88" spans="1:15" ht="14">
      <c r="A88" s="39" t="s">
        <v>444</v>
      </c>
      <c r="B88" s="36"/>
      <c r="C88" s="36"/>
      <c r="D88" s="36"/>
      <c r="E88" s="36">
        <v>2</v>
      </c>
      <c r="F88" s="36"/>
      <c r="G88" s="36">
        <v>12</v>
      </c>
      <c r="H88" s="36"/>
      <c r="I88" s="36"/>
      <c r="J88" s="36"/>
      <c r="K88" s="36"/>
      <c r="L88" s="36"/>
      <c r="M88" s="36"/>
      <c r="N88" s="36"/>
      <c r="O88" s="36">
        <f>IF(SUM(B88:N88)&gt;0,SUM(B88:N88),"")</f>
        <v>14</v>
      </c>
    </row>
    <row r="89" spans="1:15">
      <c r="A89" s="54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</row>
    <row r="90" spans="1:15" ht="14">
      <c r="A90" s="2" t="s">
        <v>830</v>
      </c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</row>
    <row r="91" spans="1:15" ht="14">
      <c r="A91" s="69" t="s">
        <v>808</v>
      </c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 t="str">
        <f t="shared" ref="O91:O109" si="5">IF(SUM(B91:N91)&gt;0,SUM(B91:N91),"")</f>
        <v/>
      </c>
    </row>
    <row r="92" spans="1:15" ht="14">
      <c r="A92" s="38" t="s">
        <v>173</v>
      </c>
      <c r="B92" s="36">
        <v>2</v>
      </c>
      <c r="C92" s="36"/>
      <c r="D92" s="36"/>
      <c r="E92" s="36"/>
      <c r="F92" s="36"/>
      <c r="G92" s="36">
        <v>1</v>
      </c>
      <c r="H92" s="36"/>
      <c r="I92" s="36">
        <v>3</v>
      </c>
      <c r="J92" s="36">
        <v>2</v>
      </c>
      <c r="K92" s="36"/>
      <c r="L92" s="36"/>
      <c r="M92" s="36">
        <v>2</v>
      </c>
      <c r="N92" s="36">
        <v>4</v>
      </c>
      <c r="O92" s="36">
        <f t="shared" si="5"/>
        <v>14</v>
      </c>
    </row>
    <row r="93" spans="1:15" ht="14">
      <c r="A93" s="38" t="s">
        <v>174</v>
      </c>
      <c r="B93" s="36"/>
      <c r="C93" s="36"/>
      <c r="D93" s="36"/>
      <c r="E93" s="36"/>
      <c r="F93" s="36"/>
      <c r="G93" s="36"/>
      <c r="H93" s="36"/>
      <c r="I93" s="36" t="s">
        <v>195</v>
      </c>
      <c r="J93" s="36"/>
      <c r="K93" s="36"/>
      <c r="L93" s="36"/>
      <c r="M93" s="36"/>
      <c r="N93" s="36">
        <v>2</v>
      </c>
      <c r="O93" s="36">
        <f t="shared" si="5"/>
        <v>2</v>
      </c>
    </row>
    <row r="94" spans="1:15" ht="14">
      <c r="A94" s="38" t="s">
        <v>175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>
        <v>2</v>
      </c>
      <c r="O94" s="36">
        <f t="shared" si="5"/>
        <v>2</v>
      </c>
    </row>
    <row r="95" spans="1:15" ht="14">
      <c r="A95" s="38" t="s">
        <v>893</v>
      </c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 t="str">
        <f t="shared" si="5"/>
        <v/>
      </c>
    </row>
    <row r="96" spans="1:15" ht="14">
      <c r="A96" s="38" t="s">
        <v>671</v>
      </c>
      <c r="B96" s="36">
        <v>1</v>
      </c>
      <c r="C96" s="36">
        <v>3</v>
      </c>
      <c r="D96" s="36"/>
      <c r="E96" s="36"/>
      <c r="F96" s="36">
        <v>1</v>
      </c>
      <c r="G96" s="36">
        <v>3</v>
      </c>
      <c r="H96" s="36"/>
      <c r="I96" s="36"/>
      <c r="J96" s="36"/>
      <c r="K96" s="36"/>
      <c r="L96" s="36"/>
      <c r="M96" s="36">
        <v>3</v>
      </c>
      <c r="N96" s="36">
        <v>4</v>
      </c>
      <c r="O96" s="36">
        <f t="shared" si="5"/>
        <v>15</v>
      </c>
    </row>
    <row r="97" spans="1:15" ht="14">
      <c r="A97" s="38" t="s">
        <v>897</v>
      </c>
      <c r="B97" s="36"/>
      <c r="C97" s="36"/>
      <c r="D97" s="36"/>
      <c r="E97" s="36">
        <v>1</v>
      </c>
      <c r="F97" s="36"/>
      <c r="G97" s="36"/>
      <c r="H97" s="36"/>
      <c r="I97" s="36"/>
      <c r="J97" s="36"/>
      <c r="K97" s="36"/>
      <c r="L97" s="36"/>
      <c r="M97" s="36"/>
      <c r="N97" s="36"/>
      <c r="O97" s="36">
        <f t="shared" si="5"/>
        <v>1</v>
      </c>
    </row>
    <row r="98" spans="1:15" ht="14">
      <c r="A98" s="38" t="s">
        <v>131</v>
      </c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 t="str">
        <f t="shared" si="5"/>
        <v/>
      </c>
    </row>
    <row r="99" spans="1:15" ht="14">
      <c r="A99" s="38" t="s">
        <v>425</v>
      </c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 t="str">
        <f t="shared" si="5"/>
        <v/>
      </c>
    </row>
    <row r="100" spans="1:15" ht="14">
      <c r="A100" s="38" t="s">
        <v>614</v>
      </c>
      <c r="B100" s="36"/>
      <c r="C100" s="36"/>
      <c r="D100" s="36"/>
      <c r="E100" s="36"/>
      <c r="F100" s="36"/>
      <c r="G100" s="36"/>
      <c r="H100" s="36"/>
      <c r="I100" s="36">
        <v>1</v>
      </c>
      <c r="J100" s="36"/>
      <c r="K100" s="36"/>
      <c r="L100" s="36"/>
      <c r="M100" s="36">
        <v>1</v>
      </c>
      <c r="N100" s="36"/>
      <c r="O100" s="36">
        <f t="shared" si="5"/>
        <v>2</v>
      </c>
    </row>
    <row r="101" spans="1:15" ht="14">
      <c r="A101" s="38" t="s">
        <v>467</v>
      </c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 t="str">
        <f t="shared" si="5"/>
        <v/>
      </c>
    </row>
    <row r="102" spans="1:15" ht="14">
      <c r="A102" s="38" t="s">
        <v>435</v>
      </c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 t="str">
        <f t="shared" si="5"/>
        <v/>
      </c>
    </row>
    <row r="103" spans="1:15" ht="14">
      <c r="A103" s="38" t="s">
        <v>344</v>
      </c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>
        <v>6</v>
      </c>
      <c r="O103" s="36">
        <f t="shared" si="5"/>
        <v>6</v>
      </c>
    </row>
    <row r="104" spans="1:15" ht="14">
      <c r="A104" s="38" t="s">
        <v>342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 t="str">
        <f t="shared" si="5"/>
        <v/>
      </c>
    </row>
    <row r="105" spans="1:15" ht="14">
      <c r="A105" s="38" t="s">
        <v>398</v>
      </c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 t="str">
        <f t="shared" si="5"/>
        <v/>
      </c>
    </row>
    <row r="106" spans="1:15" ht="14">
      <c r="A106" s="38" t="s">
        <v>540</v>
      </c>
      <c r="B106" s="36"/>
      <c r="C106" s="36"/>
      <c r="D106" s="36"/>
      <c r="E106" s="36">
        <v>1</v>
      </c>
      <c r="F106" s="36"/>
      <c r="G106" s="36">
        <v>2</v>
      </c>
      <c r="H106" s="36"/>
      <c r="I106" s="36"/>
      <c r="J106" s="36"/>
      <c r="K106" s="36"/>
      <c r="L106" s="36"/>
      <c r="M106" s="36"/>
      <c r="N106" s="36"/>
      <c r="O106" s="36">
        <f t="shared" si="5"/>
        <v>3</v>
      </c>
    </row>
    <row r="107" spans="1:15" ht="14">
      <c r="A107" s="38" t="s">
        <v>686</v>
      </c>
      <c r="B107" s="36"/>
      <c r="C107" s="36"/>
      <c r="D107" s="36"/>
      <c r="E107" s="36"/>
      <c r="F107" s="36"/>
      <c r="G107" s="36"/>
      <c r="H107" s="36"/>
      <c r="I107" s="36">
        <v>6</v>
      </c>
      <c r="J107" s="36"/>
      <c r="K107" s="36"/>
      <c r="L107" s="36"/>
      <c r="M107" s="36"/>
      <c r="N107" s="36"/>
      <c r="O107" s="36">
        <f t="shared" si="5"/>
        <v>6</v>
      </c>
    </row>
    <row r="108" spans="1:15" ht="14">
      <c r="A108" s="38" t="s">
        <v>537</v>
      </c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 t="str">
        <f t="shared" si="5"/>
        <v/>
      </c>
    </row>
    <row r="109" spans="1:15" ht="14">
      <c r="A109" s="54" t="s">
        <v>346</v>
      </c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 t="str">
        <f t="shared" si="5"/>
        <v/>
      </c>
    </row>
    <row r="110" spans="1:15">
      <c r="A110" s="54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</row>
    <row r="111" spans="1:15" ht="14">
      <c r="A111" s="2" t="s">
        <v>977</v>
      </c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</row>
    <row r="112" spans="1:15" ht="14">
      <c r="A112" s="38" t="s">
        <v>801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 t="str">
        <f t="shared" ref="O112:O118" si="6">IF(SUM(B112:N112)&gt;0,SUM(B112:N112),"")</f>
        <v/>
      </c>
    </row>
    <row r="113" spans="1:15" ht="14">
      <c r="A113" s="38" t="s">
        <v>167</v>
      </c>
      <c r="B113" s="36"/>
      <c r="C113" s="36"/>
      <c r="D113" s="36"/>
      <c r="E113" s="36"/>
      <c r="F113" s="36"/>
      <c r="G113" s="36"/>
      <c r="H113" s="36"/>
      <c r="I113" s="36">
        <v>2</v>
      </c>
      <c r="J113" s="36"/>
      <c r="K113" s="36"/>
      <c r="L113" s="36"/>
      <c r="M113" s="36"/>
      <c r="N113" s="36"/>
      <c r="O113" s="36">
        <f t="shared" si="6"/>
        <v>2</v>
      </c>
    </row>
    <row r="114" spans="1:15" ht="14">
      <c r="A114" s="38" t="s">
        <v>168</v>
      </c>
      <c r="B114" s="36"/>
      <c r="C114" s="36"/>
      <c r="D114" s="36"/>
      <c r="E114" s="36"/>
      <c r="F114" s="36">
        <v>2</v>
      </c>
      <c r="G114" s="36"/>
      <c r="H114" s="36"/>
      <c r="I114" s="36">
        <v>12</v>
      </c>
      <c r="J114" s="36"/>
      <c r="K114" s="36"/>
      <c r="L114" s="36"/>
      <c r="M114" s="36">
        <v>2500</v>
      </c>
      <c r="N114" s="36">
        <v>2</v>
      </c>
      <c r="O114" s="36">
        <f t="shared" si="6"/>
        <v>2516</v>
      </c>
    </row>
    <row r="115" spans="1:15" ht="14">
      <c r="A115" s="38" t="s">
        <v>205</v>
      </c>
      <c r="B115" s="36"/>
      <c r="C115" s="36"/>
      <c r="D115" s="36"/>
      <c r="E115" s="36"/>
      <c r="F115" s="36"/>
      <c r="G115" s="77"/>
      <c r="H115" s="36"/>
      <c r="I115" s="36"/>
      <c r="J115" s="36"/>
      <c r="K115" s="36"/>
      <c r="L115" s="36"/>
      <c r="M115" s="36"/>
      <c r="N115" s="36"/>
      <c r="O115" s="36" t="str">
        <f t="shared" si="6"/>
        <v/>
      </c>
    </row>
    <row r="116" spans="1:15" ht="14">
      <c r="A116" s="38" t="s">
        <v>652</v>
      </c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 t="str">
        <f t="shared" si="6"/>
        <v/>
      </c>
    </row>
    <row r="117" spans="1:15" ht="14">
      <c r="A117" s="38" t="s">
        <v>6</v>
      </c>
      <c r="B117" s="36"/>
      <c r="C117" s="36"/>
      <c r="D117" s="36"/>
      <c r="E117" s="36"/>
      <c r="F117" s="36"/>
      <c r="G117" s="77"/>
      <c r="H117" s="36"/>
      <c r="I117" s="36"/>
      <c r="J117" s="36"/>
      <c r="K117" s="36"/>
      <c r="L117" s="36"/>
      <c r="M117" s="36"/>
      <c r="N117" s="36"/>
      <c r="O117" s="36" t="str">
        <f t="shared" si="6"/>
        <v/>
      </c>
    </row>
    <row r="118" spans="1:15" ht="14">
      <c r="A118" s="38" t="s">
        <v>616</v>
      </c>
      <c r="B118" s="36"/>
      <c r="C118" s="36"/>
      <c r="D118" s="36">
        <v>8</v>
      </c>
      <c r="E118" s="36"/>
      <c r="F118" s="36"/>
      <c r="G118" s="36"/>
      <c r="H118" s="36"/>
      <c r="I118" s="36"/>
      <c r="J118" s="36"/>
      <c r="K118" s="36">
        <v>1</v>
      </c>
      <c r="L118" s="36">
        <v>7</v>
      </c>
      <c r="M118" s="36"/>
      <c r="N118" s="36"/>
      <c r="O118" s="36">
        <f t="shared" si="6"/>
        <v>16</v>
      </c>
    </row>
    <row r="119" spans="1:15">
      <c r="A119" s="51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</row>
    <row r="120" spans="1:15" ht="14">
      <c r="A120" s="2" t="s">
        <v>978</v>
      </c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</row>
    <row r="121" spans="1:15" ht="14">
      <c r="A121" s="38" t="s">
        <v>687</v>
      </c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>
        <v>3</v>
      </c>
      <c r="N121" s="36">
        <v>8</v>
      </c>
      <c r="O121" s="36">
        <f>IF(SUM(B121:N121)&gt;0,SUM(B121:N121),"")</f>
        <v>11</v>
      </c>
    </row>
    <row r="122" spans="1:15" ht="14">
      <c r="A122" s="39" t="s">
        <v>791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 t="str">
        <f>IF(SUM(B122:N122)&gt;0,SUM(B122:N122),"")</f>
        <v/>
      </c>
    </row>
    <row r="123" spans="1:15" ht="14">
      <c r="A123" s="39" t="s">
        <v>688</v>
      </c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 t="str">
        <f>IF(SUM(B123:N123)&gt;0,SUM(B123:N123),"")</f>
        <v/>
      </c>
    </row>
    <row r="124" spans="1:15">
      <c r="A124" s="51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</row>
    <row r="125" spans="1:15" ht="14">
      <c r="A125" s="2" t="s">
        <v>979</v>
      </c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</row>
    <row r="126" spans="1:15" ht="14">
      <c r="A126" s="38" t="s">
        <v>324</v>
      </c>
      <c r="B126" s="36"/>
      <c r="C126" s="36">
        <v>1</v>
      </c>
      <c r="D126" s="36">
        <v>10</v>
      </c>
      <c r="E126" s="36"/>
      <c r="F126" s="36"/>
      <c r="G126" s="36">
        <v>1</v>
      </c>
      <c r="H126" s="36"/>
      <c r="I126" s="36">
        <v>1</v>
      </c>
      <c r="J126" s="36">
        <v>2</v>
      </c>
      <c r="K126" s="36"/>
      <c r="L126" s="36"/>
      <c r="M126" s="36">
        <v>7</v>
      </c>
      <c r="N126" s="36">
        <v>3</v>
      </c>
      <c r="O126" s="36">
        <f>IF(SUM(B126:N126)&gt;0,SUM(B126:N126),"")</f>
        <v>25</v>
      </c>
    </row>
    <row r="127" spans="1:15" ht="14">
      <c r="A127" s="39" t="s">
        <v>769</v>
      </c>
      <c r="B127" s="36">
        <v>1</v>
      </c>
      <c r="C127" s="36">
        <v>2</v>
      </c>
      <c r="D127" s="36"/>
      <c r="E127" s="36"/>
      <c r="F127" s="36"/>
      <c r="G127" s="36"/>
      <c r="H127" s="36"/>
      <c r="I127" s="36"/>
      <c r="J127" s="36"/>
      <c r="K127" s="36"/>
      <c r="L127" s="36">
        <v>2</v>
      </c>
      <c r="M127" s="36"/>
      <c r="N127" s="36"/>
      <c r="O127" s="36">
        <f>IF(SUM(B127:N127)&gt;0,SUM(B127:N127),"")</f>
        <v>5</v>
      </c>
    </row>
    <row r="128" spans="1:15" ht="14">
      <c r="A128" s="39" t="s">
        <v>863</v>
      </c>
      <c r="B128" s="36">
        <v>1</v>
      </c>
      <c r="C128" s="36">
        <v>2</v>
      </c>
      <c r="D128" s="36"/>
      <c r="E128" s="36"/>
      <c r="F128" s="36">
        <v>2</v>
      </c>
      <c r="G128" s="36">
        <v>1</v>
      </c>
      <c r="H128" s="36"/>
      <c r="I128" s="36">
        <v>2</v>
      </c>
      <c r="J128" s="36">
        <v>3</v>
      </c>
      <c r="K128" s="36"/>
      <c r="L128" s="36"/>
      <c r="M128" s="36"/>
      <c r="N128" s="36">
        <v>4</v>
      </c>
      <c r="O128" s="36">
        <f>IF(SUM(B128:N128)&gt;0,SUM(B128:N128),"")</f>
        <v>15</v>
      </c>
    </row>
    <row r="129" spans="1:15" ht="14">
      <c r="A129" s="39" t="s">
        <v>864</v>
      </c>
      <c r="B129" s="36">
        <v>2</v>
      </c>
      <c r="C129" s="36">
        <v>2</v>
      </c>
      <c r="D129" s="36">
        <v>31</v>
      </c>
      <c r="E129" s="36">
        <v>2</v>
      </c>
      <c r="F129" s="36">
        <v>2</v>
      </c>
      <c r="G129" s="36">
        <v>1</v>
      </c>
      <c r="H129" s="36">
        <v>2</v>
      </c>
      <c r="I129" s="36">
        <v>8</v>
      </c>
      <c r="J129" s="36">
        <v>11</v>
      </c>
      <c r="K129" s="36"/>
      <c r="L129" s="36"/>
      <c r="M129" s="36">
        <v>10</v>
      </c>
      <c r="N129" s="36">
        <v>4</v>
      </c>
      <c r="O129" s="36">
        <f>IF(SUM(B129:N129)&gt;0,SUM(B129:N129),"")</f>
        <v>75</v>
      </c>
    </row>
    <row r="130" spans="1:15" ht="14">
      <c r="A130" s="38" t="s">
        <v>194</v>
      </c>
      <c r="B130" s="36"/>
      <c r="C130" s="36">
        <v>3</v>
      </c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>
        <f>IF(SUM(B130:N130)&gt;0,SUM(B130:N130),"")</f>
        <v>3</v>
      </c>
    </row>
    <row r="131" spans="1:15"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</row>
    <row r="132" spans="1:15" ht="14">
      <c r="A132" s="2" t="s">
        <v>980</v>
      </c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</row>
    <row r="133" spans="1:15" ht="14">
      <c r="A133" s="38" t="s">
        <v>865</v>
      </c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>
        <v>1</v>
      </c>
      <c r="N133" s="36">
        <v>1</v>
      </c>
      <c r="O133" s="36">
        <f t="shared" ref="O133:O142" si="7">IF(SUM(B133:N133)&gt;0,SUM(B133:N133),"")</f>
        <v>2</v>
      </c>
    </row>
    <row r="134" spans="1:15" ht="14">
      <c r="A134" s="39" t="s">
        <v>696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 t="str">
        <f t="shared" si="7"/>
        <v/>
      </c>
    </row>
    <row r="135" spans="1:15" ht="14">
      <c r="A135" s="39" t="s">
        <v>866</v>
      </c>
      <c r="B135" s="36"/>
      <c r="C135" s="36"/>
      <c r="D135" s="36"/>
      <c r="E135" s="36"/>
      <c r="F135" s="36"/>
      <c r="G135" s="36"/>
      <c r="H135" s="36"/>
      <c r="I135" s="36">
        <v>5</v>
      </c>
      <c r="J135" s="36"/>
      <c r="K135" s="36"/>
      <c r="L135" s="36"/>
      <c r="M135" s="36"/>
      <c r="N135" s="36"/>
      <c r="O135" s="36">
        <f t="shared" si="7"/>
        <v>5</v>
      </c>
    </row>
    <row r="136" spans="1:15" ht="14">
      <c r="A136" s="39" t="s">
        <v>479</v>
      </c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 t="str">
        <f t="shared" si="7"/>
        <v/>
      </c>
    </row>
    <row r="137" spans="1:15" ht="14">
      <c r="A137" s="39" t="s">
        <v>480</v>
      </c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 t="str">
        <f t="shared" si="7"/>
        <v/>
      </c>
    </row>
    <row r="138" spans="1:15" ht="14">
      <c r="A138" s="39" t="s">
        <v>272</v>
      </c>
      <c r="B138" s="36"/>
      <c r="C138" s="36"/>
      <c r="D138" s="36"/>
      <c r="E138" s="36"/>
      <c r="F138" s="36">
        <v>1</v>
      </c>
      <c r="G138" s="36"/>
      <c r="H138" s="36"/>
      <c r="I138" s="36"/>
      <c r="J138" s="36"/>
      <c r="K138" s="36"/>
      <c r="L138" s="36"/>
      <c r="M138" s="36"/>
      <c r="N138" s="36"/>
      <c r="O138" s="36">
        <f t="shared" si="7"/>
        <v>1</v>
      </c>
    </row>
    <row r="139" spans="1:15" ht="14">
      <c r="A139" s="39" t="s">
        <v>867</v>
      </c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 t="str">
        <f t="shared" si="7"/>
        <v/>
      </c>
    </row>
    <row r="140" spans="1:15" ht="14">
      <c r="A140" s="39" t="s">
        <v>576</v>
      </c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 t="str">
        <f t="shared" si="7"/>
        <v/>
      </c>
    </row>
    <row r="141" spans="1:15" ht="14">
      <c r="A141" s="59" t="s">
        <v>1078</v>
      </c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36" t="str">
        <f t="shared" si="7"/>
        <v/>
      </c>
    </row>
    <row r="142" spans="1:15" ht="14">
      <c r="A142" s="39" t="s">
        <v>291</v>
      </c>
      <c r="B142" s="36"/>
      <c r="C142" s="36">
        <v>1</v>
      </c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>
        <f t="shared" si="7"/>
        <v>1</v>
      </c>
    </row>
    <row r="143" spans="1:15"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</row>
    <row r="144" spans="1:15" ht="14">
      <c r="A144" s="2" t="s">
        <v>981</v>
      </c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</row>
    <row r="145" spans="1:15" ht="14">
      <c r="A145" s="39" t="s">
        <v>792</v>
      </c>
      <c r="B145" s="36"/>
      <c r="C145" s="36"/>
      <c r="D145" s="36"/>
      <c r="E145" s="36"/>
      <c r="F145" s="36"/>
      <c r="G145" s="36"/>
      <c r="H145" s="36"/>
      <c r="I145" s="36">
        <v>1</v>
      </c>
      <c r="J145" s="36"/>
      <c r="K145" s="36"/>
      <c r="L145" s="36"/>
      <c r="M145" s="36"/>
      <c r="N145" s="36"/>
      <c r="O145" s="36">
        <f>IF(SUM(B145:N145)&gt;0,SUM(B145:N145),"")</f>
        <v>1</v>
      </c>
    </row>
    <row r="146" spans="1:15" ht="14">
      <c r="A146" s="39" t="s">
        <v>758</v>
      </c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 t="str">
        <f>IF(SUM(B146:N146)&gt;0,SUM(B146:N146),"")</f>
        <v/>
      </c>
    </row>
    <row r="147" spans="1:15" ht="14">
      <c r="A147" s="38" t="s">
        <v>552</v>
      </c>
      <c r="B147" s="36">
        <v>2</v>
      </c>
      <c r="C147" s="36">
        <v>2</v>
      </c>
      <c r="D147" s="36"/>
      <c r="E147" s="36">
        <v>13</v>
      </c>
      <c r="F147" s="36">
        <v>7</v>
      </c>
      <c r="G147" s="36"/>
      <c r="H147" s="36">
        <v>2</v>
      </c>
      <c r="I147" s="36">
        <v>10</v>
      </c>
      <c r="J147" s="36"/>
      <c r="K147" s="36"/>
      <c r="L147" s="36"/>
      <c r="M147" s="36">
        <v>1</v>
      </c>
      <c r="N147" s="36"/>
      <c r="O147" s="36">
        <f>IF(SUM(B147:N147)&gt;0,SUM(B147:N147),"")</f>
        <v>37</v>
      </c>
    </row>
    <row r="148" spans="1:15" ht="14">
      <c r="A148" s="39" t="s">
        <v>739</v>
      </c>
      <c r="B148" s="36"/>
      <c r="C148" s="36"/>
      <c r="D148" s="36"/>
      <c r="E148" s="36">
        <v>2</v>
      </c>
      <c r="F148" s="36"/>
      <c r="G148" s="77"/>
      <c r="H148" s="36"/>
      <c r="I148" s="36">
        <v>6</v>
      </c>
      <c r="J148" s="36"/>
      <c r="K148" s="36"/>
      <c r="L148" s="36"/>
      <c r="M148" s="36"/>
      <c r="N148" s="36"/>
      <c r="O148" s="36">
        <f>IF(SUM(B148:N148)&gt;0,SUM(B148:N148),"")</f>
        <v>8</v>
      </c>
    </row>
    <row r="149" spans="1:15"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</row>
    <row r="150" spans="1:15" ht="14">
      <c r="A150" s="2" t="s">
        <v>982</v>
      </c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</row>
    <row r="151" spans="1:15" ht="14">
      <c r="A151" s="38" t="s">
        <v>481</v>
      </c>
      <c r="B151" s="36"/>
      <c r="C151" s="36"/>
      <c r="D151" s="36"/>
      <c r="E151" s="36"/>
      <c r="F151" s="36"/>
      <c r="G151" s="36"/>
      <c r="H151" s="36"/>
      <c r="I151" s="36">
        <v>1</v>
      </c>
      <c r="J151" s="36"/>
      <c r="K151" s="36"/>
      <c r="L151" s="36"/>
      <c r="M151" s="36"/>
      <c r="N151" s="36"/>
      <c r="O151" s="36">
        <f>IF(SUM(B151:N151)&gt;0,SUM(B151:N151),"")</f>
        <v>1</v>
      </c>
    </row>
    <row r="152" spans="1:15" ht="14">
      <c r="A152" s="39" t="s">
        <v>488</v>
      </c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 t="str">
        <f>IF(SUM(B152:N152)&gt;0,SUM(B152:N152),"")</f>
        <v/>
      </c>
    </row>
    <row r="153" spans="1:15" ht="14">
      <c r="A153" s="39" t="s">
        <v>489</v>
      </c>
      <c r="B153" s="36"/>
      <c r="C153" s="36"/>
      <c r="D153" s="36"/>
      <c r="E153" s="36">
        <v>1</v>
      </c>
      <c r="F153" s="36">
        <v>1</v>
      </c>
      <c r="G153" s="36"/>
      <c r="H153" s="36">
        <v>2</v>
      </c>
      <c r="I153" s="36"/>
      <c r="J153" s="36"/>
      <c r="K153" s="36"/>
      <c r="L153" s="36"/>
      <c r="M153" s="36"/>
      <c r="N153" s="36"/>
      <c r="O153" s="36">
        <f>IF(SUM(B153:N153)&gt;0,SUM(B153:N153),"")</f>
        <v>4</v>
      </c>
    </row>
    <row r="154" spans="1:15" ht="14">
      <c r="A154" s="39" t="s">
        <v>490</v>
      </c>
      <c r="B154" s="36">
        <v>5</v>
      </c>
      <c r="C154" s="36">
        <v>2</v>
      </c>
      <c r="D154" s="36"/>
      <c r="E154" s="36">
        <v>2</v>
      </c>
      <c r="F154" s="36">
        <v>8</v>
      </c>
      <c r="G154" s="36">
        <v>1</v>
      </c>
      <c r="H154" s="36">
        <v>3</v>
      </c>
      <c r="I154" s="36">
        <v>1</v>
      </c>
      <c r="J154" s="36"/>
      <c r="K154" s="36">
        <v>1</v>
      </c>
      <c r="L154" s="36"/>
      <c r="M154" s="36"/>
      <c r="N154" s="36"/>
      <c r="O154" s="36">
        <f>IF(SUM(B154:N154)&gt;0,SUM(B154:N154),"")</f>
        <v>23</v>
      </c>
    </row>
    <row r="155" spans="1:15" ht="14">
      <c r="A155" s="59" t="s">
        <v>762</v>
      </c>
      <c r="B155" s="36"/>
      <c r="C155" s="36"/>
      <c r="D155" s="36"/>
      <c r="E155" s="36"/>
      <c r="F155" s="36"/>
      <c r="G155" s="36">
        <v>3</v>
      </c>
      <c r="H155" s="36"/>
      <c r="I155" s="36">
        <v>4</v>
      </c>
      <c r="J155" s="36"/>
      <c r="K155" s="36"/>
      <c r="L155" s="36"/>
      <c r="M155" s="36"/>
      <c r="N155" s="36"/>
      <c r="O155" s="36">
        <f>IF(SUM(B155:N155)&gt;0,SUM(B155:N155),"")</f>
        <v>7</v>
      </c>
    </row>
    <row r="156" spans="1:15">
      <c r="A156" s="51"/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</row>
    <row r="157" spans="1:15" ht="14">
      <c r="A157" s="2" t="s">
        <v>383</v>
      </c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</row>
    <row r="158" spans="1:15" ht="14">
      <c r="A158" s="38" t="s">
        <v>332</v>
      </c>
      <c r="B158" s="36"/>
      <c r="C158" s="36"/>
      <c r="D158" s="36"/>
      <c r="E158" s="36"/>
      <c r="F158" s="36"/>
      <c r="G158" s="36">
        <v>1</v>
      </c>
      <c r="H158" s="36"/>
      <c r="I158" s="36">
        <v>2</v>
      </c>
      <c r="J158" s="36"/>
      <c r="K158" s="36"/>
      <c r="L158" s="36"/>
      <c r="M158" s="36"/>
      <c r="N158" s="36"/>
      <c r="O158" s="36">
        <f>IF(SUM(B158:N158)&gt;0,SUM(B158:N158),"")</f>
        <v>3</v>
      </c>
    </row>
    <row r="159" spans="1:15"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</row>
    <row r="160" spans="1:15">
      <c r="A160" s="3" t="s">
        <v>554</v>
      </c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</row>
    <row r="161" spans="1:15" ht="14">
      <c r="A161" s="38" t="s">
        <v>333</v>
      </c>
      <c r="B161" s="36"/>
      <c r="C161" s="36"/>
      <c r="D161" s="36"/>
      <c r="E161" s="36"/>
      <c r="F161" s="36"/>
      <c r="G161" s="36"/>
      <c r="H161" s="36"/>
      <c r="I161" s="36">
        <v>3</v>
      </c>
      <c r="J161" s="36">
        <v>7</v>
      </c>
      <c r="K161" s="36"/>
      <c r="L161" s="36"/>
      <c r="M161" s="36"/>
      <c r="N161" s="36"/>
      <c r="O161" s="36">
        <f t="shared" ref="O161:O171" si="8">IF(SUM(B161:N161)&gt;0,SUM(B161:N161),"")</f>
        <v>10</v>
      </c>
    </row>
    <row r="162" spans="1:15" ht="14">
      <c r="A162" s="39" t="s">
        <v>334</v>
      </c>
      <c r="B162" s="36"/>
      <c r="C162" s="36"/>
      <c r="D162" s="36"/>
      <c r="E162" s="36"/>
      <c r="F162" s="36"/>
      <c r="G162" s="36"/>
      <c r="H162" s="36">
        <v>3</v>
      </c>
      <c r="I162" s="36"/>
      <c r="J162" s="36"/>
      <c r="K162" s="36"/>
      <c r="L162" s="36"/>
      <c r="M162" s="36"/>
      <c r="N162" s="36"/>
      <c r="O162" s="36">
        <f t="shared" si="8"/>
        <v>3</v>
      </c>
    </row>
    <row r="163" spans="1:15" ht="14">
      <c r="A163" s="38" t="s">
        <v>198</v>
      </c>
      <c r="B163" s="36">
        <v>1</v>
      </c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>
        <f t="shared" si="8"/>
        <v>1</v>
      </c>
    </row>
    <row r="164" spans="1:15" ht="14">
      <c r="A164" s="39" t="s">
        <v>199</v>
      </c>
      <c r="B164" s="36"/>
      <c r="C164" s="77"/>
      <c r="D164" s="77"/>
      <c r="E164" s="77"/>
      <c r="F164" s="36"/>
      <c r="G164" s="36"/>
      <c r="H164" s="36"/>
      <c r="I164" s="36"/>
      <c r="J164" s="36"/>
      <c r="K164" s="36"/>
      <c r="L164" s="36"/>
      <c r="M164" s="36"/>
      <c r="N164" s="36"/>
      <c r="O164" s="36" t="str">
        <f t="shared" si="8"/>
        <v/>
      </c>
    </row>
    <row r="165" spans="1:15" ht="14">
      <c r="A165" s="39" t="s">
        <v>759</v>
      </c>
      <c r="B165" s="34"/>
      <c r="C165" s="34"/>
      <c r="D165" s="34"/>
      <c r="E165" s="34"/>
      <c r="F165" s="36"/>
      <c r="G165" s="36"/>
      <c r="H165" s="36"/>
      <c r="I165" s="36"/>
      <c r="J165" s="36"/>
      <c r="K165" s="36"/>
      <c r="L165" s="36"/>
      <c r="M165" s="36"/>
      <c r="N165" s="36"/>
      <c r="O165" s="36" t="str">
        <f t="shared" si="8"/>
        <v/>
      </c>
    </row>
    <row r="166" spans="1:15" ht="14">
      <c r="A166" s="39" t="s">
        <v>200</v>
      </c>
      <c r="B166" s="36">
        <v>3</v>
      </c>
      <c r="C166" s="36">
        <v>1</v>
      </c>
      <c r="D166" s="36">
        <v>1</v>
      </c>
      <c r="E166" s="36"/>
      <c r="F166" s="36"/>
      <c r="G166" s="77">
        <v>1</v>
      </c>
      <c r="H166" s="36"/>
      <c r="I166" s="36"/>
      <c r="J166" s="36">
        <v>1</v>
      </c>
      <c r="K166" s="36"/>
      <c r="L166" s="36"/>
      <c r="M166" s="36"/>
      <c r="N166" s="36"/>
      <c r="O166" s="36">
        <f t="shared" si="8"/>
        <v>7</v>
      </c>
    </row>
    <row r="167" spans="1:15" ht="14">
      <c r="A167" s="39" t="s">
        <v>336</v>
      </c>
      <c r="B167" s="36">
        <v>1</v>
      </c>
      <c r="C167" s="36"/>
      <c r="D167" s="36"/>
      <c r="E167" s="36"/>
      <c r="F167" s="36"/>
      <c r="G167" s="77"/>
      <c r="H167" s="36">
        <v>1</v>
      </c>
      <c r="I167" s="36"/>
      <c r="J167" s="36"/>
      <c r="K167" s="36"/>
      <c r="L167" s="36"/>
      <c r="M167" s="36"/>
      <c r="N167" s="36"/>
      <c r="O167" s="36">
        <f t="shared" si="8"/>
        <v>2</v>
      </c>
    </row>
    <row r="168" spans="1:15" ht="14">
      <c r="A168" s="39" t="s">
        <v>787</v>
      </c>
      <c r="B168" s="36"/>
      <c r="C168" s="36"/>
      <c r="D168" s="36"/>
      <c r="E168" s="36"/>
      <c r="F168" s="77"/>
      <c r="G168" s="36"/>
      <c r="H168" s="36"/>
      <c r="I168" s="36"/>
      <c r="J168" s="36"/>
      <c r="K168" s="36"/>
      <c r="L168" s="36"/>
      <c r="M168" s="36"/>
      <c r="N168" s="36"/>
      <c r="O168" s="36" t="str">
        <f t="shared" si="8"/>
        <v/>
      </c>
    </row>
    <row r="169" spans="1:15" ht="14">
      <c r="A169" s="39" t="s">
        <v>271</v>
      </c>
      <c r="B169" s="36">
        <v>4</v>
      </c>
      <c r="C169" s="36">
        <v>3</v>
      </c>
      <c r="D169" s="36">
        <v>2</v>
      </c>
      <c r="E169" s="36">
        <v>2</v>
      </c>
      <c r="F169" s="36">
        <v>3</v>
      </c>
      <c r="G169" s="36">
        <v>3</v>
      </c>
      <c r="H169" s="36">
        <v>3</v>
      </c>
      <c r="I169" s="36">
        <v>1</v>
      </c>
      <c r="J169" s="36">
        <v>1</v>
      </c>
      <c r="K169" s="36"/>
      <c r="L169" s="36"/>
      <c r="M169" s="36"/>
      <c r="N169" s="36"/>
      <c r="O169" s="36">
        <f t="shared" si="8"/>
        <v>22</v>
      </c>
    </row>
    <row r="170" spans="1:15" ht="14">
      <c r="A170" s="39" t="s">
        <v>263</v>
      </c>
      <c r="B170" s="34"/>
      <c r="C170" s="36"/>
      <c r="D170" s="36"/>
      <c r="E170" s="36">
        <v>2</v>
      </c>
      <c r="F170" s="36">
        <v>2</v>
      </c>
      <c r="G170" s="77"/>
      <c r="H170" s="36"/>
      <c r="I170" s="36"/>
      <c r="J170" s="36"/>
      <c r="K170" s="36"/>
      <c r="L170" s="36"/>
      <c r="M170" s="36"/>
      <c r="N170" s="34"/>
      <c r="O170" s="36">
        <f t="shared" si="8"/>
        <v>4</v>
      </c>
    </row>
    <row r="171" spans="1:15" ht="14">
      <c r="A171" s="39" t="s">
        <v>206</v>
      </c>
      <c r="B171" s="36"/>
      <c r="C171" s="36"/>
      <c r="D171" s="36"/>
      <c r="E171" s="36"/>
      <c r="F171" s="34"/>
      <c r="G171" s="34"/>
      <c r="H171" s="36"/>
      <c r="I171" s="36"/>
      <c r="J171" s="36"/>
      <c r="K171" s="36"/>
      <c r="L171" s="36"/>
      <c r="M171" s="36"/>
      <c r="N171" s="34"/>
      <c r="O171" s="36" t="str">
        <f t="shared" si="8"/>
        <v/>
      </c>
    </row>
    <row r="172" spans="1:15"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</row>
    <row r="173" spans="1:15" ht="14">
      <c r="A173" s="2" t="s">
        <v>555</v>
      </c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</row>
    <row r="174" spans="1:15" ht="14">
      <c r="A174" s="38" t="s">
        <v>264</v>
      </c>
      <c r="B174" s="36"/>
      <c r="C174" s="36"/>
      <c r="D174" s="36"/>
      <c r="E174" s="36">
        <v>1</v>
      </c>
      <c r="F174" s="36"/>
      <c r="G174" s="36"/>
      <c r="H174" s="36"/>
      <c r="I174" s="36"/>
      <c r="J174" s="36"/>
      <c r="K174" s="36"/>
      <c r="L174" s="36"/>
      <c r="M174" s="36"/>
      <c r="N174" s="36"/>
      <c r="O174" s="36">
        <f t="shared" ref="O174:O187" si="9">IF(SUM(B174:N174)&gt;0,SUM(B174:N174),"")</f>
        <v>1</v>
      </c>
    </row>
    <row r="175" spans="1:15" ht="14">
      <c r="A175" s="39" t="s">
        <v>265</v>
      </c>
      <c r="B175" s="36"/>
      <c r="C175" s="36"/>
      <c r="D175" s="36"/>
      <c r="E175" s="36"/>
      <c r="F175" s="36"/>
      <c r="G175" s="36">
        <v>1</v>
      </c>
      <c r="H175" s="36"/>
      <c r="I175" s="36">
        <v>2</v>
      </c>
      <c r="J175" s="36"/>
      <c r="K175" s="36"/>
      <c r="L175" s="36"/>
      <c r="M175" s="36"/>
      <c r="N175" s="36">
        <v>1</v>
      </c>
      <c r="O175" s="36">
        <f t="shared" si="9"/>
        <v>4</v>
      </c>
    </row>
    <row r="176" spans="1:15" ht="14">
      <c r="A176" s="39" t="s">
        <v>51</v>
      </c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 t="str">
        <f t="shared" si="9"/>
        <v/>
      </c>
    </row>
    <row r="177" spans="1:15" ht="14">
      <c r="A177" s="39" t="s">
        <v>126</v>
      </c>
      <c r="B177" s="36">
        <v>2</v>
      </c>
      <c r="C177" s="36"/>
      <c r="D177" s="36"/>
      <c r="E177" s="36"/>
      <c r="F177" s="36"/>
      <c r="G177" s="36">
        <v>2</v>
      </c>
      <c r="H177" s="36"/>
      <c r="I177" s="36"/>
      <c r="J177" s="36">
        <v>1</v>
      </c>
      <c r="K177" s="36"/>
      <c r="L177" s="36"/>
      <c r="M177" s="36"/>
      <c r="N177" s="36"/>
      <c r="O177" s="36">
        <f t="shared" si="9"/>
        <v>5</v>
      </c>
    </row>
    <row r="178" spans="1:15" ht="14">
      <c r="A178" s="39" t="s">
        <v>127</v>
      </c>
      <c r="B178" s="36"/>
      <c r="C178" s="36"/>
      <c r="D178" s="36"/>
      <c r="E178" s="36"/>
      <c r="F178" s="36"/>
      <c r="G178" s="36"/>
      <c r="H178" s="36"/>
      <c r="I178" s="36"/>
      <c r="J178" s="36">
        <v>2</v>
      </c>
      <c r="K178" s="36"/>
      <c r="L178" s="36"/>
      <c r="M178" s="36"/>
      <c r="N178" s="36"/>
      <c r="O178" s="36">
        <f t="shared" si="9"/>
        <v>2</v>
      </c>
    </row>
    <row r="179" spans="1:15" ht="14">
      <c r="A179" s="39" t="s">
        <v>128</v>
      </c>
      <c r="B179" s="36"/>
      <c r="C179" s="36"/>
      <c r="D179" s="36"/>
      <c r="E179" s="36"/>
      <c r="F179" s="36"/>
      <c r="G179" s="36">
        <v>2</v>
      </c>
      <c r="H179" s="36"/>
      <c r="I179" s="36"/>
      <c r="J179" s="36"/>
      <c r="K179" s="36"/>
      <c r="L179" s="36"/>
      <c r="M179" s="36"/>
      <c r="N179" s="36"/>
      <c r="O179" s="36">
        <f t="shared" si="9"/>
        <v>2</v>
      </c>
    </row>
    <row r="180" spans="1:15" ht="14">
      <c r="A180" s="39" t="s">
        <v>270</v>
      </c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 t="str">
        <f t="shared" si="9"/>
        <v/>
      </c>
    </row>
    <row r="181" spans="1:15" ht="14">
      <c r="A181" s="39" t="s">
        <v>275</v>
      </c>
      <c r="B181" s="36"/>
      <c r="C181" s="36"/>
      <c r="D181" s="36"/>
      <c r="E181" s="36"/>
      <c r="F181" s="36"/>
      <c r="G181" s="36">
        <v>1</v>
      </c>
      <c r="H181" s="36"/>
      <c r="I181" s="36">
        <v>2</v>
      </c>
      <c r="J181" s="36"/>
      <c r="K181" s="36"/>
      <c r="L181" s="36"/>
      <c r="M181" s="36"/>
      <c r="N181" s="36"/>
      <c r="O181" s="36">
        <f t="shared" si="9"/>
        <v>3</v>
      </c>
    </row>
    <row r="182" spans="1:15" ht="14">
      <c r="A182" s="39" t="s">
        <v>4</v>
      </c>
      <c r="B182" s="36"/>
      <c r="C182" s="36"/>
      <c r="D182" s="36"/>
      <c r="E182" s="36"/>
      <c r="F182" s="36"/>
      <c r="G182" s="36"/>
      <c r="H182" s="36"/>
      <c r="I182" s="36">
        <v>3</v>
      </c>
      <c r="J182" s="36">
        <v>3</v>
      </c>
      <c r="K182" s="36"/>
      <c r="L182" s="36"/>
      <c r="M182" s="36">
        <v>3</v>
      </c>
      <c r="N182" s="36"/>
      <c r="O182" s="36">
        <f t="shared" si="9"/>
        <v>9</v>
      </c>
    </row>
    <row r="183" spans="1:15" ht="14">
      <c r="A183" s="39" t="s">
        <v>142</v>
      </c>
      <c r="B183" s="36"/>
      <c r="C183" s="36"/>
      <c r="D183" s="36"/>
      <c r="E183" s="36"/>
      <c r="F183" s="36"/>
      <c r="G183" s="36"/>
      <c r="H183" s="36">
        <v>1</v>
      </c>
      <c r="I183" s="36"/>
      <c r="J183" s="36">
        <v>3</v>
      </c>
      <c r="K183" s="36"/>
      <c r="L183" s="36"/>
      <c r="M183" s="36"/>
      <c r="N183" s="36"/>
      <c r="O183" s="36">
        <f t="shared" si="9"/>
        <v>4</v>
      </c>
    </row>
    <row r="184" spans="1:15" ht="14">
      <c r="A184" s="39" t="s">
        <v>143</v>
      </c>
      <c r="B184" s="36">
        <v>8</v>
      </c>
      <c r="C184" s="36"/>
      <c r="D184" s="36"/>
      <c r="E184" s="36"/>
      <c r="F184" s="36">
        <v>2</v>
      </c>
      <c r="G184" s="36">
        <v>10</v>
      </c>
      <c r="H184" s="36">
        <v>5</v>
      </c>
      <c r="I184" s="36">
        <v>17</v>
      </c>
      <c r="J184" s="36">
        <v>12</v>
      </c>
      <c r="K184" s="36"/>
      <c r="L184" s="36"/>
      <c r="M184" s="36">
        <v>16</v>
      </c>
      <c r="N184" s="36">
        <v>12</v>
      </c>
      <c r="O184" s="36">
        <f t="shared" si="9"/>
        <v>82</v>
      </c>
    </row>
    <row r="185" spans="1:15" ht="14">
      <c r="A185" s="39" t="s">
        <v>52</v>
      </c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 t="str">
        <f t="shared" si="9"/>
        <v/>
      </c>
    </row>
    <row r="186" spans="1:15" ht="14">
      <c r="A186" s="39" t="s">
        <v>903</v>
      </c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 t="str">
        <f t="shared" si="9"/>
        <v/>
      </c>
    </row>
    <row r="187" spans="1:15" ht="14">
      <c r="A187" s="39" t="s">
        <v>497</v>
      </c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>
        <v>2</v>
      </c>
      <c r="O187" s="36">
        <f t="shared" si="9"/>
        <v>2</v>
      </c>
    </row>
    <row r="188" spans="1:15"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</row>
    <row r="189" spans="1:15" ht="14">
      <c r="A189" s="2" t="s">
        <v>556</v>
      </c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</row>
    <row r="190" spans="1:15" ht="14">
      <c r="A190" s="38" t="s">
        <v>341</v>
      </c>
      <c r="B190" s="36">
        <v>2</v>
      </c>
      <c r="C190" s="36"/>
      <c r="D190" s="36"/>
      <c r="E190" s="36">
        <v>3</v>
      </c>
      <c r="F190" s="36">
        <v>2</v>
      </c>
      <c r="G190" s="36">
        <v>2</v>
      </c>
      <c r="H190" s="36"/>
      <c r="I190" s="36"/>
      <c r="J190" s="36">
        <v>2</v>
      </c>
      <c r="K190" s="36"/>
      <c r="L190" s="36"/>
      <c r="M190" s="36">
        <v>1</v>
      </c>
      <c r="N190" s="36"/>
      <c r="O190" s="36">
        <f>IF(SUM(B190:N190)&gt;0,SUM(B190:N190),"")</f>
        <v>12</v>
      </c>
    </row>
    <row r="191" spans="1:15" ht="14">
      <c r="A191" s="39" t="s">
        <v>482</v>
      </c>
      <c r="B191" s="77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 t="str">
        <f>IF(SUM(B191:N191)&gt;0,SUM(B191:N191),"")</f>
        <v/>
      </c>
    </row>
    <row r="192" spans="1:15" ht="14">
      <c r="A192" s="39" t="s">
        <v>502</v>
      </c>
      <c r="B192" s="36">
        <v>1</v>
      </c>
      <c r="C192" s="36">
        <v>1</v>
      </c>
      <c r="D192" s="36"/>
      <c r="E192" s="36"/>
      <c r="F192" s="36">
        <v>6</v>
      </c>
      <c r="G192" s="36">
        <v>1</v>
      </c>
      <c r="H192" s="36"/>
      <c r="I192" s="36"/>
      <c r="J192" s="36"/>
      <c r="K192" s="36"/>
      <c r="L192" s="36"/>
      <c r="M192" s="36">
        <v>1</v>
      </c>
      <c r="N192" s="36">
        <v>4</v>
      </c>
      <c r="O192" s="36">
        <f>IF(SUM(B192:N192)&gt;0,SUM(B192:N192),"")</f>
        <v>14</v>
      </c>
    </row>
    <row r="193" spans="1:15" ht="14">
      <c r="A193" s="39" t="s">
        <v>741</v>
      </c>
      <c r="B193" s="36"/>
      <c r="C193" s="36"/>
      <c r="D193" s="36"/>
      <c r="E193" s="36">
        <v>2</v>
      </c>
      <c r="F193" s="36"/>
      <c r="G193" s="36"/>
      <c r="H193" s="36"/>
      <c r="I193" s="36"/>
      <c r="J193" s="36"/>
      <c r="K193" s="36"/>
      <c r="L193" s="36"/>
      <c r="M193" s="36"/>
      <c r="N193" s="36"/>
      <c r="O193" s="36">
        <f>IF(SUM(B193:N193)&gt;0,SUM(B193:N193),"")</f>
        <v>2</v>
      </c>
    </row>
    <row r="194" spans="1:15" ht="14">
      <c r="A194" s="39" t="s">
        <v>132</v>
      </c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 t="str">
        <f>IF(SUM(B194:N194)&gt;0,SUM(B194:N194),"")</f>
        <v/>
      </c>
    </row>
    <row r="195" spans="1:15"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</row>
    <row r="196" spans="1:15" ht="14">
      <c r="A196" s="2" t="s">
        <v>557</v>
      </c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</row>
    <row r="197" spans="1:15" ht="14">
      <c r="A197" s="39" t="s">
        <v>309</v>
      </c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 t="str">
        <f t="shared" ref="O197:O202" si="10">IF(SUM(B197:N197)&gt;0,SUM(B197:N197),"")</f>
        <v/>
      </c>
    </row>
    <row r="198" spans="1:15" ht="14">
      <c r="A198" s="38" t="s">
        <v>343</v>
      </c>
      <c r="B198" s="36">
        <v>2</v>
      </c>
      <c r="C198" s="36">
        <v>2</v>
      </c>
      <c r="D198" s="36"/>
      <c r="E198" s="36"/>
      <c r="F198" s="36">
        <v>4</v>
      </c>
      <c r="G198" s="36"/>
      <c r="H198" s="86"/>
      <c r="I198" s="86"/>
      <c r="J198" s="86"/>
      <c r="K198" s="86">
        <v>1</v>
      </c>
      <c r="L198" s="86"/>
      <c r="M198" s="86"/>
      <c r="N198" s="36"/>
      <c r="O198" s="36">
        <f t="shared" si="10"/>
        <v>9</v>
      </c>
    </row>
    <row r="199" spans="1:15" ht="14">
      <c r="A199" s="39" t="s">
        <v>495</v>
      </c>
      <c r="B199" s="36">
        <v>4</v>
      </c>
      <c r="C199" s="36">
        <v>12</v>
      </c>
      <c r="D199" s="36">
        <v>9</v>
      </c>
      <c r="E199" s="36"/>
      <c r="F199" s="36">
        <v>13</v>
      </c>
      <c r="G199" s="36"/>
      <c r="H199" s="36">
        <v>4</v>
      </c>
      <c r="I199" s="36">
        <v>10</v>
      </c>
      <c r="J199" s="36"/>
      <c r="K199" s="36"/>
      <c r="L199" s="36">
        <v>1</v>
      </c>
      <c r="M199" s="36">
        <v>1</v>
      </c>
      <c r="N199" s="36"/>
      <c r="O199" s="36">
        <f t="shared" si="10"/>
        <v>54</v>
      </c>
    </row>
    <row r="200" spans="1:15" ht="14">
      <c r="A200" s="39" t="s">
        <v>496</v>
      </c>
      <c r="B200" s="36"/>
      <c r="C200" s="36"/>
      <c r="D200" s="36"/>
      <c r="E200" s="36"/>
      <c r="F200" s="36"/>
      <c r="G200" s="36"/>
      <c r="H200" s="36"/>
      <c r="I200" s="36">
        <v>15</v>
      </c>
      <c r="J200" s="36"/>
      <c r="K200" s="36"/>
      <c r="L200" s="36">
        <v>2</v>
      </c>
      <c r="M200" s="36">
        <v>19</v>
      </c>
      <c r="N200" s="36">
        <v>10</v>
      </c>
      <c r="O200" s="36">
        <f t="shared" si="10"/>
        <v>46</v>
      </c>
    </row>
    <row r="201" spans="1:15" ht="14">
      <c r="A201" s="39" t="s">
        <v>793</v>
      </c>
      <c r="B201" s="36">
        <v>15</v>
      </c>
      <c r="C201" s="36">
        <v>4</v>
      </c>
      <c r="D201" s="36">
        <v>7</v>
      </c>
      <c r="E201" s="36">
        <v>1</v>
      </c>
      <c r="F201" s="36"/>
      <c r="G201" s="36">
        <v>17</v>
      </c>
      <c r="H201" s="36">
        <v>5</v>
      </c>
      <c r="I201" s="36">
        <v>5</v>
      </c>
      <c r="J201" s="36">
        <v>1</v>
      </c>
      <c r="K201" s="36">
        <v>4</v>
      </c>
      <c r="L201" s="36">
        <v>5</v>
      </c>
      <c r="M201" s="36">
        <v>8</v>
      </c>
      <c r="N201" s="36">
        <v>12</v>
      </c>
      <c r="O201" s="36">
        <f t="shared" si="10"/>
        <v>84</v>
      </c>
    </row>
    <row r="202" spans="1:15" ht="14">
      <c r="A202" s="39" t="s">
        <v>794</v>
      </c>
      <c r="B202" s="36">
        <v>3</v>
      </c>
      <c r="C202" s="36">
        <v>5</v>
      </c>
      <c r="D202" s="36">
        <v>1</v>
      </c>
      <c r="E202" s="36"/>
      <c r="F202" s="36">
        <v>4</v>
      </c>
      <c r="G202" s="36">
        <v>5</v>
      </c>
      <c r="H202" s="36">
        <v>1</v>
      </c>
      <c r="I202" s="36">
        <v>19</v>
      </c>
      <c r="J202" s="36">
        <v>11</v>
      </c>
      <c r="K202" s="36">
        <v>1</v>
      </c>
      <c r="L202" s="36">
        <v>4</v>
      </c>
      <c r="M202" s="36">
        <v>6</v>
      </c>
      <c r="N202" s="36">
        <v>2</v>
      </c>
      <c r="O202" s="36">
        <f t="shared" si="10"/>
        <v>62</v>
      </c>
    </row>
    <row r="203" spans="1:15"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</row>
    <row r="204" spans="1:15" ht="14">
      <c r="A204" s="2" t="s">
        <v>558</v>
      </c>
      <c r="B204" s="87"/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</row>
    <row r="205" spans="1:15" ht="14">
      <c r="A205" s="38" t="s">
        <v>470</v>
      </c>
      <c r="B205" s="36"/>
      <c r="C205" s="36"/>
      <c r="D205" s="36"/>
      <c r="E205" s="36"/>
      <c r="F205" s="36"/>
      <c r="G205" s="36"/>
      <c r="H205" s="36"/>
      <c r="I205" s="36">
        <v>11</v>
      </c>
      <c r="J205" s="36">
        <v>24</v>
      </c>
      <c r="K205" s="36"/>
      <c r="L205" s="36"/>
      <c r="M205" s="36">
        <v>16</v>
      </c>
      <c r="N205" s="36">
        <v>1</v>
      </c>
      <c r="O205" s="36">
        <f t="shared" ref="O205:O213" si="11">IF(SUM(B205:N205)&gt;0,SUM(B205:N205),"")</f>
        <v>52</v>
      </c>
    </row>
    <row r="206" spans="1:15" ht="14">
      <c r="A206" s="39" t="s">
        <v>727</v>
      </c>
      <c r="B206" s="36"/>
      <c r="C206" s="77"/>
      <c r="D206" s="77"/>
      <c r="E206" s="77"/>
      <c r="F206" s="36"/>
      <c r="G206" s="36"/>
      <c r="H206" s="36"/>
      <c r="I206" s="36"/>
      <c r="J206" s="36"/>
      <c r="K206" s="36"/>
      <c r="L206" s="36"/>
      <c r="M206" s="36"/>
      <c r="N206" s="36"/>
      <c r="O206" s="36" t="str">
        <f t="shared" si="11"/>
        <v/>
      </c>
    </row>
    <row r="207" spans="1:15" ht="14">
      <c r="A207" s="39" t="s">
        <v>471</v>
      </c>
      <c r="B207" s="36">
        <v>8</v>
      </c>
      <c r="C207" s="36">
        <v>10</v>
      </c>
      <c r="D207" s="36"/>
      <c r="E207" s="36">
        <v>4</v>
      </c>
      <c r="F207" s="36">
        <v>21</v>
      </c>
      <c r="G207" s="36">
        <v>38</v>
      </c>
      <c r="H207" s="36"/>
      <c r="I207" s="36">
        <v>32</v>
      </c>
      <c r="J207" s="36">
        <v>2</v>
      </c>
      <c r="K207" s="36"/>
      <c r="L207" s="36"/>
      <c r="M207" s="36">
        <v>2</v>
      </c>
      <c r="N207" s="36"/>
      <c r="O207" s="36">
        <f t="shared" si="11"/>
        <v>117</v>
      </c>
    </row>
    <row r="208" spans="1:15" ht="14">
      <c r="A208" s="39" t="s">
        <v>472</v>
      </c>
      <c r="B208" s="36">
        <v>14</v>
      </c>
      <c r="C208" s="36">
        <v>14</v>
      </c>
      <c r="D208" s="36">
        <v>10</v>
      </c>
      <c r="E208" s="36">
        <v>10</v>
      </c>
      <c r="F208" s="36">
        <v>2</v>
      </c>
      <c r="G208" s="36">
        <v>6</v>
      </c>
      <c r="H208" s="36">
        <v>6</v>
      </c>
      <c r="I208" s="36">
        <v>40</v>
      </c>
      <c r="J208" s="36">
        <v>39</v>
      </c>
      <c r="K208" s="36">
        <v>4</v>
      </c>
      <c r="L208" s="36">
        <v>8</v>
      </c>
      <c r="M208" s="36">
        <v>42</v>
      </c>
      <c r="N208" s="36"/>
      <c r="O208" s="36">
        <f t="shared" si="11"/>
        <v>195</v>
      </c>
    </row>
    <row r="209" spans="1:15" ht="14">
      <c r="A209" s="39" t="s">
        <v>473</v>
      </c>
      <c r="B209" s="36">
        <v>4</v>
      </c>
      <c r="C209" s="36"/>
      <c r="D209" s="36"/>
      <c r="E209" s="36"/>
      <c r="F209" s="36">
        <v>9</v>
      </c>
      <c r="G209" s="36">
        <v>3</v>
      </c>
      <c r="H209" s="36"/>
      <c r="I209" s="36">
        <v>6</v>
      </c>
      <c r="J209" s="36">
        <v>6</v>
      </c>
      <c r="K209" s="36"/>
      <c r="L209" s="36"/>
      <c r="M209" s="36">
        <v>18</v>
      </c>
      <c r="N209" s="36"/>
      <c r="O209" s="36">
        <f t="shared" si="11"/>
        <v>46</v>
      </c>
    </row>
    <row r="210" spans="1:15" ht="14">
      <c r="A210" s="39" t="s">
        <v>474</v>
      </c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>
        <v>7</v>
      </c>
      <c r="O210" s="36">
        <f t="shared" si="11"/>
        <v>7</v>
      </c>
    </row>
    <row r="211" spans="1:15" ht="14">
      <c r="A211" s="39" t="s">
        <v>475</v>
      </c>
      <c r="B211" s="36"/>
      <c r="C211" s="36">
        <v>8</v>
      </c>
      <c r="D211" s="36"/>
      <c r="E211" s="36"/>
      <c r="F211" s="36"/>
      <c r="G211" s="36">
        <v>190</v>
      </c>
      <c r="H211" s="36">
        <v>30</v>
      </c>
      <c r="I211" s="36">
        <v>100</v>
      </c>
      <c r="J211" s="36">
        <v>45</v>
      </c>
      <c r="K211" s="36"/>
      <c r="L211" s="36"/>
      <c r="M211" s="36">
        <v>130</v>
      </c>
      <c r="N211" s="36">
        <v>41</v>
      </c>
      <c r="O211" s="36">
        <f t="shared" si="11"/>
        <v>544</v>
      </c>
    </row>
    <row r="212" spans="1:15" ht="14">
      <c r="A212" s="39" t="s">
        <v>317</v>
      </c>
      <c r="B212" s="36">
        <v>6</v>
      </c>
      <c r="C212" s="36"/>
      <c r="D212" s="36"/>
      <c r="E212" s="36"/>
      <c r="F212" s="36">
        <v>1</v>
      </c>
      <c r="G212" s="36">
        <v>3</v>
      </c>
      <c r="H212" s="36"/>
      <c r="I212" s="36">
        <v>28</v>
      </c>
      <c r="J212" s="36">
        <v>19</v>
      </c>
      <c r="K212" s="36">
        <v>2</v>
      </c>
      <c r="L212" s="36"/>
      <c r="M212" s="36">
        <v>14</v>
      </c>
      <c r="N212" s="36">
        <v>15</v>
      </c>
      <c r="O212" s="36">
        <f t="shared" si="11"/>
        <v>88</v>
      </c>
    </row>
    <row r="213" spans="1:15" ht="14">
      <c r="A213" s="39" t="s">
        <v>345</v>
      </c>
      <c r="B213" s="36"/>
      <c r="C213" s="36"/>
      <c r="D213" s="36"/>
      <c r="E213" s="36"/>
      <c r="F213" s="36"/>
      <c r="G213" s="36"/>
      <c r="H213" s="36"/>
      <c r="I213" s="36">
        <v>7</v>
      </c>
      <c r="J213" s="36"/>
      <c r="K213" s="36"/>
      <c r="L213" s="36"/>
      <c r="M213" s="36"/>
      <c r="N213" s="36"/>
      <c r="O213" s="36">
        <f t="shared" si="11"/>
        <v>7</v>
      </c>
    </row>
    <row r="214" spans="1:15"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</row>
    <row r="215" spans="1:15" ht="14">
      <c r="A215" s="2" t="s">
        <v>698</v>
      </c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</row>
    <row r="216" spans="1:15" ht="14">
      <c r="A216" s="38" t="s">
        <v>165</v>
      </c>
      <c r="B216" s="36">
        <v>1</v>
      </c>
      <c r="C216" s="36">
        <v>6</v>
      </c>
      <c r="D216" s="36"/>
      <c r="E216" s="36">
        <v>4</v>
      </c>
      <c r="F216" s="36">
        <v>5</v>
      </c>
      <c r="G216" s="36"/>
      <c r="H216" s="36">
        <v>2</v>
      </c>
      <c r="I216" s="36">
        <v>4</v>
      </c>
      <c r="J216" s="36">
        <v>1</v>
      </c>
      <c r="K216" s="36">
        <v>2</v>
      </c>
      <c r="L216" s="36"/>
      <c r="M216" s="36"/>
      <c r="N216" s="36"/>
      <c r="O216" s="36">
        <f t="shared" ref="O216:O226" si="12">IF(SUM(B216:N216)&gt;0,SUM(B216:N216),"")</f>
        <v>25</v>
      </c>
    </row>
    <row r="217" spans="1:15" ht="14">
      <c r="A217" s="39" t="s">
        <v>320</v>
      </c>
      <c r="B217" s="36"/>
      <c r="C217" s="36"/>
      <c r="D217" s="36"/>
      <c r="E217" s="36"/>
      <c r="F217" s="36"/>
      <c r="G217" s="36">
        <v>2</v>
      </c>
      <c r="H217" s="36"/>
      <c r="I217" s="36">
        <v>2</v>
      </c>
      <c r="J217" s="36"/>
      <c r="K217" s="36"/>
      <c r="L217" s="36"/>
      <c r="M217" s="36"/>
      <c r="N217" s="36"/>
      <c r="O217" s="36">
        <f t="shared" si="12"/>
        <v>4</v>
      </c>
    </row>
    <row r="218" spans="1:15" ht="14">
      <c r="A218" s="39" t="s">
        <v>172</v>
      </c>
      <c r="B218" s="36">
        <v>2</v>
      </c>
      <c r="C218" s="36"/>
      <c r="D218" s="36"/>
      <c r="E218" s="36"/>
      <c r="F218" s="36">
        <v>4</v>
      </c>
      <c r="G218" s="36"/>
      <c r="H218" s="36"/>
      <c r="I218" s="36"/>
      <c r="J218" s="36"/>
      <c r="K218" s="36"/>
      <c r="L218" s="36"/>
      <c r="M218" s="36"/>
      <c r="N218" s="36"/>
      <c r="O218" s="36">
        <f t="shared" si="12"/>
        <v>6</v>
      </c>
    </row>
    <row r="219" spans="1:15" ht="14">
      <c r="A219" s="59" t="s">
        <v>617</v>
      </c>
      <c r="B219" s="36"/>
      <c r="C219" s="36"/>
      <c r="D219" s="36"/>
      <c r="E219" s="36"/>
      <c r="F219" s="36"/>
      <c r="G219" s="36"/>
      <c r="H219" s="36"/>
      <c r="I219" s="36">
        <v>1</v>
      </c>
      <c r="J219" s="36"/>
      <c r="K219" s="36"/>
      <c r="L219" s="36"/>
      <c r="M219" s="36"/>
      <c r="N219" s="36"/>
      <c r="O219" s="36">
        <f t="shared" si="12"/>
        <v>1</v>
      </c>
    </row>
    <row r="220" spans="1:15" ht="14">
      <c r="A220" s="39" t="s">
        <v>133</v>
      </c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77"/>
      <c r="O220" s="36" t="str">
        <f t="shared" si="12"/>
        <v/>
      </c>
    </row>
    <row r="221" spans="1:15">
      <c r="A221" s="51"/>
      <c r="B221" s="87"/>
      <c r="C221" s="87"/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 t="str">
        <f t="shared" si="12"/>
        <v/>
      </c>
    </row>
    <row r="222" spans="1:15" ht="14">
      <c r="A222" s="2" t="s">
        <v>699</v>
      </c>
      <c r="B222" s="87"/>
      <c r="C222" s="87"/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 t="str">
        <f t="shared" si="12"/>
        <v/>
      </c>
    </row>
    <row r="223" spans="1:15" ht="14">
      <c r="A223" s="38" t="s">
        <v>75</v>
      </c>
      <c r="B223" s="36">
        <v>4</v>
      </c>
      <c r="C223" s="36">
        <v>1</v>
      </c>
      <c r="D223" s="36">
        <v>1</v>
      </c>
      <c r="E223" s="36"/>
      <c r="F223" s="36">
        <v>1</v>
      </c>
      <c r="G223" s="36">
        <v>9</v>
      </c>
      <c r="H223" s="36"/>
      <c r="I223" s="36"/>
      <c r="J223" s="36"/>
      <c r="K223" s="36"/>
      <c r="L223" s="36"/>
      <c r="M223" s="36"/>
      <c r="N223" s="36"/>
      <c r="O223" s="36">
        <f t="shared" si="12"/>
        <v>16</v>
      </c>
    </row>
    <row r="224" spans="1:15" ht="14">
      <c r="A224" s="39" t="s">
        <v>181</v>
      </c>
      <c r="B224" s="36"/>
      <c r="C224" s="36"/>
      <c r="D224" s="36"/>
      <c r="E224" s="36"/>
      <c r="F224" s="36"/>
      <c r="G224" s="36"/>
      <c r="H224" s="36"/>
      <c r="I224" s="36">
        <v>1</v>
      </c>
      <c r="J224" s="36">
        <v>1</v>
      </c>
      <c r="K224" s="36"/>
      <c r="L224" s="36"/>
      <c r="M224" s="36"/>
      <c r="N224" s="36"/>
      <c r="O224" s="36">
        <f t="shared" si="12"/>
        <v>2</v>
      </c>
    </row>
    <row r="225" spans="1:15" ht="14">
      <c r="A225" s="39" t="s">
        <v>325</v>
      </c>
      <c r="B225" s="36">
        <v>2</v>
      </c>
      <c r="C225" s="36"/>
      <c r="D225" s="36"/>
      <c r="E225" s="36">
        <v>1</v>
      </c>
      <c r="F225" s="36"/>
      <c r="G225" s="36"/>
      <c r="H225" s="36"/>
      <c r="I225" s="36"/>
      <c r="J225" s="36"/>
      <c r="K225" s="36"/>
      <c r="L225" s="36"/>
      <c r="M225" s="36"/>
      <c r="N225" s="36"/>
      <c r="O225" s="36">
        <f t="shared" si="12"/>
        <v>3</v>
      </c>
    </row>
    <row r="226" spans="1:15" ht="14">
      <c r="A226" s="39" t="s">
        <v>326</v>
      </c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 t="str">
        <f t="shared" si="12"/>
        <v/>
      </c>
    </row>
    <row r="227" spans="1:15">
      <c r="B227" s="87"/>
      <c r="C227" s="87"/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</row>
    <row r="228" spans="1:15" ht="14">
      <c r="A228" s="2" t="s">
        <v>560</v>
      </c>
      <c r="B228" s="87"/>
      <c r="C228" s="87"/>
      <c r="D228" s="87"/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</row>
    <row r="229" spans="1:15" ht="14">
      <c r="A229" s="38" t="s">
        <v>327</v>
      </c>
      <c r="B229" s="36"/>
      <c r="C229" s="36"/>
      <c r="D229" s="36"/>
      <c r="E229" s="36"/>
      <c r="F229" s="36"/>
      <c r="G229" s="36"/>
      <c r="H229" s="36">
        <v>1</v>
      </c>
      <c r="I229" s="36"/>
      <c r="J229" s="36">
        <v>2</v>
      </c>
      <c r="K229" s="36"/>
      <c r="L229" s="36"/>
      <c r="M229" s="36">
        <v>8</v>
      </c>
      <c r="N229" s="36">
        <v>1</v>
      </c>
      <c r="O229" s="36">
        <f t="shared" ref="O229:O235" si="13">IF(SUM(B229:N229)&gt;0,SUM(B229:N229),"")</f>
        <v>12</v>
      </c>
    </row>
    <row r="230" spans="1:15" ht="14">
      <c r="A230" s="39" t="s">
        <v>478</v>
      </c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>
        <v>6</v>
      </c>
      <c r="N230" s="36"/>
      <c r="O230" s="36">
        <f t="shared" si="13"/>
        <v>6</v>
      </c>
    </row>
    <row r="231" spans="1:15" ht="14">
      <c r="A231" s="39" t="s">
        <v>629</v>
      </c>
      <c r="B231" s="36"/>
      <c r="C231" s="36">
        <v>1</v>
      </c>
      <c r="D231" s="36"/>
      <c r="E231" s="36"/>
      <c r="F231" s="36"/>
      <c r="G231" s="36"/>
      <c r="H231" s="36">
        <v>1</v>
      </c>
      <c r="I231" s="36"/>
      <c r="J231" s="36"/>
      <c r="K231" s="36"/>
      <c r="L231" s="36"/>
      <c r="M231" s="36">
        <v>2</v>
      </c>
      <c r="N231" s="36">
        <v>2</v>
      </c>
      <c r="O231" s="36">
        <f t="shared" si="13"/>
        <v>6</v>
      </c>
    </row>
    <row r="232" spans="1:15" ht="14">
      <c r="A232" s="39" t="s">
        <v>630</v>
      </c>
      <c r="B232" s="36"/>
      <c r="C232" s="36">
        <v>1</v>
      </c>
      <c r="D232" s="36"/>
      <c r="E232" s="36"/>
      <c r="F232" s="36">
        <v>1</v>
      </c>
      <c r="G232" s="36">
        <v>11</v>
      </c>
      <c r="H232" s="36"/>
      <c r="I232" s="36">
        <v>2</v>
      </c>
      <c r="J232" s="36">
        <v>4</v>
      </c>
      <c r="K232" s="36"/>
      <c r="L232" s="36"/>
      <c r="M232" s="36">
        <v>4</v>
      </c>
      <c r="N232" s="36"/>
      <c r="O232" s="36">
        <f t="shared" si="13"/>
        <v>23</v>
      </c>
    </row>
    <row r="233" spans="1:15" ht="14">
      <c r="A233" s="39" t="s">
        <v>207</v>
      </c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 t="str">
        <f t="shared" si="13"/>
        <v/>
      </c>
    </row>
    <row r="234" spans="1:15" ht="14">
      <c r="A234" s="39" t="s">
        <v>8</v>
      </c>
      <c r="B234" s="36"/>
      <c r="C234" s="36"/>
      <c r="D234" s="36"/>
      <c r="E234" s="36"/>
      <c r="F234" s="36"/>
      <c r="G234" s="36">
        <v>1</v>
      </c>
      <c r="H234" s="36"/>
      <c r="I234" s="36"/>
      <c r="J234" s="36"/>
      <c r="K234" s="36"/>
      <c r="L234" s="36"/>
      <c r="M234" s="36"/>
      <c r="N234" s="36"/>
      <c r="O234" s="36">
        <f t="shared" si="13"/>
        <v>1</v>
      </c>
    </row>
    <row r="235" spans="1:15" ht="14">
      <c r="A235" s="39" t="s">
        <v>45</v>
      </c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 t="str">
        <f t="shared" si="13"/>
        <v/>
      </c>
    </row>
    <row r="236" spans="1:15">
      <c r="B236" s="87"/>
      <c r="C236" s="87"/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  <c r="O236" s="87"/>
    </row>
    <row r="237" spans="1:15" ht="14">
      <c r="A237" s="2" t="s">
        <v>561</v>
      </c>
      <c r="B237" s="87"/>
      <c r="C237" s="87"/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</row>
    <row r="238" spans="1:15" ht="14">
      <c r="A238" s="39" t="s">
        <v>595</v>
      </c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 t="str">
        <f>IF(SUM(B238:N238)&gt;0,SUM(B238:N238),"")</f>
        <v/>
      </c>
    </row>
    <row r="239" spans="1:15">
      <c r="A239" s="54"/>
      <c r="B239" s="87"/>
      <c r="C239" s="87"/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</row>
    <row r="240" spans="1:15" ht="14">
      <c r="A240" s="2" t="s">
        <v>562</v>
      </c>
      <c r="B240" s="87"/>
      <c r="C240" s="87"/>
      <c r="D240" s="87"/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</row>
    <row r="241" spans="1:15" ht="14">
      <c r="A241" s="38" t="s">
        <v>596</v>
      </c>
      <c r="B241" s="36">
        <v>2</v>
      </c>
      <c r="C241" s="36"/>
      <c r="D241" s="36"/>
      <c r="E241" s="36"/>
      <c r="F241" s="36"/>
      <c r="G241" s="36">
        <v>1</v>
      </c>
      <c r="H241" s="36"/>
      <c r="I241" s="36"/>
      <c r="J241" s="36"/>
      <c r="K241" s="36"/>
      <c r="L241" s="36"/>
      <c r="M241" s="36"/>
      <c r="N241" s="36"/>
      <c r="O241" s="36">
        <f>IF(SUM(B241:N241)&gt;0,SUM(B241:N241),"")</f>
        <v>3</v>
      </c>
    </row>
    <row r="242" spans="1:15" ht="14">
      <c r="A242" s="38" t="s">
        <v>597</v>
      </c>
      <c r="B242" s="36"/>
      <c r="C242" s="36"/>
      <c r="D242" s="36">
        <v>1</v>
      </c>
      <c r="E242" s="36">
        <v>1</v>
      </c>
      <c r="F242" s="36"/>
      <c r="G242" s="36"/>
      <c r="H242" s="36"/>
      <c r="I242" s="36"/>
      <c r="J242" s="36"/>
      <c r="K242" s="36"/>
      <c r="L242" s="36"/>
      <c r="M242" s="36"/>
      <c r="N242" s="36">
        <v>1</v>
      </c>
      <c r="O242" s="36">
        <f>IF(SUM(B242:N242)&gt;0,SUM(B242:N242),"")</f>
        <v>3</v>
      </c>
    </row>
    <row r="243" spans="1:15">
      <c r="A243" s="54"/>
      <c r="B243" s="87"/>
      <c r="C243" s="87"/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</row>
    <row r="244" spans="1:15" ht="14">
      <c r="A244" s="2" t="s">
        <v>563</v>
      </c>
      <c r="B244" s="87"/>
      <c r="C244" s="87"/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</row>
    <row r="245" spans="1:15" ht="14">
      <c r="A245" s="38" t="s">
        <v>611</v>
      </c>
      <c r="B245" s="36">
        <v>3</v>
      </c>
      <c r="C245" s="36"/>
      <c r="D245" s="36"/>
      <c r="E245" s="36">
        <v>2</v>
      </c>
      <c r="F245" s="36">
        <v>2</v>
      </c>
      <c r="G245" s="36">
        <v>5</v>
      </c>
      <c r="H245" s="36">
        <v>1</v>
      </c>
      <c r="I245" s="36">
        <v>6</v>
      </c>
      <c r="J245" s="36">
        <v>7</v>
      </c>
      <c r="K245" s="36"/>
      <c r="L245" s="36"/>
      <c r="M245" s="36">
        <v>4</v>
      </c>
      <c r="N245" s="36"/>
      <c r="O245" s="36">
        <f t="shared" ref="O245:O252" si="14">IF(SUM(B245:N245)&gt;0,SUM(B245:N245),"")</f>
        <v>30</v>
      </c>
    </row>
    <row r="246" spans="1:15" ht="14">
      <c r="A246" s="39" t="s">
        <v>613</v>
      </c>
      <c r="B246" s="36"/>
      <c r="C246" s="36"/>
      <c r="D246" s="36"/>
      <c r="E246" s="36"/>
      <c r="F246" s="36"/>
      <c r="G246" s="36"/>
      <c r="H246" s="36"/>
      <c r="I246" s="36"/>
      <c r="J246" s="36">
        <v>80</v>
      </c>
      <c r="K246" s="36"/>
      <c r="L246" s="36"/>
      <c r="M246" s="36"/>
      <c r="N246" s="36">
        <v>2</v>
      </c>
      <c r="O246" s="36">
        <f t="shared" si="14"/>
        <v>82</v>
      </c>
    </row>
    <row r="247" spans="1:15" ht="14">
      <c r="A247" s="39" t="s">
        <v>740</v>
      </c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 t="str">
        <f t="shared" si="14"/>
        <v/>
      </c>
    </row>
    <row r="248" spans="1:15" ht="14">
      <c r="A248" s="39" t="s">
        <v>1039</v>
      </c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 t="str">
        <f t="shared" si="14"/>
        <v/>
      </c>
    </row>
    <row r="249" spans="1:15" ht="14">
      <c r="A249" s="39" t="s">
        <v>134</v>
      </c>
      <c r="B249" s="36"/>
      <c r="C249" s="36"/>
      <c r="D249" s="36"/>
      <c r="E249" s="36"/>
      <c r="F249" s="34"/>
      <c r="G249" s="34"/>
      <c r="H249" s="36"/>
      <c r="I249" s="36"/>
      <c r="J249" s="36"/>
      <c r="K249" s="36"/>
      <c r="L249" s="36"/>
      <c r="M249" s="36"/>
      <c r="N249" s="34"/>
      <c r="O249" s="36" t="str">
        <f t="shared" si="14"/>
        <v/>
      </c>
    </row>
    <row r="250" spans="1:15" ht="14">
      <c r="A250" s="39" t="s">
        <v>1040</v>
      </c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 t="str">
        <f t="shared" si="14"/>
        <v/>
      </c>
    </row>
    <row r="251" spans="1:15" ht="14">
      <c r="A251" s="39" t="s">
        <v>658</v>
      </c>
      <c r="B251" s="36">
        <v>13</v>
      </c>
      <c r="C251" s="36">
        <v>10</v>
      </c>
      <c r="D251" s="36">
        <v>1</v>
      </c>
      <c r="E251" s="36">
        <v>12</v>
      </c>
      <c r="F251" s="36">
        <v>19</v>
      </c>
      <c r="G251" s="36">
        <v>24</v>
      </c>
      <c r="H251" s="36">
        <v>1</v>
      </c>
      <c r="I251" s="36">
        <v>3</v>
      </c>
      <c r="J251" s="36">
        <v>4</v>
      </c>
      <c r="K251" s="36">
        <v>4</v>
      </c>
      <c r="L251" s="36"/>
      <c r="M251" s="36">
        <v>8</v>
      </c>
      <c r="N251" s="36">
        <v>5</v>
      </c>
      <c r="O251" s="36">
        <f t="shared" si="14"/>
        <v>104</v>
      </c>
    </row>
    <row r="252" spans="1:15" ht="14">
      <c r="A252" s="54" t="s">
        <v>303</v>
      </c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 t="str">
        <f t="shared" si="14"/>
        <v/>
      </c>
    </row>
    <row r="253" spans="1:15">
      <c r="A253" s="54"/>
      <c r="B253" s="87"/>
      <c r="C253" s="87"/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</row>
    <row r="254" spans="1:15" ht="14">
      <c r="A254" s="2" t="s">
        <v>564</v>
      </c>
      <c r="B254" s="87"/>
      <c r="C254" s="87"/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</row>
    <row r="255" spans="1:15" ht="14">
      <c r="A255" s="39" t="s">
        <v>135</v>
      </c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 t="str">
        <f>IF(SUM(B255:N255)&gt;0,SUM(B255:N255),"")</f>
        <v/>
      </c>
    </row>
    <row r="256" spans="1:15" ht="14">
      <c r="A256" s="38" t="s">
        <v>659</v>
      </c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 t="str">
        <f>IF(SUM(B256:N256)&gt;0,SUM(B256:N256),"")</f>
        <v/>
      </c>
    </row>
    <row r="257" spans="1:15">
      <c r="A257" s="54"/>
      <c r="B257" s="87"/>
      <c r="C257" s="87"/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</row>
    <row r="258" spans="1:15" ht="14">
      <c r="A258" s="2" t="s">
        <v>565</v>
      </c>
      <c r="B258" s="87"/>
      <c r="C258" s="87"/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</row>
    <row r="259" spans="1:15" ht="14">
      <c r="A259" s="39" t="s">
        <v>661</v>
      </c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 t="str">
        <f>IF(SUM(B259:N259)&gt;0,SUM(B259:N259),"")</f>
        <v/>
      </c>
    </row>
    <row r="260" spans="1:15">
      <c r="A260" s="54"/>
      <c r="B260" s="87"/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</row>
    <row r="261" spans="1:15" ht="14">
      <c r="A261" s="2" t="s">
        <v>566</v>
      </c>
      <c r="B261" s="87"/>
      <c r="C261" s="87"/>
      <c r="D261" s="87"/>
      <c r="E261" s="87"/>
      <c r="F261" s="87"/>
      <c r="G261" s="87"/>
      <c r="H261" s="87"/>
      <c r="I261" s="87"/>
      <c r="J261" s="87"/>
      <c r="K261" s="87"/>
      <c r="L261" s="87"/>
      <c r="M261" s="87"/>
      <c r="N261" s="87"/>
      <c r="O261" s="87"/>
    </row>
    <row r="262" spans="1:15" ht="14">
      <c r="A262" s="38" t="s">
        <v>662</v>
      </c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>
        <v>1</v>
      </c>
      <c r="O262" s="36">
        <f>IF(SUM(B262:N262)&gt;0,SUM(B262:N262),"")</f>
        <v>1</v>
      </c>
    </row>
    <row r="263" spans="1:15" ht="14">
      <c r="A263" s="39" t="s">
        <v>660</v>
      </c>
      <c r="B263" s="36">
        <v>19</v>
      </c>
      <c r="C263" s="36">
        <v>12</v>
      </c>
      <c r="D263" s="36">
        <v>91</v>
      </c>
      <c r="E263" s="36"/>
      <c r="F263" s="36">
        <v>35</v>
      </c>
      <c r="G263" s="36">
        <v>10</v>
      </c>
      <c r="H263" s="36">
        <v>9</v>
      </c>
      <c r="I263" s="36">
        <v>77</v>
      </c>
      <c r="J263" s="36">
        <v>82</v>
      </c>
      <c r="K263" s="36">
        <v>10</v>
      </c>
      <c r="L263" s="36"/>
      <c r="M263" s="36">
        <v>26</v>
      </c>
      <c r="N263" s="36">
        <v>12</v>
      </c>
      <c r="O263" s="36">
        <f>IF(SUM(B263:N263)&gt;0,SUM(B263:N263),"")</f>
        <v>383</v>
      </c>
    </row>
    <row r="264" spans="1:15">
      <c r="A264" s="54"/>
      <c r="B264" s="87"/>
      <c r="C264" s="87"/>
      <c r="D264" s="87"/>
      <c r="E264" s="87"/>
      <c r="F264" s="87"/>
      <c r="G264" s="87"/>
      <c r="H264" s="87"/>
      <c r="I264" s="87"/>
      <c r="J264" s="87"/>
      <c r="K264" s="87"/>
      <c r="L264" s="87"/>
      <c r="M264" s="87"/>
      <c r="N264" s="87"/>
      <c r="O264" s="87"/>
    </row>
    <row r="265" spans="1:15" ht="14">
      <c r="A265" s="2" t="s">
        <v>405</v>
      </c>
      <c r="B265" s="87"/>
      <c r="C265" s="87"/>
      <c r="D265" s="87"/>
      <c r="E265" s="87"/>
      <c r="F265" s="87"/>
      <c r="G265" s="87"/>
      <c r="H265" s="87"/>
      <c r="I265" s="87"/>
      <c r="J265" s="87"/>
      <c r="K265" s="87"/>
      <c r="L265" s="87"/>
      <c r="M265" s="87"/>
      <c r="N265" s="87"/>
      <c r="O265" s="87"/>
    </row>
    <row r="266" spans="1:15" ht="14">
      <c r="A266" s="38" t="s">
        <v>620</v>
      </c>
      <c r="B266" s="36"/>
      <c r="C266" s="36"/>
      <c r="D266" s="36"/>
      <c r="E266" s="36"/>
      <c r="F266" s="36">
        <v>2</v>
      </c>
      <c r="G266" s="36">
        <v>8</v>
      </c>
      <c r="H266" s="36"/>
      <c r="I266" s="36"/>
      <c r="J266" s="36"/>
      <c r="K266" s="36"/>
      <c r="L266" s="36"/>
      <c r="M266" s="36"/>
      <c r="N266" s="36">
        <v>1</v>
      </c>
      <c r="O266" s="36">
        <f t="shared" ref="O266:O278" si="15">IF(SUM(B266:N266)&gt;0,SUM(B266:N266),"")</f>
        <v>11</v>
      </c>
    </row>
    <row r="267" spans="1:15" ht="14">
      <c r="A267" s="39" t="s">
        <v>166</v>
      </c>
      <c r="B267" s="36">
        <v>5</v>
      </c>
      <c r="C267" s="36">
        <v>1</v>
      </c>
      <c r="D267" s="36"/>
      <c r="E267" s="36"/>
      <c r="F267" s="36">
        <v>43</v>
      </c>
      <c r="G267" s="36">
        <v>5</v>
      </c>
      <c r="H267" s="36"/>
      <c r="I267" s="36"/>
      <c r="J267" s="36">
        <v>1</v>
      </c>
      <c r="K267" s="36">
        <v>2</v>
      </c>
      <c r="L267" s="36"/>
      <c r="M267" s="36"/>
      <c r="N267" s="36"/>
      <c r="O267" s="36">
        <f t="shared" si="15"/>
        <v>57</v>
      </c>
    </row>
    <row r="268" spans="1:15" ht="14">
      <c r="A268" s="39" t="s">
        <v>176</v>
      </c>
      <c r="B268" s="36">
        <v>5</v>
      </c>
      <c r="C268" s="36"/>
      <c r="D268" s="36"/>
      <c r="E268" s="36"/>
      <c r="F268" s="36"/>
      <c r="G268" s="36">
        <v>14</v>
      </c>
      <c r="H268" s="36">
        <v>1</v>
      </c>
      <c r="I268" s="36"/>
      <c r="J268" s="36"/>
      <c r="K268" s="36"/>
      <c r="L268" s="36"/>
      <c r="M268" s="36">
        <v>2</v>
      </c>
      <c r="N268" s="36">
        <v>3</v>
      </c>
      <c r="O268" s="36">
        <f t="shared" si="15"/>
        <v>25</v>
      </c>
    </row>
    <row r="269" spans="1:15" ht="14">
      <c r="A269" s="39" t="s">
        <v>177</v>
      </c>
      <c r="B269" s="36">
        <v>5</v>
      </c>
      <c r="C269" s="36"/>
      <c r="D269" s="36">
        <v>2</v>
      </c>
      <c r="E269" s="36"/>
      <c r="F269" s="36"/>
      <c r="G269" s="36">
        <v>11</v>
      </c>
      <c r="H269" s="36">
        <v>2</v>
      </c>
      <c r="I269" s="36">
        <v>1</v>
      </c>
      <c r="J269" s="36">
        <v>1</v>
      </c>
      <c r="K269" s="36">
        <v>2</v>
      </c>
      <c r="L269" s="36"/>
      <c r="M269" s="36">
        <v>1</v>
      </c>
      <c r="N269" s="36">
        <v>1</v>
      </c>
      <c r="O269" s="36">
        <f t="shared" si="15"/>
        <v>26</v>
      </c>
    </row>
    <row r="270" spans="1:15" ht="14">
      <c r="A270" s="39" t="s">
        <v>178</v>
      </c>
      <c r="B270" s="36">
        <v>4</v>
      </c>
      <c r="C270" s="36"/>
      <c r="D270" s="36"/>
      <c r="E270" s="36">
        <v>4</v>
      </c>
      <c r="F270" s="36">
        <v>4</v>
      </c>
      <c r="G270" s="36"/>
      <c r="H270" s="36"/>
      <c r="I270" s="36">
        <v>1</v>
      </c>
      <c r="J270" s="36"/>
      <c r="K270" s="36"/>
      <c r="L270" s="36"/>
      <c r="M270" s="36"/>
      <c r="N270" s="36"/>
      <c r="O270" s="36">
        <f t="shared" si="15"/>
        <v>13</v>
      </c>
    </row>
    <row r="271" spans="1:15" ht="14">
      <c r="A271" s="39" t="s">
        <v>72</v>
      </c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>
        <v>1</v>
      </c>
      <c r="N271" s="36"/>
      <c r="O271" s="36">
        <f t="shared" si="15"/>
        <v>1</v>
      </c>
    </row>
    <row r="272" spans="1:15" ht="14">
      <c r="A272" s="39" t="s">
        <v>400</v>
      </c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 t="str">
        <f t="shared" si="15"/>
        <v/>
      </c>
    </row>
    <row r="273" spans="1:15" ht="14">
      <c r="A273" s="39" t="s">
        <v>170</v>
      </c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 t="str">
        <f t="shared" si="15"/>
        <v/>
      </c>
    </row>
    <row r="274" spans="1:15" ht="14">
      <c r="A274" s="39" t="s">
        <v>583</v>
      </c>
      <c r="B274" s="36"/>
      <c r="C274" s="36">
        <v>2</v>
      </c>
      <c r="D274" s="36"/>
      <c r="E274" s="36">
        <v>14</v>
      </c>
      <c r="F274" s="36">
        <v>4</v>
      </c>
      <c r="G274" s="36"/>
      <c r="H274" s="36"/>
      <c r="I274" s="36"/>
      <c r="J274" s="36"/>
      <c r="K274" s="36">
        <v>1</v>
      </c>
      <c r="L274" s="36"/>
      <c r="M274" s="36"/>
      <c r="N274" s="36"/>
      <c r="O274" s="36">
        <f t="shared" si="15"/>
        <v>21</v>
      </c>
    </row>
    <row r="275" spans="1:15" ht="14">
      <c r="A275" s="39" t="s">
        <v>520</v>
      </c>
      <c r="B275" s="36">
        <v>3</v>
      </c>
      <c r="C275" s="36"/>
      <c r="D275" s="36"/>
      <c r="E275" s="36">
        <v>6</v>
      </c>
      <c r="F275" s="36"/>
      <c r="G275" s="36">
        <v>13</v>
      </c>
      <c r="H275" s="36">
        <v>1</v>
      </c>
      <c r="I275" s="36"/>
      <c r="J275" s="36"/>
      <c r="K275" s="36"/>
      <c r="L275" s="36"/>
      <c r="M275" s="36"/>
      <c r="N275" s="36"/>
      <c r="O275" s="36">
        <f t="shared" si="15"/>
        <v>23</v>
      </c>
    </row>
    <row r="276" spans="1:15" ht="14">
      <c r="A276" s="39" t="s">
        <v>521</v>
      </c>
      <c r="B276" s="36">
        <v>1</v>
      </c>
      <c r="C276" s="36">
        <v>1</v>
      </c>
      <c r="D276" s="36"/>
      <c r="E276" s="36"/>
      <c r="F276" s="36">
        <v>2</v>
      </c>
      <c r="G276" s="36"/>
      <c r="H276" s="36">
        <v>1</v>
      </c>
      <c r="I276" s="36"/>
      <c r="J276" s="36"/>
      <c r="K276" s="36"/>
      <c r="L276" s="36"/>
      <c r="M276" s="36"/>
      <c r="N276" s="36">
        <v>1</v>
      </c>
      <c r="O276" s="36">
        <f t="shared" si="15"/>
        <v>6</v>
      </c>
    </row>
    <row r="277" spans="1:15" ht="14">
      <c r="A277" s="54" t="s">
        <v>288</v>
      </c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 t="str">
        <f t="shared" si="15"/>
        <v/>
      </c>
    </row>
    <row r="278" spans="1:15" ht="14">
      <c r="A278" s="54" t="s">
        <v>208</v>
      </c>
      <c r="B278" s="36"/>
      <c r="C278" s="36"/>
      <c r="D278" s="36"/>
      <c r="E278" s="36"/>
      <c r="F278" s="36"/>
      <c r="G278" s="36"/>
      <c r="H278" s="36"/>
      <c r="I278" s="36">
        <v>5</v>
      </c>
      <c r="J278" s="36"/>
      <c r="K278" s="36"/>
      <c r="L278" s="36"/>
      <c r="M278" s="36"/>
      <c r="N278" s="36"/>
      <c r="O278" s="36">
        <f t="shared" si="15"/>
        <v>5</v>
      </c>
    </row>
    <row r="279" spans="1:15">
      <c r="A279" s="54"/>
      <c r="B279" s="87"/>
      <c r="C279" s="87"/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</row>
    <row r="280" spans="1:15" ht="14">
      <c r="A280" s="2" t="s">
        <v>73</v>
      </c>
      <c r="B280" s="87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</row>
    <row r="281" spans="1:15" ht="14">
      <c r="A281" s="38" t="s">
        <v>535</v>
      </c>
      <c r="B281" s="36"/>
      <c r="C281" s="36">
        <v>13</v>
      </c>
      <c r="D281" s="36"/>
      <c r="E281" s="36">
        <v>12</v>
      </c>
      <c r="F281" s="36">
        <v>1</v>
      </c>
      <c r="G281" s="36">
        <v>7</v>
      </c>
      <c r="H281" s="36">
        <v>11</v>
      </c>
      <c r="I281" s="36">
        <v>3</v>
      </c>
      <c r="J281" s="36">
        <v>5</v>
      </c>
      <c r="K281" s="36"/>
      <c r="L281" s="36"/>
      <c r="M281" s="36">
        <v>5</v>
      </c>
      <c r="N281" s="36">
        <v>1</v>
      </c>
      <c r="O281" s="36">
        <f>IF(SUM(B281:N281)&gt;0,SUM(B281:N281),"")</f>
        <v>58</v>
      </c>
    </row>
    <row r="282" spans="1:15">
      <c r="A282" s="54"/>
      <c r="B282" s="87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</row>
    <row r="283" spans="1:15" ht="14">
      <c r="A283" s="2" t="s">
        <v>74</v>
      </c>
      <c r="B283" s="87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</row>
    <row r="284" spans="1:15" ht="14">
      <c r="A284" s="38" t="s">
        <v>586</v>
      </c>
      <c r="B284" s="36">
        <v>3</v>
      </c>
      <c r="C284" s="36"/>
      <c r="D284" s="36"/>
      <c r="E284" s="36">
        <v>8</v>
      </c>
      <c r="F284" s="36">
        <v>15</v>
      </c>
      <c r="G284" s="36"/>
      <c r="H284" s="36">
        <v>1</v>
      </c>
      <c r="I284" s="36">
        <v>1</v>
      </c>
      <c r="J284" s="36"/>
      <c r="K284" s="36">
        <v>1</v>
      </c>
      <c r="L284" s="36"/>
      <c r="M284" s="36">
        <v>2</v>
      </c>
      <c r="N284" s="36"/>
      <c r="O284" s="36">
        <f t="shared" ref="O284:O303" si="16">IF(SUM(B284:N284)&gt;0,SUM(B284:N284),"")</f>
        <v>31</v>
      </c>
    </row>
    <row r="285" spans="1:15" ht="14">
      <c r="A285" s="39" t="s">
        <v>882</v>
      </c>
      <c r="B285" s="36"/>
      <c r="C285" s="36"/>
      <c r="D285" s="36"/>
      <c r="E285" s="36">
        <v>2</v>
      </c>
      <c r="F285" s="36">
        <v>1</v>
      </c>
      <c r="G285" s="36">
        <v>4</v>
      </c>
      <c r="H285" s="36">
        <v>1</v>
      </c>
      <c r="I285" s="36">
        <v>2</v>
      </c>
      <c r="J285" s="36">
        <v>4</v>
      </c>
      <c r="K285" s="36"/>
      <c r="L285" s="36"/>
      <c r="M285" s="36">
        <v>36</v>
      </c>
      <c r="N285" s="36">
        <v>2</v>
      </c>
      <c r="O285" s="36">
        <f t="shared" si="16"/>
        <v>52</v>
      </c>
    </row>
    <row r="286" spans="1:15" ht="14">
      <c r="A286" s="39" t="s">
        <v>536</v>
      </c>
      <c r="B286" s="36">
        <v>3</v>
      </c>
      <c r="C286" s="36">
        <v>3</v>
      </c>
      <c r="D286" s="36">
        <v>2</v>
      </c>
      <c r="E286" s="36">
        <v>5</v>
      </c>
      <c r="F286" s="36">
        <v>5</v>
      </c>
      <c r="G286" s="36">
        <v>3</v>
      </c>
      <c r="H286" s="36">
        <v>3</v>
      </c>
      <c r="I286" s="36">
        <v>4</v>
      </c>
      <c r="J286" s="36">
        <v>1</v>
      </c>
      <c r="K286" s="36"/>
      <c r="L286" s="36"/>
      <c r="M286" s="36"/>
      <c r="N286" s="36"/>
      <c r="O286" s="36">
        <f t="shared" si="16"/>
        <v>29</v>
      </c>
    </row>
    <row r="287" spans="1:15" ht="14">
      <c r="A287" s="39" t="s">
        <v>380</v>
      </c>
      <c r="B287" s="36">
        <v>10</v>
      </c>
      <c r="C287" s="36"/>
      <c r="D287" s="36"/>
      <c r="E287" s="36">
        <v>12</v>
      </c>
      <c r="F287" s="36">
        <v>4</v>
      </c>
      <c r="G287" s="36">
        <v>23</v>
      </c>
      <c r="H287" s="36">
        <v>4</v>
      </c>
      <c r="I287" s="36">
        <v>13</v>
      </c>
      <c r="J287" s="36">
        <v>5</v>
      </c>
      <c r="K287" s="36"/>
      <c r="L287" s="36"/>
      <c r="M287" s="36"/>
      <c r="N287" s="36"/>
      <c r="O287" s="36">
        <f t="shared" si="16"/>
        <v>71</v>
      </c>
    </row>
    <row r="288" spans="1:15" ht="14">
      <c r="A288" s="39" t="s">
        <v>381</v>
      </c>
      <c r="B288" s="36"/>
      <c r="C288" s="36"/>
      <c r="D288" s="36"/>
      <c r="E288" s="36"/>
      <c r="F288" s="36"/>
      <c r="G288" s="36"/>
      <c r="H288" s="36"/>
      <c r="I288" s="36"/>
      <c r="J288" s="36">
        <v>1</v>
      </c>
      <c r="K288" s="36"/>
      <c r="L288" s="36"/>
      <c r="M288" s="36"/>
      <c r="N288" s="36"/>
      <c r="O288" s="36">
        <f t="shared" si="16"/>
        <v>1</v>
      </c>
    </row>
    <row r="289" spans="1:15" ht="14">
      <c r="A289" s="39" t="s">
        <v>382</v>
      </c>
      <c r="B289" s="36"/>
      <c r="C289" s="36"/>
      <c r="D289" s="36"/>
      <c r="E289" s="36"/>
      <c r="F289" s="36"/>
      <c r="G289" s="36"/>
      <c r="H289" s="36"/>
      <c r="I289" s="36"/>
      <c r="J289" s="36">
        <v>2</v>
      </c>
      <c r="K289" s="36"/>
      <c r="L289" s="36"/>
      <c r="M289" s="36"/>
      <c r="N289" s="36"/>
      <c r="O289" s="36">
        <f t="shared" si="16"/>
        <v>2</v>
      </c>
    </row>
    <row r="290" spans="1:15" ht="14">
      <c r="A290" s="39" t="s">
        <v>232</v>
      </c>
      <c r="B290" s="36"/>
      <c r="C290" s="36"/>
      <c r="D290" s="36"/>
      <c r="E290" s="36"/>
      <c r="F290" s="36">
        <v>1</v>
      </c>
      <c r="G290" s="36"/>
      <c r="H290" s="36"/>
      <c r="I290" s="36">
        <v>2</v>
      </c>
      <c r="J290" s="36">
        <v>4</v>
      </c>
      <c r="K290" s="36"/>
      <c r="L290" s="36"/>
      <c r="M290" s="36"/>
      <c r="N290" s="36">
        <v>4</v>
      </c>
      <c r="O290" s="36">
        <f t="shared" si="16"/>
        <v>11</v>
      </c>
    </row>
    <row r="291" spans="1:15" ht="14">
      <c r="A291" s="39" t="s">
        <v>287</v>
      </c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 t="str">
        <f t="shared" si="16"/>
        <v/>
      </c>
    </row>
    <row r="292" spans="1:15" ht="14">
      <c r="A292" s="39" t="s">
        <v>233</v>
      </c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 t="str">
        <f t="shared" si="16"/>
        <v/>
      </c>
    </row>
    <row r="293" spans="1:15" ht="14">
      <c r="A293" s="39" t="s">
        <v>234</v>
      </c>
      <c r="B293" s="36"/>
      <c r="C293" s="36">
        <v>1</v>
      </c>
      <c r="D293" s="36"/>
      <c r="E293" s="36"/>
      <c r="F293" s="36"/>
      <c r="G293" s="36">
        <v>2</v>
      </c>
      <c r="H293" s="36"/>
      <c r="I293" s="36">
        <v>4</v>
      </c>
      <c r="J293" s="36"/>
      <c r="K293" s="36"/>
      <c r="L293" s="36"/>
      <c r="M293" s="36"/>
      <c r="N293" s="36"/>
      <c r="O293" s="36">
        <f t="shared" si="16"/>
        <v>7</v>
      </c>
    </row>
    <row r="294" spans="1:15" ht="14">
      <c r="A294" s="39" t="s">
        <v>120</v>
      </c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 t="str">
        <f t="shared" si="16"/>
        <v/>
      </c>
    </row>
    <row r="295" spans="1:15" ht="14">
      <c r="A295" s="39" t="s">
        <v>121</v>
      </c>
      <c r="B295" s="36"/>
      <c r="C295" s="77"/>
      <c r="D295" s="77">
        <v>1</v>
      </c>
      <c r="E295" s="77"/>
      <c r="F295" s="36">
        <v>1</v>
      </c>
      <c r="G295" s="36">
        <v>1</v>
      </c>
      <c r="H295" s="36"/>
      <c r="I295" s="36"/>
      <c r="J295" s="36"/>
      <c r="K295" s="36"/>
      <c r="L295" s="36"/>
      <c r="M295" s="36"/>
      <c r="N295" s="36"/>
      <c r="O295" s="36">
        <f t="shared" si="16"/>
        <v>3</v>
      </c>
    </row>
    <row r="296" spans="1:15" ht="14">
      <c r="A296" s="39" t="s">
        <v>122</v>
      </c>
      <c r="B296" s="36">
        <v>3</v>
      </c>
      <c r="C296" s="36"/>
      <c r="D296" s="36"/>
      <c r="E296" s="36">
        <v>7</v>
      </c>
      <c r="F296" s="36"/>
      <c r="G296" s="36">
        <v>13</v>
      </c>
      <c r="H296" s="36">
        <v>2</v>
      </c>
      <c r="I296" s="36"/>
      <c r="J296" s="36">
        <v>1</v>
      </c>
      <c r="K296" s="36"/>
      <c r="L296" s="36"/>
      <c r="M296" s="36">
        <v>4</v>
      </c>
      <c r="N296" s="36">
        <v>8</v>
      </c>
      <c r="O296" s="36">
        <f t="shared" si="16"/>
        <v>38</v>
      </c>
    </row>
    <row r="297" spans="1:15" ht="14">
      <c r="A297" s="39" t="s">
        <v>2</v>
      </c>
      <c r="B297" s="36"/>
      <c r="C297" s="36"/>
      <c r="D297" s="36"/>
      <c r="E297" s="36"/>
      <c r="F297" s="36"/>
      <c r="G297" s="77"/>
      <c r="H297" s="36"/>
      <c r="I297" s="36"/>
      <c r="J297" s="36"/>
      <c r="K297" s="36"/>
      <c r="L297" s="36"/>
      <c r="M297" s="36"/>
      <c r="N297" s="36"/>
      <c r="O297" s="36" t="str">
        <f t="shared" si="16"/>
        <v/>
      </c>
    </row>
    <row r="298" spans="1:15" ht="14">
      <c r="A298" s="39" t="s">
        <v>778</v>
      </c>
      <c r="B298" s="36"/>
      <c r="C298" s="36"/>
      <c r="E298" s="36"/>
      <c r="F298" s="36"/>
      <c r="G298" s="77"/>
      <c r="H298" s="36"/>
      <c r="I298" s="36"/>
      <c r="J298" s="36"/>
      <c r="K298" s="36"/>
      <c r="L298" s="36"/>
      <c r="M298" s="36"/>
      <c r="N298" s="36"/>
      <c r="O298" s="36" t="str">
        <f t="shared" si="16"/>
        <v/>
      </c>
    </row>
    <row r="299" spans="1:15" ht="14">
      <c r="A299" s="39" t="s">
        <v>420</v>
      </c>
      <c r="B299" s="36">
        <v>11</v>
      </c>
      <c r="C299" s="36"/>
      <c r="D299" s="36">
        <v>14</v>
      </c>
      <c r="E299" s="36"/>
      <c r="F299" s="36">
        <v>2</v>
      </c>
      <c r="G299" s="36">
        <v>8</v>
      </c>
      <c r="H299" s="36">
        <v>1</v>
      </c>
      <c r="I299" s="36">
        <v>1</v>
      </c>
      <c r="J299" s="36">
        <v>1</v>
      </c>
      <c r="K299" s="36"/>
      <c r="L299" s="36"/>
      <c r="M299" s="36">
        <v>2</v>
      </c>
      <c r="N299" s="36">
        <v>1</v>
      </c>
      <c r="O299" s="36">
        <f t="shared" si="16"/>
        <v>41</v>
      </c>
    </row>
    <row r="300" spans="1:15" ht="14">
      <c r="A300" s="39" t="s">
        <v>856</v>
      </c>
      <c r="B300" s="36">
        <v>3</v>
      </c>
      <c r="C300" s="77">
        <v>1</v>
      </c>
      <c r="D300" s="77"/>
      <c r="E300" s="77"/>
      <c r="F300" s="36"/>
      <c r="G300" s="77"/>
      <c r="H300" s="36">
        <v>3</v>
      </c>
      <c r="I300" s="36">
        <v>3</v>
      </c>
      <c r="J300" s="36"/>
      <c r="K300" s="36">
        <v>1</v>
      </c>
      <c r="L300" s="36"/>
      <c r="M300" s="36"/>
      <c r="N300" s="36"/>
      <c r="O300" s="36">
        <f t="shared" si="16"/>
        <v>11</v>
      </c>
    </row>
    <row r="301" spans="1:15" ht="14">
      <c r="A301" s="39" t="s">
        <v>744</v>
      </c>
      <c r="B301" s="77"/>
      <c r="C301" s="77"/>
      <c r="D301" s="77"/>
      <c r="E301" s="77"/>
      <c r="F301" s="36"/>
      <c r="G301" s="36"/>
      <c r="H301" s="36"/>
      <c r="I301" s="36"/>
      <c r="J301" s="36"/>
      <c r="K301" s="36"/>
      <c r="L301" s="36"/>
      <c r="M301" s="36"/>
      <c r="N301" s="36"/>
      <c r="O301" s="36" t="str">
        <f t="shared" si="16"/>
        <v/>
      </c>
    </row>
    <row r="302" spans="1:15" ht="14">
      <c r="A302" s="39" t="s">
        <v>857</v>
      </c>
      <c r="B302" s="36">
        <v>1</v>
      </c>
      <c r="C302" s="36">
        <v>2</v>
      </c>
      <c r="D302" s="36"/>
      <c r="E302" s="36">
        <v>2</v>
      </c>
      <c r="F302" s="36">
        <v>2</v>
      </c>
      <c r="G302" s="36">
        <v>4</v>
      </c>
      <c r="H302" s="36">
        <v>1</v>
      </c>
      <c r="I302" s="36">
        <v>5</v>
      </c>
      <c r="J302" s="36">
        <v>2</v>
      </c>
      <c r="K302" s="36">
        <v>4</v>
      </c>
      <c r="L302" s="36"/>
      <c r="M302" s="36"/>
      <c r="N302" s="36"/>
      <c r="O302" s="36">
        <f t="shared" si="16"/>
        <v>23</v>
      </c>
    </row>
    <row r="303" spans="1:15" ht="14">
      <c r="A303" s="39" t="s">
        <v>209</v>
      </c>
      <c r="B303" s="36"/>
      <c r="C303" s="36"/>
      <c r="D303" s="36"/>
      <c r="E303" s="36"/>
      <c r="F303" s="36"/>
      <c r="G303" s="36"/>
      <c r="H303" s="36"/>
      <c r="I303" s="36">
        <v>7</v>
      </c>
      <c r="J303" s="36"/>
      <c r="K303" s="36"/>
      <c r="L303" s="36"/>
      <c r="M303" s="36"/>
      <c r="N303" s="36"/>
      <c r="O303" s="36">
        <f t="shared" si="16"/>
        <v>7</v>
      </c>
    </row>
    <row r="304" spans="1:15">
      <c r="B304" s="87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7"/>
      <c r="N304" s="87"/>
      <c r="O304" s="87"/>
    </row>
    <row r="305" spans="1:15" ht="14">
      <c r="A305" s="2" t="s">
        <v>1041</v>
      </c>
      <c r="B305" s="87"/>
      <c r="C305" s="87"/>
      <c r="D305" s="87"/>
      <c r="E305" s="87"/>
      <c r="F305" s="87"/>
      <c r="G305" s="87"/>
      <c r="H305" s="87"/>
      <c r="I305" s="87"/>
      <c r="J305" s="87"/>
      <c r="K305" s="87"/>
      <c r="L305" s="87"/>
      <c r="M305" s="87"/>
      <c r="N305" s="87"/>
      <c r="O305" s="87"/>
    </row>
    <row r="306" spans="1:15" ht="14">
      <c r="A306" s="38" t="s">
        <v>752</v>
      </c>
      <c r="B306" s="36">
        <v>20</v>
      </c>
      <c r="C306" s="36">
        <v>2</v>
      </c>
      <c r="D306" s="36"/>
      <c r="E306" s="36">
        <v>4</v>
      </c>
      <c r="F306" s="36"/>
      <c r="G306" s="36">
        <v>85</v>
      </c>
      <c r="H306" s="36">
        <v>3</v>
      </c>
      <c r="I306" s="36">
        <v>27</v>
      </c>
      <c r="J306" s="36">
        <v>22</v>
      </c>
      <c r="K306" s="36"/>
      <c r="L306" s="36"/>
      <c r="M306" s="36">
        <v>12</v>
      </c>
      <c r="N306" s="36">
        <v>30</v>
      </c>
      <c r="O306" s="36">
        <f t="shared" ref="O306:O313" si="17">IF(SUM(B306:N306)&gt;0,SUM(B306:N306),"")</f>
        <v>205</v>
      </c>
    </row>
    <row r="307" spans="1:15" ht="14">
      <c r="A307" s="39" t="s">
        <v>289</v>
      </c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 t="str">
        <f t="shared" si="17"/>
        <v/>
      </c>
    </row>
    <row r="308" spans="1:15" ht="14">
      <c r="A308" s="39" t="s">
        <v>747</v>
      </c>
      <c r="B308" s="36">
        <v>2</v>
      </c>
      <c r="C308" s="36"/>
      <c r="D308" s="36">
        <v>4</v>
      </c>
      <c r="E308" s="36"/>
      <c r="F308" s="36">
        <v>2</v>
      </c>
      <c r="G308" s="77">
        <v>11</v>
      </c>
      <c r="H308" s="36"/>
      <c r="I308" s="36">
        <v>82</v>
      </c>
      <c r="J308" s="36">
        <v>58</v>
      </c>
      <c r="K308" s="36">
        <v>4</v>
      </c>
      <c r="L308" s="36">
        <v>5</v>
      </c>
      <c r="M308" s="36">
        <v>29</v>
      </c>
      <c r="N308" s="36">
        <v>21</v>
      </c>
      <c r="O308" s="36">
        <f t="shared" si="17"/>
        <v>218</v>
      </c>
    </row>
    <row r="309" spans="1:15" ht="14">
      <c r="A309" s="39" t="s">
        <v>610</v>
      </c>
      <c r="B309" s="36"/>
      <c r="C309" s="36"/>
      <c r="D309" s="36"/>
      <c r="E309" s="36"/>
      <c r="F309" s="36"/>
      <c r="G309" s="36">
        <v>11</v>
      </c>
      <c r="H309" s="36"/>
      <c r="I309" s="36"/>
      <c r="J309" s="36"/>
      <c r="K309" s="36"/>
      <c r="L309" s="36"/>
      <c r="M309" s="36"/>
      <c r="N309" s="36">
        <v>1</v>
      </c>
      <c r="O309" s="36">
        <f t="shared" si="17"/>
        <v>12</v>
      </c>
    </row>
    <row r="310" spans="1:15" ht="14">
      <c r="A310" s="39" t="s">
        <v>631</v>
      </c>
      <c r="B310" s="36">
        <v>36</v>
      </c>
      <c r="C310" s="36"/>
      <c r="D310" s="36">
        <v>181</v>
      </c>
      <c r="E310" s="36"/>
      <c r="F310" s="36">
        <v>16</v>
      </c>
      <c r="G310" s="36">
        <v>5</v>
      </c>
      <c r="H310" s="36">
        <v>4</v>
      </c>
      <c r="I310" s="36">
        <v>59</v>
      </c>
      <c r="J310" s="36">
        <v>129</v>
      </c>
      <c r="K310" s="36">
        <v>3</v>
      </c>
      <c r="L310" s="36"/>
      <c r="M310" s="36">
        <v>18</v>
      </c>
      <c r="N310" s="36">
        <v>6</v>
      </c>
      <c r="O310" s="36">
        <f t="shared" si="17"/>
        <v>457</v>
      </c>
    </row>
    <row r="311" spans="1:15" ht="14">
      <c r="A311" s="39" t="s">
        <v>484</v>
      </c>
      <c r="B311" s="36">
        <v>2</v>
      </c>
      <c r="C311" s="36">
        <v>7</v>
      </c>
      <c r="D311" s="36"/>
      <c r="E311" s="36">
        <v>23</v>
      </c>
      <c r="F311" s="36">
        <v>34</v>
      </c>
      <c r="G311" s="36">
        <v>95</v>
      </c>
      <c r="H311" s="36"/>
      <c r="I311" s="36"/>
      <c r="J311" s="36"/>
      <c r="K311" s="36"/>
      <c r="L311" s="36"/>
      <c r="M311" s="36">
        <v>2</v>
      </c>
      <c r="N311" s="36">
        <v>4</v>
      </c>
      <c r="O311" s="36">
        <f t="shared" si="17"/>
        <v>167</v>
      </c>
    </row>
    <row r="312" spans="1:15" ht="14">
      <c r="A312" s="39" t="s">
        <v>507</v>
      </c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 t="str">
        <f t="shared" si="17"/>
        <v/>
      </c>
    </row>
    <row r="313" spans="1:15" ht="14">
      <c r="A313" s="39" t="s">
        <v>553</v>
      </c>
      <c r="B313" s="36"/>
      <c r="C313" s="36">
        <v>1</v>
      </c>
      <c r="D313" s="36"/>
      <c r="E313" s="36">
        <v>1</v>
      </c>
      <c r="F313" s="36"/>
      <c r="G313" s="36"/>
      <c r="H313" s="36">
        <v>3</v>
      </c>
      <c r="I313" s="36">
        <v>4</v>
      </c>
      <c r="J313" s="36">
        <v>4</v>
      </c>
      <c r="K313" s="36"/>
      <c r="L313" s="36"/>
      <c r="M313" s="36">
        <v>6</v>
      </c>
      <c r="N313" s="36">
        <v>6</v>
      </c>
      <c r="O313" s="36">
        <f t="shared" si="17"/>
        <v>25</v>
      </c>
    </row>
    <row r="314" spans="1:15">
      <c r="A314" s="54"/>
      <c r="B314" s="87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</row>
    <row r="315" spans="1:15" ht="14">
      <c r="A315" s="2" t="s">
        <v>1042</v>
      </c>
      <c r="B315" s="87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</row>
    <row r="316" spans="1:15" ht="14">
      <c r="A316" s="38" t="s">
        <v>402</v>
      </c>
      <c r="B316" s="36">
        <v>2</v>
      </c>
      <c r="C316" s="36"/>
      <c r="D316" s="36"/>
      <c r="E316" s="36"/>
      <c r="F316" s="36">
        <v>1</v>
      </c>
      <c r="G316" s="36">
        <v>1</v>
      </c>
      <c r="H316" s="36"/>
      <c r="I316" s="36"/>
      <c r="J316" s="36"/>
      <c r="K316" s="36"/>
      <c r="L316" s="36"/>
      <c r="M316" s="36"/>
      <c r="N316" s="36"/>
      <c r="O316" s="36">
        <f t="shared" ref="O316:O325" si="18">IF(SUM(B316:N316)&gt;0,SUM(B316:N316),"")</f>
        <v>4</v>
      </c>
    </row>
    <row r="317" spans="1:15" ht="14">
      <c r="A317" s="39" t="s">
        <v>403</v>
      </c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 t="str">
        <f t="shared" si="18"/>
        <v/>
      </c>
    </row>
    <row r="318" spans="1:15" ht="14">
      <c r="A318" s="39" t="s">
        <v>404</v>
      </c>
      <c r="B318" s="36"/>
      <c r="C318" s="36"/>
      <c r="D318" s="36">
        <v>3</v>
      </c>
      <c r="E318" s="36"/>
      <c r="F318" s="36"/>
      <c r="G318" s="36">
        <v>5</v>
      </c>
      <c r="H318" s="36"/>
      <c r="I318" s="36">
        <v>7</v>
      </c>
      <c r="J318" s="36">
        <v>4</v>
      </c>
      <c r="K318" s="36"/>
      <c r="L318" s="36"/>
      <c r="M318" s="36">
        <v>11</v>
      </c>
      <c r="N318" s="36">
        <v>8</v>
      </c>
      <c r="O318" s="36">
        <f t="shared" si="18"/>
        <v>38</v>
      </c>
    </row>
    <row r="319" spans="1:15" ht="14">
      <c r="A319" s="39" t="s">
        <v>262</v>
      </c>
      <c r="B319" s="36"/>
      <c r="C319" s="36"/>
      <c r="D319" s="36"/>
      <c r="E319" s="36"/>
      <c r="F319" s="36"/>
      <c r="G319" s="36">
        <v>2</v>
      </c>
      <c r="H319" s="36"/>
      <c r="I319" s="36"/>
      <c r="J319" s="36"/>
      <c r="K319" s="36"/>
      <c r="L319" s="36"/>
      <c r="M319" s="36"/>
      <c r="N319" s="36"/>
      <c r="O319" s="36">
        <f t="shared" si="18"/>
        <v>2</v>
      </c>
    </row>
    <row r="320" spans="1:15" ht="14">
      <c r="A320" s="39" t="s">
        <v>654</v>
      </c>
      <c r="B320" s="36">
        <v>6</v>
      </c>
      <c r="C320" s="36">
        <v>1</v>
      </c>
      <c r="D320" s="36"/>
      <c r="E320" s="36"/>
      <c r="F320" s="36">
        <v>2</v>
      </c>
      <c r="G320" s="36"/>
      <c r="H320" s="36"/>
      <c r="I320" s="36"/>
      <c r="J320" s="36"/>
      <c r="K320" s="36"/>
      <c r="L320" s="36"/>
      <c r="M320" s="36"/>
      <c r="N320" s="36"/>
      <c r="O320" s="36">
        <f t="shared" si="18"/>
        <v>9</v>
      </c>
    </row>
    <row r="321" spans="1:16" ht="14">
      <c r="A321" s="39" t="s">
        <v>669</v>
      </c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>
        <v>1</v>
      </c>
      <c r="O321" s="36">
        <f t="shared" si="18"/>
        <v>1</v>
      </c>
    </row>
    <row r="322" spans="1:16" ht="14">
      <c r="A322" s="39" t="s">
        <v>670</v>
      </c>
      <c r="B322" s="36"/>
      <c r="C322" s="36"/>
      <c r="D322" s="36"/>
      <c r="E322" s="36"/>
      <c r="F322" s="36">
        <v>5</v>
      </c>
      <c r="G322" s="36">
        <v>5</v>
      </c>
      <c r="H322" s="36"/>
      <c r="I322" s="36">
        <v>3</v>
      </c>
      <c r="J322" s="36"/>
      <c r="K322" s="36"/>
      <c r="L322" s="36">
        <v>3</v>
      </c>
      <c r="M322" s="36">
        <v>13</v>
      </c>
      <c r="N322" s="36">
        <v>9</v>
      </c>
      <c r="O322" s="36">
        <f t="shared" si="18"/>
        <v>38</v>
      </c>
    </row>
    <row r="323" spans="1:16" ht="14">
      <c r="A323" s="39" t="s">
        <v>13</v>
      </c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 t="str">
        <f t="shared" si="18"/>
        <v/>
      </c>
    </row>
    <row r="324" spans="1:16" ht="14">
      <c r="A324" s="39" t="s">
        <v>689</v>
      </c>
      <c r="B324" s="36">
        <v>3</v>
      </c>
      <c r="C324" s="36">
        <v>35</v>
      </c>
      <c r="D324" s="36"/>
      <c r="E324" s="36"/>
      <c r="F324" s="36">
        <v>15</v>
      </c>
      <c r="G324" s="36">
        <v>3</v>
      </c>
      <c r="H324" s="36"/>
      <c r="I324" s="36">
        <v>1</v>
      </c>
      <c r="J324" s="36">
        <v>34</v>
      </c>
      <c r="K324" s="36"/>
      <c r="L324" s="36"/>
      <c r="M324" s="36"/>
      <c r="N324" s="36"/>
      <c r="O324" s="36">
        <f t="shared" si="18"/>
        <v>91</v>
      </c>
    </row>
    <row r="325" spans="1:16" ht="14">
      <c r="A325" s="39" t="s">
        <v>690</v>
      </c>
      <c r="B325" s="36">
        <v>3</v>
      </c>
      <c r="C325" s="36">
        <v>18</v>
      </c>
      <c r="D325" s="36">
        <v>5</v>
      </c>
      <c r="E325" s="36"/>
      <c r="F325" s="36">
        <v>10</v>
      </c>
      <c r="G325" s="36">
        <v>2</v>
      </c>
      <c r="H325" s="36"/>
      <c r="I325" s="36">
        <v>54</v>
      </c>
      <c r="J325" s="36"/>
      <c r="K325" s="36"/>
      <c r="L325" s="36"/>
      <c r="M325" s="36">
        <v>6</v>
      </c>
      <c r="N325" s="36">
        <v>7</v>
      </c>
      <c r="O325" s="36">
        <f t="shared" si="18"/>
        <v>105</v>
      </c>
    </row>
    <row r="326" spans="1:16">
      <c r="B326" s="87"/>
      <c r="C326" s="87"/>
      <c r="D326" s="87"/>
      <c r="E326" s="87"/>
      <c r="F326" s="87"/>
      <c r="G326" s="87"/>
      <c r="H326" s="87"/>
      <c r="I326" s="87"/>
      <c r="J326" s="87"/>
      <c r="K326" s="87"/>
      <c r="L326" s="87"/>
      <c r="M326" s="87"/>
      <c r="N326" s="87"/>
      <c r="O326" s="87"/>
    </row>
    <row r="327" spans="1:16" ht="14">
      <c r="A327" s="32" t="s">
        <v>1043</v>
      </c>
      <c r="B327" s="36">
        <f t="shared" ref="B327:O327" si="19">COUNT(B6:B6,B8:B42,B44:B50,B52:B52,B56:B61,B63:B71,B76:B107,B112:B117,B121:B129,B133:B141,B145:B154,B158:B164,B166:B170,B174:B180,B182:B185,B187:B193,B197:B212,B216:B218,B220:B234,B238:B246,B248:B277,B281:B300,B302:B302,B306:B311,B313:B322,B324:B325)</f>
        <v>63</v>
      </c>
      <c r="C327" s="36">
        <f t="shared" si="19"/>
        <v>46</v>
      </c>
      <c r="D327" s="36">
        <f t="shared" si="19"/>
        <v>28</v>
      </c>
      <c r="E327" s="36">
        <f t="shared" si="19"/>
        <v>39</v>
      </c>
      <c r="F327" s="36">
        <f t="shared" si="19"/>
        <v>52</v>
      </c>
      <c r="G327" s="36">
        <f t="shared" si="19"/>
        <v>76</v>
      </c>
      <c r="H327" s="36">
        <f t="shared" si="19"/>
        <v>46</v>
      </c>
      <c r="I327" s="36">
        <f t="shared" si="19"/>
        <v>79</v>
      </c>
      <c r="J327" s="36">
        <f t="shared" si="19"/>
        <v>54</v>
      </c>
      <c r="K327" s="36">
        <f t="shared" si="19"/>
        <v>24</v>
      </c>
      <c r="L327" s="36">
        <f t="shared" si="19"/>
        <v>18</v>
      </c>
      <c r="M327" s="36">
        <f t="shared" si="19"/>
        <v>65</v>
      </c>
      <c r="N327" s="36">
        <f t="shared" si="19"/>
        <v>66</v>
      </c>
      <c r="O327" s="36">
        <f t="shared" si="19"/>
        <v>155</v>
      </c>
    </row>
    <row r="328" spans="1:16" ht="14">
      <c r="A328" s="7" t="s">
        <v>915</v>
      </c>
      <c r="B328" s="36">
        <f t="shared" ref="B328:O328" si="20">SUM(B6:B281)+SUM(B282:B325)</f>
        <v>309</v>
      </c>
      <c r="C328" s="36">
        <f t="shared" si="20"/>
        <v>246</v>
      </c>
      <c r="D328" s="36">
        <f t="shared" si="20"/>
        <v>466</v>
      </c>
      <c r="E328" s="36">
        <f t="shared" si="20"/>
        <v>194</v>
      </c>
      <c r="F328" s="36">
        <f t="shared" si="20"/>
        <v>350</v>
      </c>
      <c r="G328" s="36">
        <f t="shared" si="20"/>
        <v>857</v>
      </c>
      <c r="H328" s="36">
        <f t="shared" si="20"/>
        <v>147</v>
      </c>
      <c r="I328" s="36">
        <f t="shared" si="20"/>
        <v>1010</v>
      </c>
      <c r="J328" s="36">
        <f t="shared" si="20"/>
        <v>704</v>
      </c>
      <c r="K328" s="36">
        <f t="shared" si="20"/>
        <v>66</v>
      </c>
      <c r="L328" s="36">
        <f t="shared" si="20"/>
        <v>105</v>
      </c>
      <c r="M328" s="36">
        <f t="shared" si="20"/>
        <v>3121</v>
      </c>
      <c r="N328" s="36">
        <f t="shared" si="20"/>
        <v>541</v>
      </c>
      <c r="O328" s="36">
        <f t="shared" si="20"/>
        <v>8116</v>
      </c>
      <c r="P328" s="71"/>
    </row>
    <row r="329" spans="1:16">
      <c r="A329" s="4"/>
      <c r="B329" s="87"/>
      <c r="C329" s="87"/>
      <c r="D329" s="87"/>
      <c r="E329" s="87"/>
      <c r="F329" s="87"/>
      <c r="G329" s="87"/>
      <c r="H329" s="87"/>
      <c r="I329" s="87"/>
      <c r="J329" s="87"/>
      <c r="K329" s="87"/>
      <c r="L329" s="87"/>
      <c r="M329" s="87"/>
      <c r="N329" s="87"/>
      <c r="O329" s="87"/>
    </row>
    <row r="330" spans="1:16">
      <c r="A330" s="33" t="s">
        <v>624</v>
      </c>
      <c r="B330" s="36">
        <v>4</v>
      </c>
      <c r="C330" s="36">
        <v>2</v>
      </c>
      <c r="D330" s="36">
        <v>1</v>
      </c>
      <c r="E330" s="36">
        <v>1</v>
      </c>
      <c r="F330" s="36">
        <v>2</v>
      </c>
      <c r="G330" s="36">
        <v>2</v>
      </c>
      <c r="H330" s="36">
        <v>2</v>
      </c>
      <c r="I330" s="36">
        <v>2</v>
      </c>
      <c r="J330" s="36">
        <v>1</v>
      </c>
      <c r="K330" s="36">
        <v>2</v>
      </c>
      <c r="L330" s="36"/>
      <c r="M330" s="36">
        <v>2</v>
      </c>
      <c r="N330" s="36"/>
      <c r="O330" s="36">
        <f>SUM(B330:N330)</f>
        <v>21</v>
      </c>
    </row>
    <row r="331" spans="1:16">
      <c r="A331" s="8" t="s">
        <v>850</v>
      </c>
      <c r="B331" s="36">
        <v>1</v>
      </c>
      <c r="C331" s="36">
        <v>1</v>
      </c>
      <c r="D331" s="36">
        <v>1</v>
      </c>
      <c r="E331" s="36">
        <v>1</v>
      </c>
      <c r="F331" s="36">
        <v>1</v>
      </c>
      <c r="G331" s="36">
        <v>1</v>
      </c>
      <c r="H331" s="36">
        <v>1</v>
      </c>
      <c r="I331" s="36">
        <v>1</v>
      </c>
      <c r="J331" s="36">
        <v>1</v>
      </c>
      <c r="K331" s="36">
        <v>1</v>
      </c>
      <c r="L331" s="36"/>
      <c r="M331" s="36">
        <v>1</v>
      </c>
      <c r="N331" s="36"/>
      <c r="O331" s="36">
        <f>SUM(B331:N331)</f>
        <v>11</v>
      </c>
    </row>
    <row r="332" spans="1:16">
      <c r="A332" s="8" t="s">
        <v>622</v>
      </c>
      <c r="B332" s="89">
        <v>0.27777777777777779</v>
      </c>
      <c r="C332" s="89">
        <v>0.27083333333333331</v>
      </c>
      <c r="D332" s="89">
        <v>0.36458333333333331</v>
      </c>
      <c r="E332" s="89">
        <v>0.33333333333333331</v>
      </c>
      <c r="F332" s="89">
        <v>0.31944444444444448</v>
      </c>
      <c r="G332" s="89">
        <v>0.3125</v>
      </c>
      <c r="H332" s="89">
        <v>0.33333333333333331</v>
      </c>
      <c r="I332" s="89">
        <v>0.20833333333333334</v>
      </c>
      <c r="J332" s="89">
        <v>0.29166666666666669</v>
      </c>
      <c r="K332" s="89">
        <v>0.40972222222222227</v>
      </c>
      <c r="L332" s="89"/>
      <c r="M332" s="89">
        <v>0.35416666666666669</v>
      </c>
      <c r="N332" s="89"/>
      <c r="O332" s="36"/>
    </row>
    <row r="333" spans="1:16">
      <c r="A333" s="8" t="s">
        <v>623</v>
      </c>
      <c r="B333" s="89">
        <v>0.67013888888888884</v>
      </c>
      <c r="C333" s="89">
        <v>0.52083333333333337</v>
      </c>
      <c r="D333" s="89">
        <v>0.5</v>
      </c>
      <c r="E333" s="89">
        <v>0.70833333333333337</v>
      </c>
      <c r="F333" s="89">
        <v>0.625</v>
      </c>
      <c r="G333" s="89">
        <v>0.72916666666666663</v>
      </c>
      <c r="H333" s="89"/>
      <c r="I333" s="89">
        <v>0.79166666666666663</v>
      </c>
      <c r="J333" s="89">
        <v>0.67708333333333337</v>
      </c>
      <c r="K333" s="89">
        <v>0.58333333333333337</v>
      </c>
      <c r="L333" s="89"/>
      <c r="M333" s="89">
        <v>0.6875</v>
      </c>
      <c r="N333" s="89"/>
      <c r="O333" s="36"/>
    </row>
    <row r="334" spans="1:16">
      <c r="A334" s="9" t="s">
        <v>940</v>
      </c>
      <c r="B334" s="36">
        <v>21</v>
      </c>
      <c r="C334" s="36">
        <v>28</v>
      </c>
      <c r="D334" s="36">
        <v>100</v>
      </c>
      <c r="E334" s="36"/>
      <c r="F334" s="36">
        <v>51.7</v>
      </c>
      <c r="G334" s="36">
        <v>47.4</v>
      </c>
      <c r="H334" s="36"/>
      <c r="I334" s="36">
        <v>123.19</v>
      </c>
      <c r="J334" s="36">
        <v>97</v>
      </c>
      <c r="K334" s="36">
        <v>66</v>
      </c>
      <c r="L334" s="36"/>
      <c r="M334" s="36">
        <v>108</v>
      </c>
      <c r="N334" s="36"/>
      <c r="O334" s="36">
        <f>SUM(B334:N334)</f>
        <v>642.29</v>
      </c>
    </row>
    <row r="335" spans="1:16">
      <c r="A335" s="9" t="s">
        <v>621</v>
      </c>
      <c r="B335" s="36">
        <v>5.5</v>
      </c>
      <c r="C335" s="36">
        <v>1</v>
      </c>
      <c r="D335" s="36">
        <v>2</v>
      </c>
      <c r="E335" s="36">
        <v>3</v>
      </c>
      <c r="F335" s="36">
        <v>1</v>
      </c>
      <c r="G335" s="36">
        <v>2.5</v>
      </c>
      <c r="H335" s="36"/>
      <c r="I335" s="36">
        <v>1</v>
      </c>
      <c r="J335" s="36">
        <v>1</v>
      </c>
      <c r="K335" s="36">
        <v>1</v>
      </c>
      <c r="L335" s="36"/>
      <c r="M335" s="36">
        <v>2</v>
      </c>
      <c r="N335" s="36"/>
      <c r="O335" s="36">
        <f>SUM(B335:N335)</f>
        <v>20</v>
      </c>
    </row>
    <row r="336" spans="1:16">
      <c r="A336" s="9" t="s">
        <v>618</v>
      </c>
      <c r="B336" s="36">
        <v>4.5</v>
      </c>
      <c r="C336" s="36">
        <v>4.25</v>
      </c>
      <c r="D336" s="36">
        <v>1</v>
      </c>
      <c r="E336" s="36">
        <v>0.5</v>
      </c>
      <c r="F336" s="36">
        <v>7</v>
      </c>
      <c r="G336" s="36">
        <v>3</v>
      </c>
      <c r="H336" s="36"/>
      <c r="I336" s="36">
        <v>9.18</v>
      </c>
      <c r="J336" s="36">
        <v>8</v>
      </c>
      <c r="K336" s="36">
        <v>1</v>
      </c>
      <c r="L336" s="36"/>
      <c r="M336" s="36">
        <v>6</v>
      </c>
      <c r="N336" s="36"/>
      <c r="O336" s="36">
        <f>SUM(B336:N336)</f>
        <v>44.43</v>
      </c>
    </row>
    <row r="337" spans="1:15">
      <c r="A337" s="9" t="s">
        <v>619</v>
      </c>
      <c r="B337" s="36">
        <v>6.5</v>
      </c>
      <c r="C337" s="36">
        <v>1.75</v>
      </c>
      <c r="D337" s="36">
        <v>2</v>
      </c>
      <c r="E337" s="36">
        <v>6.5</v>
      </c>
      <c r="F337" s="36">
        <v>0.33</v>
      </c>
      <c r="G337" s="36">
        <v>7</v>
      </c>
      <c r="H337" s="36"/>
      <c r="I337" s="36">
        <v>2.67</v>
      </c>
      <c r="J337" s="36">
        <v>0.75</v>
      </c>
      <c r="K337" s="36">
        <v>2</v>
      </c>
      <c r="L337" s="36"/>
      <c r="M337" s="36">
        <v>2</v>
      </c>
      <c r="N337" s="36"/>
      <c r="O337" s="36">
        <f>SUM(B337:N337)</f>
        <v>31.5</v>
      </c>
    </row>
    <row r="338" spans="1:15">
      <c r="A338" s="9" t="s">
        <v>215</v>
      </c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</row>
    <row r="339" spans="1:15">
      <c r="A339" s="9" t="s">
        <v>682</v>
      </c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</row>
    <row r="340" spans="1:15">
      <c r="A340" s="9" t="s">
        <v>993</v>
      </c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</row>
    <row r="341" spans="1:15">
      <c r="A341" s="9" t="s">
        <v>683</v>
      </c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</row>
    <row r="342" spans="1:15">
      <c r="A342" s="9" t="s">
        <v>703</v>
      </c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</row>
    <row r="343" spans="1:15">
      <c r="A343" s="9" t="s">
        <v>702</v>
      </c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</row>
    <row r="344" spans="1:15">
      <c r="A344" s="8" t="s">
        <v>763</v>
      </c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</row>
    <row r="345" spans="1:15">
      <c r="A345" s="10" t="s">
        <v>764</v>
      </c>
      <c r="B345" s="36">
        <v>29</v>
      </c>
      <c r="C345" s="36"/>
      <c r="D345" s="36"/>
      <c r="E345" s="36"/>
      <c r="F345" s="36">
        <v>45</v>
      </c>
      <c r="G345" s="36">
        <v>37</v>
      </c>
      <c r="H345" s="36">
        <v>55</v>
      </c>
      <c r="I345" s="36">
        <v>39</v>
      </c>
      <c r="J345" s="36">
        <v>42</v>
      </c>
      <c r="K345" s="36">
        <v>55</v>
      </c>
      <c r="L345" s="36"/>
      <c r="M345" s="36"/>
      <c r="N345" s="36"/>
      <c r="O345" s="36"/>
    </row>
    <row r="346" spans="1:15">
      <c r="A346" s="10" t="s">
        <v>765</v>
      </c>
      <c r="B346" s="36">
        <v>65</v>
      </c>
      <c r="C346" s="36"/>
      <c r="D346" s="36"/>
      <c r="E346" s="36"/>
      <c r="F346" s="36">
        <v>70</v>
      </c>
      <c r="G346" s="36">
        <v>66</v>
      </c>
      <c r="H346" s="36"/>
      <c r="I346" s="36">
        <v>85</v>
      </c>
      <c r="J346" s="36">
        <v>61</v>
      </c>
      <c r="K346" s="36"/>
      <c r="L346" s="36"/>
      <c r="M346" s="36"/>
      <c r="N346" s="36"/>
      <c r="O346" s="36"/>
    </row>
    <row r="347" spans="1:15">
      <c r="A347" s="10" t="s">
        <v>1017</v>
      </c>
      <c r="B347" s="36"/>
      <c r="C347" s="36"/>
      <c r="D347" s="36"/>
      <c r="E347" s="36"/>
      <c r="F347" s="36"/>
      <c r="G347" s="36">
        <v>72</v>
      </c>
      <c r="H347" s="36"/>
      <c r="I347" s="36">
        <v>75</v>
      </c>
      <c r="J347" s="36">
        <v>81</v>
      </c>
      <c r="K347" s="36"/>
      <c r="L347" s="36"/>
      <c r="M347" s="36"/>
      <c r="N347" s="36"/>
      <c r="O347" s="36"/>
    </row>
    <row r="348" spans="1:15">
      <c r="A348" s="9" t="s">
        <v>766</v>
      </c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</row>
    <row r="349" spans="1:15">
      <c r="A349" s="10" t="s">
        <v>764</v>
      </c>
      <c r="B349" s="90">
        <v>0</v>
      </c>
      <c r="C349" s="77"/>
      <c r="D349" s="77"/>
      <c r="E349" s="77"/>
      <c r="F349" s="90">
        <v>0</v>
      </c>
      <c r="G349" s="90">
        <v>0</v>
      </c>
      <c r="H349" s="90">
        <v>0</v>
      </c>
      <c r="I349" s="90">
        <v>0</v>
      </c>
      <c r="J349" s="90">
        <v>0</v>
      </c>
      <c r="K349" s="90">
        <v>0</v>
      </c>
      <c r="L349" s="90"/>
      <c r="M349" s="90"/>
      <c r="N349" s="90"/>
      <c r="O349" s="36"/>
    </row>
    <row r="350" spans="1:15">
      <c r="A350" s="10" t="s">
        <v>765</v>
      </c>
      <c r="B350" s="90">
        <v>0</v>
      </c>
      <c r="C350" s="77"/>
      <c r="D350" s="77"/>
      <c r="E350" s="77"/>
      <c r="F350" s="90">
        <v>0</v>
      </c>
      <c r="G350" s="90">
        <v>0</v>
      </c>
      <c r="H350" s="90"/>
      <c r="I350" s="90">
        <v>0</v>
      </c>
      <c r="J350" s="90">
        <v>0</v>
      </c>
      <c r="K350" s="90"/>
      <c r="L350" s="90"/>
      <c r="M350" s="90"/>
      <c r="N350" s="77"/>
      <c r="O350" s="36"/>
    </row>
    <row r="351" spans="1:15">
      <c r="A351" s="10" t="s">
        <v>1017</v>
      </c>
      <c r="B351" s="90"/>
      <c r="C351" s="77"/>
      <c r="D351" s="77"/>
      <c r="E351" s="77"/>
      <c r="F351" s="90"/>
      <c r="G351" s="90">
        <v>0</v>
      </c>
      <c r="H351" s="90"/>
      <c r="I351" s="90">
        <v>0</v>
      </c>
      <c r="J351" s="90">
        <v>0</v>
      </c>
      <c r="K351" s="90"/>
      <c r="L351" s="90"/>
      <c r="M351" s="90"/>
      <c r="N351" s="77"/>
      <c r="O351" s="36"/>
    </row>
    <row r="352" spans="1:15">
      <c r="A352" s="9" t="s">
        <v>1079</v>
      </c>
      <c r="B352" s="77"/>
      <c r="C352" s="77"/>
      <c r="D352" s="77"/>
      <c r="E352" s="77"/>
      <c r="F352" s="77"/>
      <c r="G352" s="90"/>
      <c r="H352" s="90"/>
      <c r="I352" s="90"/>
      <c r="J352" s="90"/>
      <c r="K352" s="90"/>
      <c r="L352" s="90"/>
      <c r="M352" s="90"/>
      <c r="N352" s="77"/>
      <c r="O352" s="36"/>
    </row>
    <row r="353" spans="1:15">
      <c r="A353" s="10" t="s">
        <v>764</v>
      </c>
      <c r="B353" s="77">
        <v>0</v>
      </c>
      <c r="C353" s="77"/>
      <c r="D353" s="77"/>
      <c r="E353" s="77"/>
      <c r="F353" s="77">
        <v>0</v>
      </c>
      <c r="G353" s="77">
        <v>0</v>
      </c>
      <c r="H353" s="91" t="s">
        <v>721</v>
      </c>
      <c r="I353" s="91" t="s">
        <v>721</v>
      </c>
      <c r="J353" s="91" t="s">
        <v>186</v>
      </c>
      <c r="K353" s="91"/>
      <c r="L353" s="91"/>
      <c r="M353" s="91"/>
      <c r="N353" s="91"/>
      <c r="O353" s="36"/>
    </row>
    <row r="354" spans="1:15">
      <c r="A354" s="10" t="s">
        <v>765</v>
      </c>
      <c r="B354" s="77">
        <v>10</v>
      </c>
      <c r="C354" s="77"/>
      <c r="D354" s="77"/>
      <c r="E354" s="77"/>
      <c r="F354" s="77">
        <v>0</v>
      </c>
      <c r="G354" s="77">
        <v>0</v>
      </c>
      <c r="H354" s="91"/>
      <c r="I354" s="91" t="s">
        <v>721</v>
      </c>
      <c r="J354" s="91" t="s">
        <v>187</v>
      </c>
      <c r="K354" s="91"/>
      <c r="L354" s="91"/>
      <c r="M354" s="91"/>
      <c r="N354" s="91"/>
      <c r="O354" s="36"/>
    </row>
    <row r="355" spans="1:15">
      <c r="A355" s="10" t="s">
        <v>1017</v>
      </c>
      <c r="B355" s="77"/>
      <c r="C355" s="77"/>
      <c r="D355" s="77"/>
      <c r="E355" s="77"/>
      <c r="F355" s="77"/>
      <c r="G355" s="77">
        <v>0</v>
      </c>
      <c r="H355" s="91"/>
      <c r="I355" s="91" t="s">
        <v>721</v>
      </c>
      <c r="J355" s="91" t="s">
        <v>188</v>
      </c>
      <c r="K355" s="91"/>
      <c r="L355" s="91"/>
      <c r="M355" s="91"/>
      <c r="N355" s="91"/>
      <c r="O355" s="36"/>
    </row>
    <row r="356" spans="1:15">
      <c r="A356" s="9" t="s">
        <v>872</v>
      </c>
      <c r="B356" s="77"/>
      <c r="C356" s="77"/>
      <c r="D356" s="77"/>
      <c r="E356" s="77"/>
      <c r="F356" s="77"/>
      <c r="G356" s="90"/>
      <c r="H356" s="90"/>
      <c r="I356" s="90"/>
      <c r="J356" s="90"/>
      <c r="K356" s="90"/>
      <c r="L356" s="90"/>
      <c r="M356" s="90"/>
      <c r="N356" s="77"/>
      <c r="O356" s="36"/>
    </row>
    <row r="357" spans="1:15">
      <c r="A357" s="10" t="s">
        <v>764</v>
      </c>
      <c r="B357" s="77">
        <v>0</v>
      </c>
      <c r="C357" s="91"/>
      <c r="D357" s="91"/>
      <c r="E357" s="91"/>
      <c r="F357" s="77">
        <v>0</v>
      </c>
      <c r="G357" s="92">
        <v>0</v>
      </c>
      <c r="H357" s="77">
        <v>0</v>
      </c>
      <c r="I357" s="77">
        <v>0</v>
      </c>
      <c r="J357" s="77">
        <v>0</v>
      </c>
      <c r="K357" s="77">
        <v>0</v>
      </c>
      <c r="L357" s="77"/>
      <c r="M357" s="77"/>
      <c r="N357" s="77"/>
      <c r="O357" s="36"/>
    </row>
    <row r="358" spans="1:15">
      <c r="A358" s="10" t="s">
        <v>765</v>
      </c>
      <c r="B358" s="77">
        <v>0</v>
      </c>
      <c r="C358" s="91"/>
      <c r="D358" s="91"/>
      <c r="E358" s="91"/>
      <c r="F358" s="77">
        <v>0</v>
      </c>
      <c r="G358" s="92">
        <v>0</v>
      </c>
      <c r="H358" s="77"/>
      <c r="I358" s="77">
        <v>0</v>
      </c>
      <c r="J358" s="77">
        <v>0</v>
      </c>
      <c r="K358" s="77"/>
      <c r="L358" s="77"/>
      <c r="M358" s="77"/>
      <c r="N358" s="77"/>
      <c r="O358" s="36"/>
    </row>
    <row r="359" spans="1:15">
      <c r="A359" s="10" t="s">
        <v>1017</v>
      </c>
      <c r="B359" s="77"/>
      <c r="C359" s="91"/>
      <c r="D359" s="91"/>
      <c r="E359" s="91"/>
      <c r="F359" s="77"/>
      <c r="G359" s="92">
        <v>0</v>
      </c>
      <c r="H359" s="77"/>
      <c r="I359" s="77">
        <v>0</v>
      </c>
      <c r="J359" s="77">
        <v>0</v>
      </c>
      <c r="K359" s="77"/>
      <c r="L359" s="77"/>
      <c r="M359" s="77"/>
      <c r="N359" s="77"/>
      <c r="O359" s="36"/>
    </row>
    <row r="360" spans="1:15">
      <c r="A360" s="8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</row>
    <row r="361" spans="1:15">
      <c r="A361" s="10" t="s">
        <v>615</v>
      </c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51"/>
      <c r="N361" s="36"/>
      <c r="O361" s="36"/>
    </row>
    <row r="362" spans="1:15" ht="28">
      <c r="B362" s="69" t="s">
        <v>284</v>
      </c>
      <c r="C362" s="69" t="s">
        <v>1094</v>
      </c>
      <c r="D362" s="69" t="s">
        <v>77</v>
      </c>
      <c r="E362" s="69" t="s">
        <v>193</v>
      </c>
      <c r="F362" s="69" t="s">
        <v>644</v>
      </c>
      <c r="G362" s="69" t="s">
        <v>1003</v>
      </c>
      <c r="H362" s="69" t="s">
        <v>824</v>
      </c>
      <c r="I362" s="69" t="s">
        <v>78</v>
      </c>
      <c r="J362" s="69" t="s">
        <v>182</v>
      </c>
      <c r="K362" s="69" t="s">
        <v>64</v>
      </c>
      <c r="L362" s="69" t="s">
        <v>183</v>
      </c>
      <c r="M362" s="69" t="s">
        <v>184</v>
      </c>
      <c r="N362" s="69" t="s">
        <v>1022</v>
      </c>
      <c r="O362" s="36"/>
    </row>
    <row r="363" spans="1:15" ht="70">
      <c r="B363" s="69" t="s">
        <v>1023</v>
      </c>
      <c r="C363" s="69" t="s">
        <v>62</v>
      </c>
      <c r="D363" s="69"/>
      <c r="E363" s="69"/>
      <c r="F363" s="69" t="s">
        <v>834</v>
      </c>
      <c r="G363" s="69" t="s">
        <v>1024</v>
      </c>
      <c r="H363" s="69" t="s">
        <v>41</v>
      </c>
      <c r="I363" s="69" t="s">
        <v>210</v>
      </c>
      <c r="J363" s="69"/>
      <c r="K363" s="69" t="s">
        <v>63</v>
      </c>
      <c r="L363" s="69"/>
      <c r="M363" s="69" t="s">
        <v>185</v>
      </c>
      <c r="N363" s="69"/>
      <c r="O363" s="36"/>
    </row>
    <row r="364" spans="1:15" ht="28">
      <c r="B364" s="69" t="s">
        <v>189</v>
      </c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36"/>
    </row>
    <row r="365" spans="1:15" ht="14">
      <c r="B365" s="69" t="s">
        <v>190</v>
      </c>
      <c r="C365" s="95"/>
      <c r="D365" s="51"/>
      <c r="E365" s="51"/>
      <c r="F365" s="88"/>
      <c r="G365" s="88"/>
      <c r="H365" s="54"/>
      <c r="I365" s="88"/>
      <c r="J365" s="88"/>
      <c r="K365" s="88"/>
      <c r="L365" s="88"/>
      <c r="M365" s="88"/>
      <c r="N365" s="88"/>
      <c r="O365" s="88"/>
    </row>
    <row r="366" spans="1:15">
      <c r="B366" s="88"/>
      <c r="C366" s="88"/>
      <c r="D366" s="88"/>
      <c r="E366" s="88"/>
      <c r="F366" s="88"/>
      <c r="G366" s="88"/>
      <c r="H366" s="51"/>
      <c r="I366" s="88"/>
      <c r="J366" s="88"/>
      <c r="K366" s="88"/>
      <c r="L366" s="88"/>
      <c r="M366" s="88"/>
      <c r="N366" s="88"/>
      <c r="O366" s="88"/>
    </row>
    <row r="367" spans="1:15">
      <c r="B367" s="88"/>
      <c r="C367" s="88"/>
      <c r="D367" s="88"/>
      <c r="E367" s="88"/>
      <c r="F367" s="88"/>
      <c r="G367" s="88"/>
      <c r="H367" s="51"/>
      <c r="I367" s="88"/>
      <c r="J367" s="88"/>
      <c r="K367" s="88"/>
      <c r="L367" s="88"/>
      <c r="M367" s="88"/>
      <c r="N367" s="88"/>
      <c r="O367" s="88"/>
    </row>
    <row r="368" spans="1:1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</row>
    <row r="369" spans="1:1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</row>
    <row r="370" spans="1:15">
      <c r="A370" s="3" t="s">
        <v>221</v>
      </c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</row>
    <row r="371" spans="1:15">
      <c r="A371" t="s">
        <v>219</v>
      </c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</row>
    <row r="372" spans="1:15">
      <c r="A372" t="s">
        <v>220</v>
      </c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</row>
    <row r="373" spans="1:1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</row>
    <row r="374" spans="1:15">
      <c r="A374" s="3" t="s">
        <v>826</v>
      </c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</row>
    <row r="375" spans="1:15">
      <c r="A375" t="s">
        <v>827</v>
      </c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</row>
    <row r="376" spans="1:1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</row>
    <row r="377" spans="1:1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</row>
    <row r="378" spans="1:1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</row>
    <row r="379" spans="1:1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</row>
    <row r="380" spans="1:1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</row>
    <row r="381" spans="1:1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</row>
    <row r="382" spans="1:1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</row>
    <row r="383" spans="1:1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</row>
    <row r="384" spans="1:1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</row>
    <row r="385" spans="1:15">
      <c r="A385" s="3"/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</row>
    <row r="386" spans="1:1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</row>
    <row r="387" spans="1:1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</row>
    <row r="388" spans="1:1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</row>
    <row r="389" spans="1:15">
      <c r="A389" s="3"/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</row>
    <row r="390" spans="1:15">
      <c r="A390" s="93"/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</row>
    <row r="391" spans="1:15">
      <c r="A391" s="93"/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</row>
    <row r="392" spans="1:15">
      <c r="A392" s="93"/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</row>
    <row r="393" spans="1:15">
      <c r="A393" s="93"/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</row>
    <row r="394" spans="1:15">
      <c r="A394" s="93"/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</row>
    <row r="395" spans="1:15">
      <c r="A395" s="93"/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</row>
    <row r="396" spans="1:15">
      <c r="A396" s="93"/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</row>
    <row r="397" spans="1:15">
      <c r="A397" s="93"/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</row>
    <row r="398" spans="1:15">
      <c r="A398" s="93"/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</row>
    <row r="399" spans="1:15">
      <c r="A399" s="93"/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</row>
    <row r="400" spans="1:15">
      <c r="A400" s="93"/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</row>
    <row r="401" spans="1:15">
      <c r="A401" s="3"/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</row>
    <row r="402" spans="1:15">
      <c r="A402" s="93"/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</row>
    <row r="403" spans="1:1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</row>
    <row r="404" spans="1:1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</row>
  </sheetData>
  <phoneticPr fontId="9" type="noConversion"/>
  <pageMargins left="0.75" right="0.75" top="1" bottom="1" header="0.5" footer="0.5"/>
  <pageSetup orientation="portrait" horizontalDpi="4294967292" verticalDpi="429496729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391"/>
  <sheetViews>
    <sheetView topLeftCell="A167" workbookViewId="0">
      <selection activeCell="N38" sqref="N38"/>
    </sheetView>
  </sheetViews>
  <sheetFormatPr baseColWidth="10" defaultColWidth="8.6640625" defaultRowHeight="13"/>
  <cols>
    <col min="1" max="1" width="25.6640625" customWidth="1"/>
    <col min="2" max="2" width="8.6640625" customWidth="1"/>
    <col min="3" max="4" width="9.5" customWidth="1"/>
    <col min="5" max="5" width="10.6640625" customWidth="1"/>
    <col min="6" max="6" width="9.6640625" customWidth="1"/>
    <col min="7" max="7" width="10.5" customWidth="1"/>
    <col min="8" max="8" width="12.1640625" customWidth="1"/>
    <col min="9" max="9" width="10.33203125" customWidth="1"/>
    <col min="10" max="10" width="11.5" customWidth="1"/>
    <col min="11" max="12" width="10" customWidth="1"/>
    <col min="13" max="13" width="11.1640625" customWidth="1"/>
    <col min="14" max="15" width="9.33203125" customWidth="1"/>
    <col min="16" max="16" width="10.33203125" customWidth="1"/>
  </cols>
  <sheetData>
    <row r="1" spans="1:18">
      <c r="A1" s="3" t="s">
        <v>149</v>
      </c>
      <c r="F1" s="5" t="s">
        <v>514</v>
      </c>
      <c r="G1" s="5">
        <f>Q331</f>
        <v>161</v>
      </c>
      <c r="H1" s="4"/>
      <c r="I1" s="4"/>
      <c r="J1" s="4"/>
      <c r="K1" s="4"/>
      <c r="L1" s="4"/>
      <c r="M1" s="4"/>
      <c r="N1" s="4"/>
      <c r="O1" s="4"/>
      <c r="P1" s="5"/>
    </row>
    <row r="2" spans="1:18">
      <c r="A2" s="3"/>
      <c r="F2" s="5"/>
      <c r="G2" s="5"/>
      <c r="H2" s="4"/>
      <c r="I2" s="4"/>
      <c r="J2" s="4"/>
      <c r="K2" s="4"/>
      <c r="L2" s="4"/>
      <c r="M2" s="4"/>
      <c r="N2" s="4"/>
      <c r="O2" s="4"/>
      <c r="P2" s="5"/>
    </row>
    <row r="3" spans="1:18" ht="24" customHeight="1">
      <c r="A3" s="3"/>
      <c r="B3" s="40" t="s">
        <v>1036</v>
      </c>
      <c r="C3" s="40" t="s">
        <v>93</v>
      </c>
      <c r="D3" s="47" t="s">
        <v>61</v>
      </c>
      <c r="E3" s="40" t="s">
        <v>810</v>
      </c>
      <c r="F3" s="47" t="s">
        <v>799</v>
      </c>
      <c r="G3" s="40" t="s">
        <v>251</v>
      </c>
      <c r="H3" s="40" t="s">
        <v>1098</v>
      </c>
      <c r="I3" s="47" t="s">
        <v>1082</v>
      </c>
      <c r="J3" s="47" t="s">
        <v>811</v>
      </c>
      <c r="K3" s="47" t="s">
        <v>1053</v>
      </c>
      <c r="L3" s="47" t="s">
        <v>952</v>
      </c>
      <c r="M3" s="47" t="s">
        <v>434</v>
      </c>
      <c r="N3" s="47" t="s">
        <v>1097</v>
      </c>
      <c r="O3" s="47" t="s">
        <v>46</v>
      </c>
      <c r="P3" s="40" t="s">
        <v>1109</v>
      </c>
      <c r="Q3" s="41" t="s">
        <v>378</v>
      </c>
    </row>
    <row r="4" spans="1:18" ht="42">
      <c r="B4" s="81"/>
      <c r="C4" s="81" t="s">
        <v>94</v>
      </c>
      <c r="D4" s="81"/>
      <c r="E4" s="100" t="s">
        <v>1080</v>
      </c>
      <c r="F4" s="67" t="s">
        <v>47</v>
      </c>
      <c r="G4" s="72"/>
      <c r="H4" s="72"/>
      <c r="I4" s="101" t="s">
        <v>883</v>
      </c>
      <c r="J4" s="101" t="s">
        <v>950</v>
      </c>
      <c r="K4" s="67"/>
      <c r="L4" s="101" t="s">
        <v>950</v>
      </c>
      <c r="M4" s="72"/>
      <c r="N4" s="72"/>
      <c r="O4" s="67"/>
      <c r="P4" s="72"/>
      <c r="Q4" s="72"/>
      <c r="R4" s="52"/>
    </row>
    <row r="5" spans="1:18" s="1" customFormat="1" ht="14">
      <c r="A5" s="2" t="s">
        <v>983</v>
      </c>
      <c r="B5" s="82"/>
      <c r="C5" s="82"/>
      <c r="D5" s="82"/>
      <c r="E5" s="82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</row>
    <row r="6" spans="1:18" s="1" customFormat="1" ht="14">
      <c r="A6" s="103" t="s">
        <v>1083</v>
      </c>
      <c r="B6" s="82"/>
      <c r="C6" s="82"/>
      <c r="D6" s="82"/>
      <c r="E6" s="82"/>
      <c r="F6" s="83"/>
      <c r="G6" s="83"/>
      <c r="H6" s="83"/>
      <c r="I6" s="102">
        <v>1</v>
      </c>
      <c r="J6" s="102"/>
      <c r="K6" s="83"/>
      <c r="L6" s="83"/>
      <c r="M6" s="83"/>
      <c r="N6" s="83"/>
      <c r="O6" s="83"/>
      <c r="P6" s="83"/>
      <c r="Q6" s="36">
        <f t="shared" ref="Q6:Q35" si="0">IF(SUM(B6:P6)&gt;0,SUM(B6:P6),"")</f>
        <v>1</v>
      </c>
    </row>
    <row r="7" spans="1:18">
      <c r="A7" s="8" t="s">
        <v>364</v>
      </c>
      <c r="B7" s="29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36"/>
      <c r="Q7" s="36" t="str">
        <f t="shared" si="0"/>
        <v/>
      </c>
    </row>
    <row r="8" spans="1:18">
      <c r="A8" s="63" t="s">
        <v>408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36"/>
      <c r="Q8" s="36" t="str">
        <f t="shared" si="0"/>
        <v/>
      </c>
    </row>
    <row r="9" spans="1:18">
      <c r="A9" s="8" t="s">
        <v>266</v>
      </c>
      <c r="B9" s="77">
        <v>29</v>
      </c>
      <c r="C9" s="77"/>
      <c r="D9" s="77"/>
      <c r="E9" s="77"/>
      <c r="F9" s="77"/>
      <c r="G9" s="77">
        <v>20</v>
      </c>
      <c r="H9" s="77">
        <v>27</v>
      </c>
      <c r="I9" s="77">
        <v>16</v>
      </c>
      <c r="J9" s="77"/>
      <c r="K9" s="77"/>
      <c r="L9" s="77">
        <v>6</v>
      </c>
      <c r="M9" s="77"/>
      <c r="N9" s="77">
        <v>22</v>
      </c>
      <c r="O9" s="77">
        <v>17</v>
      </c>
      <c r="P9" s="36">
        <v>6</v>
      </c>
      <c r="Q9" s="36">
        <f t="shared" si="0"/>
        <v>143</v>
      </c>
    </row>
    <row r="10" spans="1:18" ht="14">
      <c r="A10" s="39" t="s">
        <v>776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36"/>
      <c r="Q10" s="36" t="str">
        <f t="shared" si="0"/>
        <v/>
      </c>
    </row>
    <row r="11" spans="1:18" ht="14">
      <c r="A11" s="39" t="s">
        <v>242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36"/>
      <c r="Q11" s="36" t="str">
        <f t="shared" si="0"/>
        <v/>
      </c>
    </row>
    <row r="12" spans="1:18">
      <c r="A12" s="8" t="s">
        <v>267</v>
      </c>
      <c r="B12" s="77">
        <v>6</v>
      </c>
      <c r="C12" s="77"/>
      <c r="D12" s="77"/>
      <c r="E12" s="77"/>
      <c r="F12" s="77"/>
      <c r="G12" s="77">
        <v>32</v>
      </c>
      <c r="H12" s="77">
        <v>5</v>
      </c>
      <c r="I12" s="77"/>
      <c r="J12" s="77"/>
      <c r="K12" s="77"/>
      <c r="L12" s="77"/>
      <c r="M12" s="77"/>
      <c r="N12" s="77"/>
      <c r="O12" s="77"/>
      <c r="P12" s="36">
        <v>2</v>
      </c>
      <c r="Q12" s="36">
        <f t="shared" si="0"/>
        <v>45</v>
      </c>
    </row>
    <row r="13" spans="1:18">
      <c r="A13" s="8" t="s">
        <v>268</v>
      </c>
      <c r="B13" s="77"/>
      <c r="C13" s="77"/>
      <c r="D13" s="77">
        <v>18</v>
      </c>
      <c r="E13" s="77"/>
      <c r="F13" s="77"/>
      <c r="G13" s="77">
        <v>10</v>
      </c>
      <c r="H13" s="77"/>
      <c r="I13" s="77"/>
      <c r="J13" s="77"/>
      <c r="K13" s="77"/>
      <c r="L13" s="77"/>
      <c r="M13" s="77"/>
      <c r="N13" s="77">
        <v>6</v>
      </c>
      <c r="O13" s="77"/>
      <c r="P13" s="36">
        <v>10</v>
      </c>
      <c r="Q13" s="36">
        <f t="shared" si="0"/>
        <v>44</v>
      </c>
    </row>
    <row r="14" spans="1:18">
      <c r="A14" s="8" t="s">
        <v>269</v>
      </c>
      <c r="B14" s="77">
        <v>2</v>
      </c>
      <c r="C14" s="77"/>
      <c r="D14" s="77"/>
      <c r="E14" s="77"/>
      <c r="F14" s="77"/>
      <c r="G14" s="77">
        <v>6</v>
      </c>
      <c r="H14" s="77"/>
      <c r="I14" s="77"/>
      <c r="J14" s="77"/>
      <c r="K14" s="77"/>
      <c r="L14" s="77"/>
      <c r="M14" s="77"/>
      <c r="N14" s="77"/>
      <c r="O14" s="77"/>
      <c r="P14" s="36">
        <v>2</v>
      </c>
      <c r="Q14" s="36">
        <f t="shared" si="0"/>
        <v>10</v>
      </c>
    </row>
    <row r="15" spans="1:18">
      <c r="A15" s="8" t="s">
        <v>410</v>
      </c>
      <c r="B15" s="77">
        <v>18</v>
      </c>
      <c r="C15" s="77">
        <v>1</v>
      </c>
      <c r="D15" s="77">
        <v>21</v>
      </c>
      <c r="E15" s="77"/>
      <c r="F15" s="77"/>
      <c r="G15" s="77">
        <v>83</v>
      </c>
      <c r="H15" s="77"/>
      <c r="I15" s="77">
        <v>97</v>
      </c>
      <c r="J15" s="77"/>
      <c r="K15" s="77">
        <v>4</v>
      </c>
      <c r="L15" s="77"/>
      <c r="M15" s="77">
        <v>15</v>
      </c>
      <c r="N15" s="77"/>
      <c r="O15" s="77">
        <v>8</v>
      </c>
      <c r="P15" s="36">
        <v>25</v>
      </c>
      <c r="Q15" s="36">
        <f t="shared" si="0"/>
        <v>272</v>
      </c>
    </row>
    <row r="16" spans="1:18">
      <c r="A16" s="8" t="s">
        <v>411</v>
      </c>
      <c r="B16" s="77"/>
      <c r="C16" s="77"/>
      <c r="D16" s="77"/>
      <c r="E16" s="77"/>
      <c r="F16" s="77"/>
      <c r="G16" s="77">
        <v>2</v>
      </c>
      <c r="H16" s="77"/>
      <c r="I16" s="77">
        <v>5</v>
      </c>
      <c r="J16" s="77"/>
      <c r="K16" s="77"/>
      <c r="L16" s="77"/>
      <c r="M16" s="77"/>
      <c r="N16" s="77"/>
      <c r="O16" s="77"/>
      <c r="P16" s="36"/>
      <c r="Q16" s="36">
        <f t="shared" si="0"/>
        <v>7</v>
      </c>
    </row>
    <row r="17" spans="1:17">
      <c r="A17" s="8" t="s">
        <v>568</v>
      </c>
      <c r="B17" s="77"/>
      <c r="C17" s="77"/>
      <c r="D17" s="77">
        <v>1</v>
      </c>
      <c r="E17" s="77"/>
      <c r="F17" s="77"/>
      <c r="G17" s="77">
        <v>4</v>
      </c>
      <c r="H17" s="77"/>
      <c r="I17" s="77">
        <v>2</v>
      </c>
      <c r="J17" s="77"/>
      <c r="K17" s="77"/>
      <c r="L17" s="77"/>
      <c r="M17" s="77"/>
      <c r="N17" s="77"/>
      <c r="O17" s="77">
        <v>4</v>
      </c>
      <c r="P17" s="36">
        <v>6</v>
      </c>
      <c r="Q17" s="36">
        <f t="shared" si="0"/>
        <v>17</v>
      </c>
    </row>
    <row r="18" spans="1:17">
      <c r="A18" s="8" t="s">
        <v>569</v>
      </c>
      <c r="B18" s="77"/>
      <c r="C18" s="77"/>
      <c r="D18" s="77"/>
      <c r="E18" s="77"/>
      <c r="F18" s="77"/>
      <c r="G18" s="77">
        <v>6</v>
      </c>
      <c r="H18" s="77"/>
      <c r="I18" s="77"/>
      <c r="J18" s="77"/>
      <c r="K18" s="77"/>
      <c r="L18" s="77"/>
      <c r="M18" s="77"/>
      <c r="N18" s="77"/>
      <c r="O18" s="77"/>
      <c r="P18" s="36">
        <v>9</v>
      </c>
      <c r="Q18" s="36">
        <f t="shared" si="0"/>
        <v>15</v>
      </c>
    </row>
    <row r="19" spans="1:17">
      <c r="A19" s="8" t="s">
        <v>40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36"/>
      <c r="Q19" s="36" t="str">
        <f t="shared" si="0"/>
        <v/>
      </c>
    </row>
    <row r="20" spans="1:17">
      <c r="A20" s="8" t="s">
        <v>417</v>
      </c>
      <c r="B20" s="77"/>
      <c r="C20" s="77"/>
      <c r="D20" s="77">
        <v>3</v>
      </c>
      <c r="E20" s="77"/>
      <c r="F20" s="77"/>
      <c r="G20" s="77">
        <v>4</v>
      </c>
      <c r="H20" s="77"/>
      <c r="I20" s="77"/>
      <c r="J20" s="77"/>
      <c r="K20" s="77"/>
      <c r="L20" s="77"/>
      <c r="M20" s="77"/>
      <c r="N20" s="77"/>
      <c r="O20" s="77"/>
      <c r="P20" s="36"/>
      <c r="Q20" s="36">
        <f t="shared" si="0"/>
        <v>7</v>
      </c>
    </row>
    <row r="21" spans="1:17">
      <c r="A21" s="8" t="s">
        <v>124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36"/>
      <c r="Q21" s="36" t="str">
        <f t="shared" si="0"/>
        <v/>
      </c>
    </row>
    <row r="22" spans="1:17">
      <c r="A22" s="8" t="s">
        <v>418</v>
      </c>
      <c r="B22" s="77">
        <v>8</v>
      </c>
      <c r="C22" s="77"/>
      <c r="D22" s="77"/>
      <c r="E22" s="77"/>
      <c r="F22" s="77"/>
      <c r="G22" s="77">
        <v>28</v>
      </c>
      <c r="H22" s="77">
        <v>6</v>
      </c>
      <c r="I22" s="77"/>
      <c r="J22" s="77"/>
      <c r="K22" s="77"/>
      <c r="L22" s="77"/>
      <c r="M22" s="77"/>
      <c r="N22" s="77"/>
      <c r="O22" s="77"/>
      <c r="P22" s="36">
        <v>7</v>
      </c>
      <c r="Q22" s="36">
        <f t="shared" si="0"/>
        <v>49</v>
      </c>
    </row>
    <row r="23" spans="1:17">
      <c r="A23" s="8" t="s">
        <v>849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36"/>
      <c r="Q23" s="36" t="str">
        <f t="shared" si="0"/>
        <v/>
      </c>
    </row>
    <row r="24" spans="1:17">
      <c r="A24" s="8" t="s">
        <v>419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>
        <v>3</v>
      </c>
      <c r="O24" s="77"/>
      <c r="P24" s="36">
        <v>1</v>
      </c>
      <c r="Q24" s="36">
        <f t="shared" si="0"/>
        <v>4</v>
      </c>
    </row>
    <row r="25" spans="1:17">
      <c r="A25" s="8" t="s">
        <v>18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36"/>
      <c r="Q25" s="36" t="str">
        <f t="shared" si="0"/>
        <v/>
      </c>
    </row>
    <row r="26" spans="1:17">
      <c r="A26" s="8" t="s">
        <v>828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36"/>
      <c r="Q26" s="36" t="str">
        <f t="shared" si="0"/>
        <v/>
      </c>
    </row>
    <row r="27" spans="1:17">
      <c r="A27" s="8" t="s">
        <v>770</v>
      </c>
      <c r="B27" s="77"/>
      <c r="C27" s="77"/>
      <c r="D27" s="77"/>
      <c r="E27" s="77"/>
      <c r="F27" s="77"/>
      <c r="G27" s="77">
        <v>1</v>
      </c>
      <c r="H27" s="77"/>
      <c r="I27" s="77">
        <v>1</v>
      </c>
      <c r="J27" s="77"/>
      <c r="K27" s="77"/>
      <c r="L27" s="77"/>
      <c r="M27" s="77"/>
      <c r="N27" s="77"/>
      <c r="O27" s="77"/>
      <c r="P27" s="36">
        <v>6</v>
      </c>
      <c r="Q27" s="36">
        <f t="shared" si="0"/>
        <v>8</v>
      </c>
    </row>
    <row r="28" spans="1:17">
      <c r="A28" s="8" t="s">
        <v>684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36"/>
      <c r="Q28" s="36" t="str">
        <f t="shared" si="0"/>
        <v/>
      </c>
    </row>
    <row r="29" spans="1:17">
      <c r="A29" s="8" t="s">
        <v>771</v>
      </c>
      <c r="B29" s="77">
        <v>3</v>
      </c>
      <c r="C29" s="77"/>
      <c r="D29" s="77"/>
      <c r="E29" s="77"/>
      <c r="F29" s="77"/>
      <c r="G29" s="77">
        <v>1</v>
      </c>
      <c r="H29" s="77"/>
      <c r="I29" s="77"/>
      <c r="J29" s="77"/>
      <c r="K29" s="77"/>
      <c r="L29" s="77"/>
      <c r="M29" s="77"/>
      <c r="N29" s="77"/>
      <c r="O29" s="77"/>
      <c r="P29" s="36"/>
      <c r="Q29" s="36">
        <f t="shared" si="0"/>
        <v>4</v>
      </c>
    </row>
    <row r="30" spans="1:17">
      <c r="A30" s="8" t="s">
        <v>179</v>
      </c>
      <c r="B30" s="77">
        <v>2</v>
      </c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36"/>
      <c r="Q30" s="36">
        <f t="shared" si="0"/>
        <v>2</v>
      </c>
    </row>
    <row r="31" spans="1:17">
      <c r="A31" s="8" t="s">
        <v>180</v>
      </c>
      <c r="B31" s="77">
        <v>4</v>
      </c>
      <c r="C31" s="77"/>
      <c r="D31" s="77"/>
      <c r="E31" s="77"/>
      <c r="F31" s="77"/>
      <c r="G31" s="77"/>
      <c r="H31" s="77"/>
      <c r="I31" s="77"/>
      <c r="J31" s="77"/>
      <c r="K31" s="77"/>
      <c r="L31" s="77">
        <v>3</v>
      </c>
      <c r="M31" s="77"/>
      <c r="N31" s="77"/>
      <c r="O31" s="77"/>
      <c r="P31" s="36"/>
      <c r="Q31" s="36">
        <f t="shared" si="0"/>
        <v>7</v>
      </c>
    </row>
    <row r="32" spans="1:17">
      <c r="A32" s="8" t="s">
        <v>365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36"/>
      <c r="Q32" s="36" t="str">
        <f t="shared" si="0"/>
        <v/>
      </c>
    </row>
    <row r="33" spans="1:17">
      <c r="A33" s="8" t="s">
        <v>651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36"/>
      <c r="Q33" s="36" t="str">
        <f t="shared" si="0"/>
        <v/>
      </c>
    </row>
    <row r="34" spans="1:17">
      <c r="A34" s="8" t="s">
        <v>476</v>
      </c>
      <c r="B34" s="77"/>
      <c r="C34" s="77"/>
      <c r="D34" s="77"/>
      <c r="E34" s="77"/>
      <c r="F34" s="77"/>
      <c r="G34" s="77"/>
      <c r="H34" s="77"/>
      <c r="I34" s="77">
        <v>3</v>
      </c>
      <c r="J34" s="77"/>
      <c r="K34" s="77"/>
      <c r="L34" s="77"/>
      <c r="M34" s="77"/>
      <c r="N34" s="77"/>
      <c r="O34" s="77"/>
      <c r="P34" s="36"/>
      <c r="Q34" s="36">
        <f t="shared" si="0"/>
        <v>3</v>
      </c>
    </row>
    <row r="35" spans="1:17">
      <c r="A35" s="8" t="s">
        <v>290</v>
      </c>
      <c r="B35" s="77"/>
      <c r="C35" s="29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36"/>
      <c r="Q35" s="36" t="str">
        <f t="shared" si="0"/>
        <v/>
      </c>
    </row>
    <row r="36" spans="1:17"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6"/>
      <c r="Q36" s="106"/>
    </row>
    <row r="37" spans="1:17" ht="14">
      <c r="A37" s="2" t="s">
        <v>691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87"/>
      <c r="Q37" s="87"/>
    </row>
    <row r="38" spans="1:17">
      <c r="A38" s="8" t="s">
        <v>0</v>
      </c>
      <c r="B38" s="77"/>
      <c r="C38" s="77">
        <v>1</v>
      </c>
      <c r="D38" s="77">
        <v>4</v>
      </c>
      <c r="E38" s="77">
        <v>2</v>
      </c>
      <c r="F38" s="77"/>
      <c r="G38" s="77">
        <v>2</v>
      </c>
      <c r="H38" s="77">
        <v>10</v>
      </c>
      <c r="I38" s="77">
        <v>8</v>
      </c>
      <c r="J38" s="77"/>
      <c r="K38" s="77">
        <v>18</v>
      </c>
      <c r="L38" s="77"/>
      <c r="M38" s="77">
        <v>1</v>
      </c>
      <c r="N38" s="77">
        <v>1</v>
      </c>
      <c r="O38" s="77">
        <v>4</v>
      </c>
      <c r="P38" s="36">
        <v>9</v>
      </c>
      <c r="Q38" s="36">
        <f t="shared" ref="Q38:Q44" si="1">IF(SUM(B38:P38)&gt;0,SUM(B38:P38),"")</f>
        <v>60</v>
      </c>
    </row>
    <row r="39" spans="1:17">
      <c r="A39" s="8" t="s">
        <v>477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36">
        <v>1</v>
      </c>
      <c r="Q39" s="36">
        <f t="shared" si="1"/>
        <v>1</v>
      </c>
    </row>
    <row r="40" spans="1:17">
      <c r="A40" s="8" t="s">
        <v>626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>
        <v>1</v>
      </c>
      <c r="O40" s="77"/>
      <c r="P40" s="36">
        <v>1</v>
      </c>
      <c r="Q40" s="36">
        <f t="shared" si="1"/>
        <v>2</v>
      </c>
    </row>
    <row r="41" spans="1:17">
      <c r="A41" s="8" t="s">
        <v>366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36"/>
      <c r="Q41" s="36" t="str">
        <f t="shared" si="1"/>
        <v/>
      </c>
    </row>
    <row r="42" spans="1:17">
      <c r="A42" s="8" t="s">
        <v>485</v>
      </c>
      <c r="B42" s="77"/>
      <c r="C42" s="77"/>
      <c r="D42" s="77"/>
      <c r="E42" s="77">
        <v>2</v>
      </c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36"/>
      <c r="Q42" s="36">
        <f t="shared" si="1"/>
        <v>2</v>
      </c>
    </row>
    <row r="43" spans="1:17">
      <c r="A43" s="8" t="s">
        <v>486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36"/>
      <c r="Q43" s="36" t="str">
        <f t="shared" si="1"/>
        <v/>
      </c>
    </row>
    <row r="44" spans="1:17">
      <c r="A44" s="8" t="s">
        <v>487</v>
      </c>
      <c r="B44" s="77"/>
      <c r="C44" s="77">
        <v>3</v>
      </c>
      <c r="D44" s="77"/>
      <c r="E44" s="77"/>
      <c r="F44" s="77">
        <v>1</v>
      </c>
      <c r="G44" s="77"/>
      <c r="H44" s="77">
        <v>1</v>
      </c>
      <c r="I44" s="77">
        <v>8</v>
      </c>
      <c r="J44" s="77"/>
      <c r="K44" s="77">
        <v>1</v>
      </c>
      <c r="L44" s="77"/>
      <c r="M44" s="77">
        <v>7</v>
      </c>
      <c r="N44" s="77"/>
      <c r="O44" s="77"/>
      <c r="P44" s="36"/>
      <c r="Q44" s="36">
        <f t="shared" si="1"/>
        <v>21</v>
      </c>
    </row>
    <row r="45" spans="1:17"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87"/>
      <c r="Q45" s="87"/>
    </row>
    <row r="46" spans="1:17">
      <c r="A46" s="53" t="s">
        <v>843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87"/>
      <c r="Q46" s="87"/>
    </row>
    <row r="47" spans="1:17" ht="14">
      <c r="A47" s="61" t="s">
        <v>1</v>
      </c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>
        <v>1</v>
      </c>
      <c r="O47" s="77"/>
      <c r="P47" s="36">
        <v>3</v>
      </c>
      <c r="Q47" s="36">
        <f t="shared" ref="Q47:Q53" si="2">IF(SUM(B47:P47)&gt;0,SUM(B47:P47),"")</f>
        <v>4</v>
      </c>
    </row>
    <row r="48" spans="1:17" ht="14">
      <c r="A48" s="61" t="s">
        <v>17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36"/>
      <c r="Q48" s="36" t="str">
        <f t="shared" si="2"/>
        <v/>
      </c>
    </row>
    <row r="49" spans="1:17" ht="14">
      <c r="A49" s="61" t="s">
        <v>245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36"/>
      <c r="Q49" s="36" t="str">
        <f t="shared" si="2"/>
        <v/>
      </c>
    </row>
    <row r="50" spans="1:17" ht="14">
      <c r="A50" s="61" t="s">
        <v>246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>
        <v>1</v>
      </c>
      <c r="O50" s="77"/>
      <c r="P50" s="36"/>
      <c r="Q50" s="36">
        <f t="shared" si="2"/>
        <v>1</v>
      </c>
    </row>
    <row r="51" spans="1:17" ht="14">
      <c r="A51" s="61" t="s">
        <v>247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36"/>
      <c r="Q51" s="36" t="str">
        <f t="shared" si="2"/>
        <v/>
      </c>
    </row>
    <row r="52" spans="1:17" ht="14">
      <c r="A52" s="61" t="s">
        <v>248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36"/>
      <c r="Q52" s="36" t="str">
        <f t="shared" si="2"/>
        <v/>
      </c>
    </row>
    <row r="53" spans="1:17" ht="14">
      <c r="A53" s="62" t="s">
        <v>805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36"/>
      <c r="Q53" s="36" t="str">
        <f t="shared" si="2"/>
        <v/>
      </c>
    </row>
    <row r="54" spans="1:17"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87"/>
      <c r="Q54" s="87"/>
    </row>
    <row r="55" spans="1:17" ht="14">
      <c r="A55" s="2" t="s">
        <v>995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87"/>
      <c r="Q55" s="87"/>
    </row>
    <row r="56" spans="1:17" ht="14">
      <c r="A56" s="61" t="s">
        <v>695</v>
      </c>
      <c r="B56" s="77"/>
      <c r="C56" s="77"/>
      <c r="D56" s="77"/>
      <c r="E56" s="77"/>
      <c r="F56" s="77"/>
      <c r="G56" s="77"/>
      <c r="H56" s="77">
        <v>1</v>
      </c>
      <c r="I56" s="77"/>
      <c r="J56" s="77"/>
      <c r="K56" s="77"/>
      <c r="L56" s="77"/>
      <c r="M56" s="77"/>
      <c r="N56" s="77">
        <v>1</v>
      </c>
      <c r="O56" s="77">
        <v>1</v>
      </c>
      <c r="P56" s="36">
        <v>1</v>
      </c>
      <c r="Q56" s="36">
        <f t="shared" ref="Q56:Q62" si="3">IF(SUM(B56:P56)&gt;0,SUM(B56:P56),"")</f>
        <v>4</v>
      </c>
    </row>
    <row r="57" spans="1:17" ht="14">
      <c r="A57" s="39" t="s">
        <v>896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36"/>
      <c r="Q57" s="36" t="str">
        <f t="shared" si="3"/>
        <v/>
      </c>
    </row>
    <row r="58" spans="1:17" ht="14">
      <c r="A58" s="61" t="s">
        <v>570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36"/>
      <c r="Q58" s="36" t="str">
        <f t="shared" si="3"/>
        <v/>
      </c>
    </row>
    <row r="59" spans="1:17" ht="14">
      <c r="A59" s="61" t="s">
        <v>571</v>
      </c>
      <c r="B59" s="77">
        <v>1</v>
      </c>
      <c r="C59" s="77"/>
      <c r="D59" s="77"/>
      <c r="E59" s="77"/>
      <c r="F59" s="77"/>
      <c r="G59" s="77">
        <v>2</v>
      </c>
      <c r="H59" s="77">
        <v>2</v>
      </c>
      <c r="I59" s="77"/>
      <c r="J59" s="77"/>
      <c r="K59" s="77">
        <v>3</v>
      </c>
      <c r="L59" s="77"/>
      <c r="M59" s="77"/>
      <c r="N59" s="77"/>
      <c r="O59" s="77">
        <v>1</v>
      </c>
      <c r="P59" s="36"/>
      <c r="Q59" s="36">
        <f t="shared" si="3"/>
        <v>9</v>
      </c>
    </row>
    <row r="60" spans="1:17" ht="14">
      <c r="A60" s="61" t="s">
        <v>572</v>
      </c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36"/>
      <c r="Q60" s="36" t="str">
        <f t="shared" si="3"/>
        <v/>
      </c>
    </row>
    <row r="61" spans="1:17" ht="14">
      <c r="A61" s="61" t="s">
        <v>821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36"/>
      <c r="Q61" s="36" t="str">
        <f t="shared" si="3"/>
        <v/>
      </c>
    </row>
    <row r="62" spans="1:17" ht="14">
      <c r="A62" s="61" t="s">
        <v>528</v>
      </c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36"/>
      <c r="Q62" s="36" t="str">
        <f t="shared" si="3"/>
        <v/>
      </c>
    </row>
    <row r="63" spans="1:17"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87"/>
      <c r="Q63" s="87"/>
    </row>
    <row r="64" spans="1:17">
      <c r="A64" s="3" t="s">
        <v>692</v>
      </c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87"/>
      <c r="Q64" s="87"/>
    </row>
    <row r="65" spans="1:17" ht="14">
      <c r="A65" s="61" t="s">
        <v>390</v>
      </c>
      <c r="B65" s="77">
        <v>1</v>
      </c>
      <c r="C65" s="77">
        <v>5</v>
      </c>
      <c r="D65" s="77">
        <v>2</v>
      </c>
      <c r="E65" s="77"/>
      <c r="F65" s="77">
        <v>5</v>
      </c>
      <c r="G65" s="77">
        <v>4</v>
      </c>
      <c r="H65" s="77">
        <v>5</v>
      </c>
      <c r="I65" s="77">
        <v>6</v>
      </c>
      <c r="J65" s="77"/>
      <c r="K65" s="77"/>
      <c r="L65" s="77">
        <v>3</v>
      </c>
      <c r="M65" s="77">
        <v>1</v>
      </c>
      <c r="N65" s="77">
        <v>5</v>
      </c>
      <c r="O65" s="77">
        <v>1</v>
      </c>
      <c r="P65" s="36">
        <v>7</v>
      </c>
      <c r="Q65" s="36">
        <f t="shared" ref="Q65:Q78" si="4">IF(SUM(B65:P65)&gt;0,SUM(B65:P65),"")</f>
        <v>45</v>
      </c>
    </row>
    <row r="66" spans="1:17" ht="14">
      <c r="A66" s="61" t="s">
        <v>391</v>
      </c>
      <c r="B66" s="77"/>
      <c r="C66" s="77">
        <v>1</v>
      </c>
      <c r="D66" s="77">
        <v>2</v>
      </c>
      <c r="E66" s="77"/>
      <c r="F66" s="77">
        <v>1</v>
      </c>
      <c r="G66" s="77">
        <v>1</v>
      </c>
      <c r="H66" s="77">
        <v>8</v>
      </c>
      <c r="I66" s="77"/>
      <c r="J66" s="77"/>
      <c r="K66" s="77"/>
      <c r="L66" s="77">
        <v>1</v>
      </c>
      <c r="M66" s="77"/>
      <c r="N66" s="77">
        <v>5</v>
      </c>
      <c r="O66" s="77">
        <v>1</v>
      </c>
      <c r="P66" s="36">
        <v>2</v>
      </c>
      <c r="Q66" s="36">
        <f t="shared" si="4"/>
        <v>22</v>
      </c>
    </row>
    <row r="67" spans="1:17" ht="14">
      <c r="A67" s="61" t="s">
        <v>439</v>
      </c>
      <c r="B67" s="77"/>
      <c r="C67" s="77"/>
      <c r="D67" s="77"/>
      <c r="E67" s="77">
        <v>1</v>
      </c>
      <c r="F67" s="77"/>
      <c r="G67" s="77"/>
      <c r="H67" s="77"/>
      <c r="I67" s="77">
        <v>1</v>
      </c>
      <c r="J67" s="77"/>
      <c r="K67" s="77"/>
      <c r="L67" s="77"/>
      <c r="M67" s="77"/>
      <c r="N67" s="77"/>
      <c r="O67" s="77"/>
      <c r="P67" s="36"/>
      <c r="Q67" s="36">
        <f t="shared" si="4"/>
        <v>2</v>
      </c>
    </row>
    <row r="68" spans="1:17" ht="14">
      <c r="A68" s="61" t="s">
        <v>551</v>
      </c>
      <c r="B68" s="77"/>
      <c r="C68" s="77"/>
      <c r="D68" s="77"/>
      <c r="E68" s="77"/>
      <c r="F68" s="77"/>
      <c r="G68" s="77">
        <v>3</v>
      </c>
      <c r="H68" s="77"/>
      <c r="I68" s="77">
        <v>1</v>
      </c>
      <c r="J68" s="77"/>
      <c r="K68" s="77">
        <v>2</v>
      </c>
      <c r="L68" s="77"/>
      <c r="M68" s="77"/>
      <c r="N68" s="77"/>
      <c r="O68" s="77"/>
      <c r="P68" s="77"/>
      <c r="Q68" s="36">
        <f t="shared" si="4"/>
        <v>6</v>
      </c>
    </row>
    <row r="69" spans="1:17" ht="14">
      <c r="A69" s="61" t="s">
        <v>593</v>
      </c>
      <c r="B69" s="77"/>
      <c r="C69" s="77"/>
      <c r="D69" s="77"/>
      <c r="E69" s="77"/>
      <c r="F69" s="77"/>
      <c r="G69" s="77"/>
      <c r="H69" s="77"/>
      <c r="I69" s="77"/>
      <c r="J69" s="77"/>
      <c r="K69" s="77">
        <v>1</v>
      </c>
      <c r="L69" s="77"/>
      <c r="M69" s="77"/>
      <c r="N69" s="77"/>
      <c r="O69" s="77"/>
      <c r="P69" s="36"/>
      <c r="Q69" s="36">
        <f t="shared" si="4"/>
        <v>1</v>
      </c>
    </row>
    <row r="70" spans="1:17" ht="14">
      <c r="A70" s="61" t="s">
        <v>594</v>
      </c>
      <c r="B70" s="77"/>
      <c r="C70" s="77"/>
      <c r="D70" s="77"/>
      <c r="E70" s="77"/>
      <c r="F70" s="77"/>
      <c r="G70" s="77">
        <v>1</v>
      </c>
      <c r="H70" s="77"/>
      <c r="I70" s="77"/>
      <c r="J70" s="77"/>
      <c r="K70" s="77"/>
      <c r="L70" s="77"/>
      <c r="M70" s="77"/>
      <c r="N70" s="77">
        <v>1</v>
      </c>
      <c r="O70" s="77"/>
      <c r="P70" s="36"/>
      <c r="Q70" s="36">
        <f t="shared" si="4"/>
        <v>2</v>
      </c>
    </row>
    <row r="71" spans="1:17" ht="14">
      <c r="A71" s="61" t="s">
        <v>212</v>
      </c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36" t="str">
        <f t="shared" si="4"/>
        <v/>
      </c>
    </row>
    <row r="72" spans="1:17" ht="14">
      <c r="A72" s="61" t="s">
        <v>357</v>
      </c>
      <c r="B72" s="77"/>
      <c r="C72" s="77"/>
      <c r="D72" s="77"/>
      <c r="E72" s="77"/>
      <c r="F72" s="77"/>
      <c r="G72" s="77"/>
      <c r="H72" s="77"/>
      <c r="I72" s="77"/>
      <c r="J72" s="77"/>
      <c r="K72" s="77">
        <v>1</v>
      </c>
      <c r="L72" s="77"/>
      <c r="M72" s="77"/>
      <c r="N72" s="77">
        <v>2</v>
      </c>
      <c r="O72" s="77"/>
      <c r="P72" s="36"/>
      <c r="Q72" s="36">
        <f t="shared" si="4"/>
        <v>3</v>
      </c>
    </row>
    <row r="73" spans="1:17" ht="14">
      <c r="A73" s="61" t="s">
        <v>392</v>
      </c>
      <c r="B73" s="77">
        <v>1</v>
      </c>
      <c r="C73" s="77">
        <v>1</v>
      </c>
      <c r="D73" s="77">
        <v>2</v>
      </c>
      <c r="E73" s="77"/>
      <c r="F73" s="77"/>
      <c r="G73" s="77">
        <v>1</v>
      </c>
      <c r="H73" s="77"/>
      <c r="I73" s="77"/>
      <c r="J73" s="77"/>
      <c r="K73" s="77"/>
      <c r="L73" s="77"/>
      <c r="M73" s="77"/>
      <c r="N73" s="77"/>
      <c r="O73" s="77">
        <v>1</v>
      </c>
      <c r="P73" s="36"/>
      <c r="Q73" s="36">
        <f t="shared" si="4"/>
        <v>6</v>
      </c>
    </row>
    <row r="74" spans="1:17" ht="14">
      <c r="A74" s="61" t="s">
        <v>437</v>
      </c>
      <c r="B74" s="77"/>
      <c r="C74" s="77"/>
      <c r="D74" s="77"/>
      <c r="E74" s="77"/>
      <c r="F74" s="77"/>
      <c r="G74" s="77"/>
      <c r="H74" s="77"/>
      <c r="I74" s="77"/>
      <c r="J74" s="77"/>
      <c r="K74" s="77">
        <v>1</v>
      </c>
      <c r="L74" s="77"/>
      <c r="M74" s="77"/>
      <c r="N74" s="77"/>
      <c r="O74" s="77"/>
      <c r="P74" s="36"/>
      <c r="Q74" s="36">
        <f t="shared" si="4"/>
        <v>1</v>
      </c>
    </row>
    <row r="75" spans="1:17" ht="14">
      <c r="A75" s="61" t="s">
        <v>438</v>
      </c>
      <c r="B75" s="77">
        <v>3</v>
      </c>
      <c r="C75" s="77">
        <v>2</v>
      </c>
      <c r="D75" s="77">
        <v>1</v>
      </c>
      <c r="E75" s="77">
        <v>1</v>
      </c>
      <c r="F75" s="77">
        <v>1</v>
      </c>
      <c r="G75" s="77">
        <v>6</v>
      </c>
      <c r="H75" s="77">
        <v>3</v>
      </c>
      <c r="I75" s="77">
        <v>8</v>
      </c>
      <c r="J75" s="77"/>
      <c r="K75" s="77">
        <v>22</v>
      </c>
      <c r="L75" s="77">
        <v>1</v>
      </c>
      <c r="M75" s="77">
        <v>1</v>
      </c>
      <c r="N75" s="77">
        <v>5</v>
      </c>
      <c r="O75" s="77">
        <v>4</v>
      </c>
      <c r="P75" s="36">
        <v>2</v>
      </c>
      <c r="Q75" s="36">
        <f t="shared" si="4"/>
        <v>60</v>
      </c>
    </row>
    <row r="76" spans="1:17" ht="14">
      <c r="A76" s="61" t="s">
        <v>393</v>
      </c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36"/>
      <c r="Q76" s="36" t="str">
        <f t="shared" si="4"/>
        <v/>
      </c>
    </row>
    <row r="77" spans="1:17" ht="14">
      <c r="A77" s="61" t="s">
        <v>160</v>
      </c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36"/>
      <c r="Q77" s="36" t="str">
        <f t="shared" si="4"/>
        <v/>
      </c>
    </row>
    <row r="78" spans="1:17" ht="14">
      <c r="A78" s="61" t="s">
        <v>19</v>
      </c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36"/>
      <c r="Q78" s="36" t="str">
        <f t="shared" si="4"/>
        <v/>
      </c>
    </row>
    <row r="79" spans="1:17"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87"/>
      <c r="Q79" s="87"/>
    </row>
    <row r="80" spans="1:17">
      <c r="A80" s="3" t="s">
        <v>829</v>
      </c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107"/>
      <c r="Q80" s="87"/>
    </row>
    <row r="81" spans="1:17" ht="14">
      <c r="A81" s="61" t="s">
        <v>745</v>
      </c>
      <c r="B81" s="77">
        <v>2</v>
      </c>
      <c r="C81" s="77"/>
      <c r="D81" s="77">
        <v>1</v>
      </c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36"/>
      <c r="Q81" s="36">
        <f>IF(SUM(B81:P81)&gt;0,SUM(B81:P81),"")</f>
        <v>3</v>
      </c>
    </row>
    <row r="82" spans="1:17" ht="14">
      <c r="A82" s="61" t="s">
        <v>746</v>
      </c>
      <c r="B82" s="77">
        <v>4</v>
      </c>
      <c r="C82" s="77"/>
      <c r="D82" s="77">
        <v>1</v>
      </c>
      <c r="E82" s="77"/>
      <c r="F82" s="77"/>
      <c r="G82" s="77">
        <v>8</v>
      </c>
      <c r="H82" s="77">
        <v>1</v>
      </c>
      <c r="I82" s="77"/>
      <c r="J82" s="77"/>
      <c r="K82" s="77"/>
      <c r="L82" s="77"/>
      <c r="M82" s="77"/>
      <c r="N82" s="77"/>
      <c r="O82" s="77"/>
      <c r="P82" s="36"/>
      <c r="Q82" s="36">
        <f>IF(SUM(B82:P82)&gt;0,SUM(B82:P82),"")</f>
        <v>14</v>
      </c>
    </row>
    <row r="83" spans="1:17" ht="14">
      <c r="A83" s="61" t="s">
        <v>436</v>
      </c>
      <c r="B83" s="77">
        <v>1</v>
      </c>
      <c r="C83" s="77"/>
      <c r="D83" s="77">
        <v>6</v>
      </c>
      <c r="E83" s="77"/>
      <c r="F83" s="77"/>
      <c r="G83" s="77">
        <v>1</v>
      </c>
      <c r="H83" s="77"/>
      <c r="I83" s="77">
        <v>4</v>
      </c>
      <c r="J83" s="77"/>
      <c r="K83" s="77"/>
      <c r="L83" s="77"/>
      <c r="M83" s="77"/>
      <c r="N83" s="77">
        <v>1</v>
      </c>
      <c r="O83" s="77">
        <v>10</v>
      </c>
      <c r="P83" s="36">
        <v>36</v>
      </c>
      <c r="Q83" s="36">
        <f>IF(SUM(B83:P83)&gt;0,SUM(B83:P83),"")</f>
        <v>59</v>
      </c>
    </row>
    <row r="84" spans="1:17" ht="14">
      <c r="A84" s="61" t="s">
        <v>444</v>
      </c>
      <c r="B84" s="77">
        <v>3</v>
      </c>
      <c r="C84" s="77"/>
      <c r="D84" s="77"/>
      <c r="E84" s="77"/>
      <c r="F84" s="77"/>
      <c r="G84" s="77">
        <v>17</v>
      </c>
      <c r="H84" s="77"/>
      <c r="I84" s="77"/>
      <c r="J84" s="77"/>
      <c r="K84" s="77"/>
      <c r="L84" s="77"/>
      <c r="M84" s="77"/>
      <c r="N84" s="77"/>
      <c r="O84" s="77"/>
      <c r="P84" s="36"/>
      <c r="Q84" s="36">
        <f>IF(SUM(B84:P84)&gt;0,SUM(B84:P84),"")</f>
        <v>20</v>
      </c>
    </row>
    <row r="85" spans="1:17"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87"/>
      <c r="Q85" s="87"/>
    </row>
    <row r="86" spans="1:17" ht="14">
      <c r="A86" s="2" t="s">
        <v>830</v>
      </c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87"/>
      <c r="Q86" s="87"/>
    </row>
    <row r="87" spans="1:17" ht="14">
      <c r="A87" s="39" t="s">
        <v>808</v>
      </c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36"/>
      <c r="Q87" s="36" t="str">
        <f t="shared" ref="Q87:Q105" si="5">IF(SUM(B87:P87)&gt;0,SUM(B87:P87),"")</f>
        <v/>
      </c>
    </row>
    <row r="88" spans="1:17" ht="14">
      <c r="A88" s="61" t="s">
        <v>173</v>
      </c>
      <c r="B88" s="77">
        <v>3</v>
      </c>
      <c r="C88" s="77"/>
      <c r="D88" s="77"/>
      <c r="E88" s="77"/>
      <c r="F88" s="77">
        <v>1</v>
      </c>
      <c r="G88" s="77">
        <v>1</v>
      </c>
      <c r="H88" s="77">
        <v>2</v>
      </c>
      <c r="I88" s="77">
        <v>4</v>
      </c>
      <c r="J88" s="77"/>
      <c r="K88" s="77">
        <v>2</v>
      </c>
      <c r="L88" s="77"/>
      <c r="M88" s="77">
        <v>4</v>
      </c>
      <c r="N88" s="77"/>
      <c r="O88" s="77"/>
      <c r="P88" s="36">
        <v>4</v>
      </c>
      <c r="Q88" s="36">
        <f t="shared" si="5"/>
        <v>21</v>
      </c>
    </row>
    <row r="89" spans="1:17" ht="14">
      <c r="A89" s="61" t="s">
        <v>174</v>
      </c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36"/>
      <c r="Q89" s="36" t="str">
        <f t="shared" si="5"/>
        <v/>
      </c>
    </row>
    <row r="90" spans="1:17" ht="14">
      <c r="A90" s="61" t="s">
        <v>175</v>
      </c>
      <c r="B90" s="77"/>
      <c r="C90" s="77"/>
      <c r="D90" s="77"/>
      <c r="E90" s="77"/>
      <c r="F90" s="77"/>
      <c r="G90" s="77"/>
      <c r="H90" s="77"/>
      <c r="I90" s="77">
        <v>1</v>
      </c>
      <c r="J90" s="77"/>
      <c r="K90" s="77"/>
      <c r="L90" s="77"/>
      <c r="M90" s="77"/>
      <c r="N90" s="77"/>
      <c r="O90" s="77"/>
      <c r="P90" s="36"/>
      <c r="Q90" s="36">
        <f t="shared" si="5"/>
        <v>1</v>
      </c>
    </row>
    <row r="91" spans="1:17" ht="14">
      <c r="A91" s="61" t="s">
        <v>671</v>
      </c>
      <c r="B91" s="77">
        <v>2</v>
      </c>
      <c r="C91" s="77"/>
      <c r="D91" s="77"/>
      <c r="E91" s="77"/>
      <c r="F91" s="77"/>
      <c r="G91" s="77"/>
      <c r="H91" s="77"/>
      <c r="I91" s="77">
        <v>1</v>
      </c>
      <c r="J91" s="77"/>
      <c r="K91" s="77"/>
      <c r="L91" s="77"/>
      <c r="M91" s="77"/>
      <c r="N91" s="77"/>
      <c r="O91" s="77"/>
      <c r="P91" s="36">
        <v>1</v>
      </c>
      <c r="Q91" s="36">
        <f t="shared" si="5"/>
        <v>4</v>
      </c>
    </row>
    <row r="92" spans="1:17" ht="14">
      <c r="A92" s="61" t="s">
        <v>893</v>
      </c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36"/>
      <c r="Q92" s="36" t="str">
        <f t="shared" si="5"/>
        <v/>
      </c>
    </row>
    <row r="93" spans="1:17" ht="14">
      <c r="A93" s="61" t="s">
        <v>897</v>
      </c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36"/>
      <c r="Q93" s="36" t="str">
        <f t="shared" si="5"/>
        <v/>
      </c>
    </row>
    <row r="94" spans="1:17" ht="14">
      <c r="A94" s="61" t="s">
        <v>131</v>
      </c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36"/>
      <c r="Q94" s="36" t="str">
        <f t="shared" si="5"/>
        <v/>
      </c>
    </row>
    <row r="95" spans="1:17" ht="14">
      <c r="A95" s="61" t="s">
        <v>425</v>
      </c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36"/>
      <c r="Q95" s="36" t="str">
        <f t="shared" si="5"/>
        <v/>
      </c>
    </row>
    <row r="96" spans="1:17" ht="14">
      <c r="A96" s="61" t="s">
        <v>614</v>
      </c>
      <c r="B96" s="77"/>
      <c r="C96" s="77"/>
      <c r="D96" s="77"/>
      <c r="E96" s="77"/>
      <c r="F96" s="77"/>
      <c r="G96" s="77"/>
      <c r="H96" s="77"/>
      <c r="I96" s="77">
        <v>2</v>
      </c>
      <c r="J96" s="77"/>
      <c r="K96" s="77">
        <v>2</v>
      </c>
      <c r="L96" s="77"/>
      <c r="M96" s="77"/>
      <c r="N96" s="77"/>
      <c r="O96" s="77"/>
      <c r="P96" s="36"/>
      <c r="Q96" s="36">
        <f t="shared" si="5"/>
        <v>4</v>
      </c>
    </row>
    <row r="97" spans="1:17" ht="14">
      <c r="A97" s="61" t="s">
        <v>467</v>
      </c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36"/>
      <c r="Q97" s="36" t="str">
        <f t="shared" si="5"/>
        <v/>
      </c>
    </row>
    <row r="98" spans="1:17" ht="14">
      <c r="A98" s="61" t="s">
        <v>435</v>
      </c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36"/>
      <c r="Q98" s="36" t="str">
        <f t="shared" si="5"/>
        <v/>
      </c>
    </row>
    <row r="99" spans="1:17" ht="14">
      <c r="A99" s="61" t="s">
        <v>344</v>
      </c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36"/>
      <c r="Q99" s="36" t="str">
        <f t="shared" si="5"/>
        <v/>
      </c>
    </row>
    <row r="100" spans="1:17" ht="14">
      <c r="A100" s="61" t="s">
        <v>342</v>
      </c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36"/>
      <c r="Q100" s="36" t="str">
        <f t="shared" si="5"/>
        <v/>
      </c>
    </row>
    <row r="101" spans="1:17" ht="14">
      <c r="A101" s="61" t="s">
        <v>398</v>
      </c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36"/>
      <c r="Q101" s="36" t="str">
        <f t="shared" si="5"/>
        <v/>
      </c>
    </row>
    <row r="102" spans="1:17" ht="14">
      <c r="A102" s="61" t="s">
        <v>540</v>
      </c>
      <c r="B102" s="77">
        <v>1</v>
      </c>
      <c r="C102" s="77"/>
      <c r="D102" s="77"/>
      <c r="E102" s="77"/>
      <c r="F102" s="77"/>
      <c r="G102" s="77">
        <v>4</v>
      </c>
      <c r="H102" s="77"/>
      <c r="I102" s="77"/>
      <c r="J102" s="77"/>
      <c r="K102" s="77"/>
      <c r="L102" s="77"/>
      <c r="M102" s="77"/>
      <c r="N102" s="77"/>
      <c r="O102" s="77"/>
      <c r="P102" s="36"/>
      <c r="Q102" s="36">
        <f t="shared" si="5"/>
        <v>5</v>
      </c>
    </row>
    <row r="103" spans="1:17" ht="14">
      <c r="A103" s="61" t="s">
        <v>686</v>
      </c>
      <c r="B103" s="77"/>
      <c r="C103" s="77"/>
      <c r="D103" s="77"/>
      <c r="E103" s="77"/>
      <c r="F103" s="77"/>
      <c r="G103" s="77"/>
      <c r="H103" s="77"/>
      <c r="I103" s="77">
        <v>5</v>
      </c>
      <c r="J103" s="77"/>
      <c r="K103" s="77"/>
      <c r="L103" s="77"/>
      <c r="M103" s="77"/>
      <c r="N103" s="77"/>
      <c r="O103" s="77"/>
      <c r="P103" s="36"/>
      <c r="Q103" s="36">
        <f t="shared" si="5"/>
        <v>5</v>
      </c>
    </row>
    <row r="104" spans="1:17" ht="14">
      <c r="A104" s="61" t="s">
        <v>537</v>
      </c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36"/>
      <c r="Q104" s="36" t="str">
        <f t="shared" si="5"/>
        <v/>
      </c>
    </row>
    <row r="105" spans="1:17" ht="14">
      <c r="A105" s="62" t="s">
        <v>346</v>
      </c>
      <c r="B105" s="77">
        <v>1</v>
      </c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36"/>
      <c r="Q105" s="36">
        <f t="shared" si="5"/>
        <v>1</v>
      </c>
    </row>
    <row r="106" spans="1:17"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87"/>
      <c r="Q106" s="87"/>
    </row>
    <row r="107" spans="1:17" ht="14">
      <c r="A107" s="2" t="s">
        <v>977</v>
      </c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87"/>
      <c r="Q107" s="87"/>
    </row>
    <row r="108" spans="1:17" ht="14">
      <c r="A108" s="61" t="s">
        <v>801</v>
      </c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36"/>
      <c r="Q108" s="36" t="str">
        <f t="shared" ref="Q108:Q114" si="6">IF(SUM(B108:P108)&gt;0,SUM(B108:P108),"")</f>
        <v/>
      </c>
    </row>
    <row r="109" spans="1:17" ht="14">
      <c r="A109" s="61" t="s">
        <v>167</v>
      </c>
      <c r="B109" s="77"/>
      <c r="C109" s="77">
        <v>20</v>
      </c>
      <c r="D109" s="77"/>
      <c r="E109" s="77"/>
      <c r="F109" s="77"/>
      <c r="G109" s="77">
        <v>2</v>
      </c>
      <c r="H109" s="77"/>
      <c r="I109" s="77">
        <v>13</v>
      </c>
      <c r="J109" s="77"/>
      <c r="K109" s="77"/>
      <c r="L109" s="77"/>
      <c r="M109" s="77"/>
      <c r="N109" s="77"/>
      <c r="O109" s="77"/>
      <c r="P109" s="36"/>
      <c r="Q109" s="36">
        <f t="shared" si="6"/>
        <v>35</v>
      </c>
    </row>
    <row r="110" spans="1:17" ht="14">
      <c r="A110" s="61" t="s">
        <v>168</v>
      </c>
      <c r="B110" s="77"/>
      <c r="C110" s="77">
        <v>5</v>
      </c>
      <c r="D110" s="77">
        <v>6</v>
      </c>
      <c r="E110" s="77"/>
      <c r="F110" s="77">
        <v>5</v>
      </c>
      <c r="G110" s="77"/>
      <c r="H110" s="77"/>
      <c r="I110" s="77"/>
      <c r="J110" s="77"/>
      <c r="K110" s="77"/>
      <c r="L110" s="77">
        <v>3</v>
      </c>
      <c r="M110" s="77"/>
      <c r="N110" s="77">
        <v>4</v>
      </c>
      <c r="O110" s="77"/>
      <c r="P110" s="36">
        <v>19</v>
      </c>
      <c r="Q110" s="36">
        <f t="shared" si="6"/>
        <v>42</v>
      </c>
    </row>
    <row r="111" spans="1:17" ht="14">
      <c r="A111" s="61" t="s">
        <v>454</v>
      </c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36"/>
      <c r="Q111" s="36" t="str">
        <f t="shared" si="6"/>
        <v/>
      </c>
    </row>
    <row r="112" spans="1:17" ht="14">
      <c r="A112" s="61" t="s">
        <v>652</v>
      </c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36"/>
      <c r="Q112" s="36" t="str">
        <f t="shared" si="6"/>
        <v/>
      </c>
    </row>
    <row r="113" spans="1:17" ht="14">
      <c r="A113" s="61" t="s">
        <v>6</v>
      </c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>
        <v>4</v>
      </c>
      <c r="P113" s="36"/>
      <c r="Q113" s="36">
        <f t="shared" si="6"/>
        <v>4</v>
      </c>
    </row>
    <row r="114" spans="1:17" ht="14">
      <c r="A114" s="61" t="s">
        <v>616</v>
      </c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36"/>
      <c r="Q114" s="36" t="str">
        <f t="shared" si="6"/>
        <v/>
      </c>
    </row>
    <row r="115" spans="1:17"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87"/>
      <c r="Q115" s="87"/>
    </row>
    <row r="116" spans="1:17" ht="14">
      <c r="A116" s="2" t="s">
        <v>978</v>
      </c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87"/>
      <c r="Q116" s="87"/>
    </row>
    <row r="117" spans="1:17" ht="14">
      <c r="A117" s="61" t="s">
        <v>687</v>
      </c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36">
        <v>2</v>
      </c>
      <c r="Q117" s="36">
        <f>IF(SUM(B117:P117)&gt;0,SUM(B117:P117),"")</f>
        <v>2</v>
      </c>
    </row>
    <row r="118" spans="1:17" ht="14">
      <c r="A118" s="61" t="s">
        <v>688</v>
      </c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36"/>
      <c r="Q118" s="36" t="str">
        <f>IF(SUM(B118:P118)&gt;0,SUM(B118:P118),"")</f>
        <v/>
      </c>
    </row>
    <row r="119" spans="1:17" ht="14">
      <c r="A119" s="61" t="s">
        <v>791</v>
      </c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36"/>
      <c r="Q119" s="36" t="str">
        <f>IF(SUM(B119:P119)&gt;0,SUM(B119:P119),"")</f>
        <v/>
      </c>
    </row>
    <row r="120" spans="1:17"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87"/>
      <c r="Q120" s="87"/>
    </row>
    <row r="121" spans="1:17" ht="14">
      <c r="A121" s="2" t="s">
        <v>979</v>
      </c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87"/>
      <c r="Q121" s="87"/>
    </row>
    <row r="122" spans="1:17" ht="14">
      <c r="A122" s="61" t="s">
        <v>324</v>
      </c>
      <c r="B122" s="77"/>
      <c r="C122" s="77"/>
      <c r="D122" s="77"/>
      <c r="E122" s="77"/>
      <c r="F122" s="77">
        <v>3</v>
      </c>
      <c r="G122" s="77"/>
      <c r="H122" s="77"/>
      <c r="I122" s="77"/>
      <c r="J122" s="77"/>
      <c r="K122" s="77"/>
      <c r="L122" s="77"/>
      <c r="M122" s="77"/>
      <c r="N122" s="77">
        <v>6</v>
      </c>
      <c r="O122" s="77">
        <v>2</v>
      </c>
      <c r="P122" s="36"/>
      <c r="Q122" s="36">
        <f>IF(SUM(B122:P122)&gt;0,SUM(B122:P122),"")</f>
        <v>11</v>
      </c>
    </row>
    <row r="123" spans="1:17" ht="14">
      <c r="A123" s="61" t="s">
        <v>769</v>
      </c>
      <c r="B123" s="77">
        <v>20</v>
      </c>
      <c r="C123" s="77"/>
      <c r="D123" s="77"/>
      <c r="E123" s="77"/>
      <c r="F123" s="77"/>
      <c r="G123" s="77"/>
      <c r="H123" s="77"/>
      <c r="I123" s="77"/>
      <c r="J123" s="77"/>
      <c r="K123" s="77">
        <v>21</v>
      </c>
      <c r="L123" s="77"/>
      <c r="M123" s="77"/>
      <c r="N123" s="77"/>
      <c r="O123" s="77"/>
      <c r="P123" s="36"/>
      <c r="Q123" s="36">
        <f>IF(SUM(B123:P123)&gt;0,SUM(B123:P123),"")</f>
        <v>41</v>
      </c>
    </row>
    <row r="124" spans="1:17" ht="14">
      <c r="A124" s="61" t="s">
        <v>863</v>
      </c>
      <c r="B124" s="77">
        <v>16</v>
      </c>
      <c r="C124" s="77">
        <v>1</v>
      </c>
      <c r="D124" s="77"/>
      <c r="E124" s="77"/>
      <c r="F124" s="77">
        <v>6</v>
      </c>
      <c r="G124" s="77">
        <v>4</v>
      </c>
      <c r="H124" s="77">
        <v>1</v>
      </c>
      <c r="I124" s="77">
        <v>5</v>
      </c>
      <c r="J124" s="77"/>
      <c r="K124" s="77"/>
      <c r="L124" s="77"/>
      <c r="M124" s="77"/>
      <c r="N124" s="77">
        <v>1</v>
      </c>
      <c r="O124" s="77">
        <v>4</v>
      </c>
      <c r="P124" s="36">
        <v>9</v>
      </c>
      <c r="Q124" s="36">
        <f>IF(SUM(B124:P124)&gt;0,SUM(B124:P124),"")</f>
        <v>47</v>
      </c>
    </row>
    <row r="125" spans="1:17" ht="14">
      <c r="A125" s="61" t="s">
        <v>864</v>
      </c>
      <c r="B125" s="77"/>
      <c r="C125" s="77">
        <v>6</v>
      </c>
      <c r="D125" s="77">
        <v>2</v>
      </c>
      <c r="E125" s="77">
        <v>1</v>
      </c>
      <c r="F125" s="77"/>
      <c r="G125" s="77">
        <v>2</v>
      </c>
      <c r="H125" s="77">
        <v>1</v>
      </c>
      <c r="I125" s="77">
        <v>5</v>
      </c>
      <c r="J125" s="77">
        <v>2</v>
      </c>
      <c r="K125" s="77">
        <v>34</v>
      </c>
      <c r="L125" s="77">
        <v>2</v>
      </c>
      <c r="M125" s="77">
        <v>4</v>
      </c>
      <c r="N125" s="77">
        <v>8</v>
      </c>
      <c r="O125" s="77">
        <v>3</v>
      </c>
      <c r="P125" s="36">
        <v>17</v>
      </c>
      <c r="Q125" s="36">
        <f>IF(SUM(B125:P125)&gt;0,SUM(B125:P125),"")</f>
        <v>87</v>
      </c>
    </row>
    <row r="126" spans="1:17" ht="14">
      <c r="A126" s="61" t="s">
        <v>1021</v>
      </c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36"/>
      <c r="Q126" s="36" t="str">
        <f>IF(SUM(B126:P126)&gt;0,SUM(B126:P126),"")</f>
        <v/>
      </c>
    </row>
    <row r="127" spans="1:17">
      <c r="A127" s="48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87"/>
      <c r="Q127" s="87"/>
    </row>
    <row r="128" spans="1:17" ht="14">
      <c r="A128" s="2" t="s">
        <v>980</v>
      </c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87"/>
      <c r="Q128" s="87"/>
    </row>
    <row r="129" spans="1:17" ht="14">
      <c r="A129" s="61" t="s">
        <v>865</v>
      </c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>
        <v>1</v>
      </c>
      <c r="N129" s="77"/>
      <c r="O129" s="77"/>
      <c r="P129" s="36"/>
      <c r="Q129" s="36">
        <f t="shared" ref="Q129:Q138" si="7">IF(SUM(B129:P129)&gt;0,SUM(B129:P129),"")</f>
        <v>1</v>
      </c>
    </row>
    <row r="130" spans="1:17" ht="14">
      <c r="A130" s="61" t="s">
        <v>842</v>
      </c>
      <c r="B130" s="77">
        <v>1</v>
      </c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>
        <v>1</v>
      </c>
      <c r="N130" s="77"/>
      <c r="O130" s="77"/>
      <c r="P130" s="36"/>
      <c r="Q130" s="36">
        <f t="shared" si="7"/>
        <v>2</v>
      </c>
    </row>
    <row r="131" spans="1:17" ht="14">
      <c r="A131" s="61" t="s">
        <v>866</v>
      </c>
      <c r="B131" s="77">
        <v>1</v>
      </c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>
        <v>2</v>
      </c>
      <c r="N131" s="77">
        <v>1</v>
      </c>
      <c r="O131" s="77"/>
      <c r="P131" s="36"/>
      <c r="Q131" s="36">
        <f t="shared" si="7"/>
        <v>4</v>
      </c>
    </row>
    <row r="132" spans="1:17" ht="14">
      <c r="A132" s="61" t="s">
        <v>479</v>
      </c>
      <c r="B132" s="77"/>
      <c r="C132" s="77">
        <v>1</v>
      </c>
      <c r="D132" s="77"/>
      <c r="E132" s="77"/>
      <c r="F132" s="77"/>
      <c r="G132" s="77"/>
      <c r="H132" s="77"/>
      <c r="I132" s="77" t="s">
        <v>884</v>
      </c>
      <c r="J132" s="77"/>
      <c r="K132" s="77"/>
      <c r="L132" s="77"/>
      <c r="M132" s="77"/>
      <c r="N132" s="77"/>
      <c r="O132" s="77"/>
      <c r="P132" s="36"/>
      <c r="Q132" s="36">
        <f t="shared" si="7"/>
        <v>1</v>
      </c>
    </row>
    <row r="133" spans="1:17" ht="14">
      <c r="A133" s="61" t="s">
        <v>480</v>
      </c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36"/>
      <c r="Q133" s="36" t="str">
        <f t="shared" si="7"/>
        <v/>
      </c>
    </row>
    <row r="134" spans="1:17" ht="14">
      <c r="A134" s="61" t="s">
        <v>214</v>
      </c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36"/>
      <c r="Q134" s="36" t="str">
        <f t="shared" si="7"/>
        <v/>
      </c>
    </row>
    <row r="135" spans="1:17" ht="14">
      <c r="A135" s="61" t="s">
        <v>867</v>
      </c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36"/>
      <c r="Q135" s="36" t="str">
        <f t="shared" si="7"/>
        <v/>
      </c>
    </row>
    <row r="136" spans="1:17" ht="14">
      <c r="A136" s="61" t="s">
        <v>576</v>
      </c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36"/>
      <c r="Q136" s="36" t="str">
        <f t="shared" si="7"/>
        <v/>
      </c>
    </row>
    <row r="137" spans="1:17" ht="14">
      <c r="A137" s="61" t="s">
        <v>697</v>
      </c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36"/>
      <c r="Q137" s="36" t="str">
        <f t="shared" si="7"/>
        <v/>
      </c>
    </row>
    <row r="138" spans="1:17" ht="14">
      <c r="A138" s="61" t="s">
        <v>929</v>
      </c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36"/>
      <c r="Q138" s="36" t="str">
        <f t="shared" si="7"/>
        <v/>
      </c>
    </row>
    <row r="139" spans="1:17"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87"/>
      <c r="Q139" s="87"/>
    </row>
    <row r="140" spans="1:17" ht="14">
      <c r="A140" s="2" t="s">
        <v>981</v>
      </c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87"/>
      <c r="Q140" s="87"/>
    </row>
    <row r="141" spans="1:17" ht="14">
      <c r="A141" s="39" t="s">
        <v>806</v>
      </c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36"/>
      <c r="Q141" s="36" t="str">
        <f>IF(SUM(B141:P141)&gt;0,SUM(B141:P141),"")</f>
        <v/>
      </c>
    </row>
    <row r="142" spans="1:17" ht="14">
      <c r="A142" s="39" t="s">
        <v>716</v>
      </c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36"/>
      <c r="Q142" s="36" t="str">
        <f>IF(SUM(B142:P142)&gt;0,SUM(B142:P142),"")</f>
        <v/>
      </c>
    </row>
    <row r="143" spans="1:17" ht="14">
      <c r="A143" s="61" t="s">
        <v>552</v>
      </c>
      <c r="B143" s="77">
        <v>2</v>
      </c>
      <c r="C143" s="77">
        <v>24</v>
      </c>
      <c r="D143" s="77"/>
      <c r="E143" s="77">
        <v>2</v>
      </c>
      <c r="F143" s="77">
        <v>2</v>
      </c>
      <c r="G143" s="77"/>
      <c r="H143" s="77">
        <v>11</v>
      </c>
      <c r="I143" s="77">
        <v>5</v>
      </c>
      <c r="J143" s="77"/>
      <c r="K143" s="77">
        <v>12</v>
      </c>
      <c r="L143" s="77">
        <v>2</v>
      </c>
      <c r="M143" s="77">
        <v>5</v>
      </c>
      <c r="N143" s="77"/>
      <c r="O143" s="77"/>
      <c r="P143" s="36"/>
      <c r="Q143" s="36">
        <f>IF(SUM(B143:P143)&gt;0,SUM(B143:P143),"")</f>
        <v>65</v>
      </c>
    </row>
    <row r="144" spans="1:17" ht="14">
      <c r="A144" s="61" t="s">
        <v>807</v>
      </c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36"/>
      <c r="Q144" s="36" t="str">
        <f>IF(SUM(B144:P144)&gt;0,SUM(B144:P144),"")</f>
        <v/>
      </c>
    </row>
    <row r="145" spans="1:17"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87"/>
      <c r="Q145" s="87"/>
    </row>
    <row r="146" spans="1:17" ht="14">
      <c r="A146" s="2" t="s">
        <v>982</v>
      </c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87"/>
      <c r="Q146" s="87"/>
    </row>
    <row r="147" spans="1:17" ht="14">
      <c r="A147" s="61" t="s">
        <v>481</v>
      </c>
      <c r="B147" s="77" t="s">
        <v>1019</v>
      </c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>
        <v>1</v>
      </c>
      <c r="N147" s="77"/>
      <c r="O147" s="77"/>
      <c r="P147" s="36"/>
      <c r="Q147" s="36">
        <f t="shared" ref="Q147:Q152" si="8">IF(SUM(B147:P147)&gt;0,SUM(B147:P147),"")</f>
        <v>1</v>
      </c>
    </row>
    <row r="148" spans="1:17" ht="14">
      <c r="A148" s="61" t="s">
        <v>488</v>
      </c>
      <c r="B148" s="77"/>
      <c r="C148" s="77">
        <v>9</v>
      </c>
      <c r="D148" s="77"/>
      <c r="E148" s="77"/>
      <c r="F148" s="77">
        <v>1</v>
      </c>
      <c r="G148" s="77"/>
      <c r="H148" s="77"/>
      <c r="I148" s="77"/>
      <c r="J148" s="77"/>
      <c r="K148" s="77"/>
      <c r="L148" s="77"/>
      <c r="M148" s="77"/>
      <c r="N148" s="77"/>
      <c r="O148" s="77"/>
      <c r="P148" s="36"/>
      <c r="Q148" s="36">
        <f t="shared" si="8"/>
        <v>10</v>
      </c>
    </row>
    <row r="149" spans="1:17" ht="14">
      <c r="A149" s="48" t="s">
        <v>259</v>
      </c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36"/>
      <c r="Q149" s="36" t="str">
        <f t="shared" si="8"/>
        <v/>
      </c>
    </row>
    <row r="150" spans="1:17" ht="14">
      <c r="A150" s="61" t="s">
        <v>490</v>
      </c>
      <c r="B150" s="77">
        <v>5</v>
      </c>
      <c r="C150" s="77">
        <v>4</v>
      </c>
      <c r="D150" s="77"/>
      <c r="E150" s="77">
        <v>3</v>
      </c>
      <c r="F150" s="77">
        <v>1</v>
      </c>
      <c r="G150" s="77"/>
      <c r="H150" s="77"/>
      <c r="I150" s="77"/>
      <c r="J150" s="77">
        <v>2</v>
      </c>
      <c r="K150" s="77"/>
      <c r="L150" s="77"/>
      <c r="M150" s="77"/>
      <c r="N150" s="77"/>
      <c r="O150" s="77"/>
      <c r="P150" s="36"/>
      <c r="Q150" s="36">
        <f t="shared" si="8"/>
        <v>15</v>
      </c>
    </row>
    <row r="151" spans="1:17" ht="14">
      <c r="A151" s="61" t="s">
        <v>489</v>
      </c>
      <c r="B151" s="77"/>
      <c r="C151" s="77">
        <v>5</v>
      </c>
      <c r="D151" s="77"/>
      <c r="E151" s="77"/>
      <c r="F151" s="77">
        <v>1</v>
      </c>
      <c r="G151" s="77">
        <v>1</v>
      </c>
      <c r="H151" s="77">
        <v>6</v>
      </c>
      <c r="I151" s="77">
        <v>2</v>
      </c>
      <c r="J151" s="77">
        <v>14</v>
      </c>
      <c r="K151" s="77"/>
      <c r="L151" s="77"/>
      <c r="M151" s="77">
        <v>3</v>
      </c>
      <c r="N151" s="77"/>
      <c r="O151" s="77"/>
      <c r="P151" s="36"/>
      <c r="Q151" s="36">
        <f t="shared" si="8"/>
        <v>32</v>
      </c>
    </row>
    <row r="152" spans="1:17" ht="14">
      <c r="A152" s="64" t="s">
        <v>762</v>
      </c>
      <c r="B152" s="77"/>
      <c r="C152" s="77">
        <v>1</v>
      </c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36"/>
      <c r="Q152" s="36">
        <f t="shared" si="8"/>
        <v>1</v>
      </c>
    </row>
    <row r="153" spans="1:17"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87"/>
      <c r="Q153" s="87"/>
    </row>
    <row r="154" spans="1:17" ht="14">
      <c r="A154" s="2" t="s">
        <v>383</v>
      </c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87"/>
      <c r="Q154" s="87"/>
    </row>
    <row r="155" spans="1:17" ht="14">
      <c r="A155" s="61" t="s">
        <v>332</v>
      </c>
      <c r="B155" s="77">
        <v>1</v>
      </c>
      <c r="C155" s="77"/>
      <c r="D155" s="77"/>
      <c r="E155" s="77"/>
      <c r="F155" s="77"/>
      <c r="G155" s="77"/>
      <c r="H155" s="77"/>
      <c r="I155" s="77"/>
      <c r="J155" s="77"/>
      <c r="K155" s="77">
        <v>1</v>
      </c>
      <c r="L155" s="77"/>
      <c r="M155" s="77"/>
      <c r="N155" s="77"/>
      <c r="O155" s="77"/>
      <c r="P155" s="36">
        <v>1</v>
      </c>
      <c r="Q155" s="36">
        <f>IF(SUM(B155:P155)&gt;0,SUM(B155:P155),"")</f>
        <v>3</v>
      </c>
    </row>
    <row r="156" spans="1:17"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87"/>
      <c r="Q156" s="87"/>
    </row>
    <row r="157" spans="1:17">
      <c r="A157" s="3" t="s">
        <v>554</v>
      </c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87"/>
      <c r="Q157" s="87"/>
    </row>
    <row r="158" spans="1:17" ht="14">
      <c r="A158" s="61" t="s">
        <v>333</v>
      </c>
      <c r="B158" s="77"/>
      <c r="C158" s="77"/>
      <c r="D158" s="77"/>
      <c r="E158" s="77"/>
      <c r="F158" s="77"/>
      <c r="G158" s="77"/>
      <c r="H158" s="77"/>
      <c r="I158" s="77"/>
      <c r="J158" s="77"/>
      <c r="K158" s="77">
        <v>1</v>
      </c>
      <c r="L158" s="77">
        <v>1</v>
      </c>
      <c r="M158" s="77">
        <v>5</v>
      </c>
      <c r="N158" s="77"/>
      <c r="O158" s="77"/>
      <c r="P158" s="36"/>
      <c r="Q158" s="36">
        <f t="shared" ref="Q158:Q168" si="9">IF(SUM(B158:P158)&gt;0,SUM(B158:P158),"")</f>
        <v>7</v>
      </c>
    </row>
    <row r="159" spans="1:17" ht="14">
      <c r="A159" s="61" t="s">
        <v>334</v>
      </c>
      <c r="B159" s="77"/>
      <c r="C159" s="77"/>
      <c r="D159" s="77"/>
      <c r="E159" s="77"/>
      <c r="F159" s="77"/>
      <c r="G159" s="77"/>
      <c r="H159" s="77">
        <v>2</v>
      </c>
      <c r="I159" s="77"/>
      <c r="J159" s="77"/>
      <c r="K159" s="77"/>
      <c r="L159" s="77"/>
      <c r="M159" s="77"/>
      <c r="N159" s="77"/>
      <c r="O159" s="77"/>
      <c r="P159" s="36"/>
      <c r="Q159" s="36">
        <f t="shared" si="9"/>
        <v>2</v>
      </c>
    </row>
    <row r="160" spans="1:17" ht="14">
      <c r="A160" s="61" t="s">
        <v>198</v>
      </c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36"/>
      <c r="Q160" s="36" t="str">
        <f t="shared" si="9"/>
        <v/>
      </c>
    </row>
    <row r="161" spans="1:17" ht="14">
      <c r="A161" s="61" t="s">
        <v>199</v>
      </c>
      <c r="B161" s="77">
        <v>1</v>
      </c>
      <c r="C161" s="77"/>
      <c r="D161" s="77"/>
      <c r="E161" s="77">
        <v>2</v>
      </c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36"/>
      <c r="Q161" s="36">
        <f t="shared" si="9"/>
        <v>3</v>
      </c>
    </row>
    <row r="162" spans="1:17" ht="14">
      <c r="A162" s="61" t="s">
        <v>717</v>
      </c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36"/>
      <c r="Q162" s="36" t="str">
        <f t="shared" si="9"/>
        <v/>
      </c>
    </row>
    <row r="163" spans="1:17" ht="14">
      <c r="A163" s="61" t="s">
        <v>200</v>
      </c>
      <c r="B163" s="77"/>
      <c r="C163" s="77">
        <v>1</v>
      </c>
      <c r="D163" s="77">
        <v>2</v>
      </c>
      <c r="E163" s="77"/>
      <c r="F163" s="77"/>
      <c r="G163" s="77"/>
      <c r="H163" s="77">
        <v>1</v>
      </c>
      <c r="I163" s="77">
        <v>1</v>
      </c>
      <c r="J163" s="77"/>
      <c r="K163" s="77">
        <v>1</v>
      </c>
      <c r="L163" s="77"/>
      <c r="M163" s="77">
        <v>1</v>
      </c>
      <c r="N163" s="77"/>
      <c r="O163" s="77"/>
      <c r="P163" s="36"/>
      <c r="Q163" s="36">
        <f t="shared" si="9"/>
        <v>7</v>
      </c>
    </row>
    <row r="164" spans="1:17" ht="14">
      <c r="A164" s="61" t="s">
        <v>336</v>
      </c>
      <c r="B164" s="77"/>
      <c r="C164" s="77"/>
      <c r="D164" s="77"/>
      <c r="E164" s="77"/>
      <c r="F164" s="77"/>
      <c r="G164" s="77"/>
      <c r="H164" s="77"/>
      <c r="I164" s="77"/>
      <c r="J164" s="77">
        <v>1</v>
      </c>
      <c r="K164" s="77"/>
      <c r="L164" s="77"/>
      <c r="M164" s="77">
        <v>2</v>
      </c>
      <c r="N164" s="77"/>
      <c r="O164" s="77">
        <v>1</v>
      </c>
      <c r="P164" s="36"/>
      <c r="Q164" s="36">
        <f t="shared" si="9"/>
        <v>4</v>
      </c>
    </row>
    <row r="165" spans="1:17" ht="14">
      <c r="A165" s="61" t="s">
        <v>787</v>
      </c>
      <c r="B165" s="77"/>
      <c r="C165" s="77"/>
      <c r="D165" s="77"/>
      <c r="E165" s="77"/>
      <c r="F165" s="77"/>
      <c r="G165" s="77">
        <v>1</v>
      </c>
      <c r="H165" s="77"/>
      <c r="I165" s="77"/>
      <c r="J165" s="77"/>
      <c r="K165" s="77"/>
      <c r="L165" s="77"/>
      <c r="M165" s="77"/>
      <c r="N165" s="77"/>
      <c r="O165" s="77"/>
      <c r="P165" s="36"/>
      <c r="Q165" s="36">
        <f t="shared" si="9"/>
        <v>1</v>
      </c>
    </row>
    <row r="166" spans="1:17" ht="14">
      <c r="A166" s="61" t="s">
        <v>271</v>
      </c>
      <c r="B166" s="77">
        <v>4</v>
      </c>
      <c r="C166" s="77">
        <v>2</v>
      </c>
      <c r="D166" s="77"/>
      <c r="E166" s="77">
        <v>7</v>
      </c>
      <c r="F166" s="77">
        <v>2</v>
      </c>
      <c r="G166" s="77">
        <v>6</v>
      </c>
      <c r="H166" s="77">
        <v>5</v>
      </c>
      <c r="I166" s="77">
        <v>2</v>
      </c>
      <c r="J166" s="77"/>
      <c r="K166" s="77">
        <v>10</v>
      </c>
      <c r="L166" s="77">
        <v>1</v>
      </c>
      <c r="M166" s="77">
        <v>3</v>
      </c>
      <c r="N166" s="77">
        <v>1</v>
      </c>
      <c r="O166" s="77"/>
      <c r="P166" s="36">
        <v>1</v>
      </c>
      <c r="Q166" s="36">
        <f t="shared" si="9"/>
        <v>44</v>
      </c>
    </row>
    <row r="167" spans="1:17" ht="14">
      <c r="A167" s="61" t="s">
        <v>263</v>
      </c>
      <c r="B167" s="77">
        <v>2</v>
      </c>
      <c r="C167" s="77"/>
      <c r="D167" s="77"/>
      <c r="E167" s="77">
        <v>1</v>
      </c>
      <c r="F167" s="77"/>
      <c r="G167" s="77">
        <v>1</v>
      </c>
      <c r="H167" s="77">
        <v>1</v>
      </c>
      <c r="I167" s="77">
        <v>1</v>
      </c>
      <c r="J167" s="77"/>
      <c r="K167" s="77"/>
      <c r="L167" s="77">
        <v>1</v>
      </c>
      <c r="M167" s="77">
        <v>2</v>
      </c>
      <c r="N167" s="77"/>
      <c r="O167" s="77"/>
      <c r="P167" s="36"/>
      <c r="Q167" s="36">
        <f t="shared" si="9"/>
        <v>9</v>
      </c>
    </row>
    <row r="168" spans="1:17" ht="14">
      <c r="A168" s="61" t="s">
        <v>455</v>
      </c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36"/>
      <c r="Q168" s="36" t="str">
        <f t="shared" si="9"/>
        <v/>
      </c>
    </row>
    <row r="169" spans="1:17"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87"/>
      <c r="Q169" s="87"/>
    </row>
    <row r="170" spans="1:17" ht="14">
      <c r="A170" s="2" t="s">
        <v>253</v>
      </c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87"/>
      <c r="Q170" s="87"/>
    </row>
    <row r="171" spans="1:17" ht="14">
      <c r="A171" s="61" t="s">
        <v>440</v>
      </c>
      <c r="B171" s="77"/>
      <c r="C171" s="77">
        <v>1</v>
      </c>
      <c r="D171" s="77"/>
      <c r="E171" s="77"/>
      <c r="F171" s="77">
        <v>2</v>
      </c>
      <c r="G171" s="77">
        <v>1</v>
      </c>
      <c r="H171" s="77">
        <v>1</v>
      </c>
      <c r="I171" s="77">
        <v>3</v>
      </c>
      <c r="J171" s="77"/>
      <c r="K171" s="77">
        <v>8</v>
      </c>
      <c r="L171" s="77"/>
      <c r="M171" s="77">
        <v>1</v>
      </c>
      <c r="N171" s="77">
        <v>1</v>
      </c>
      <c r="O171" s="77">
        <v>4</v>
      </c>
      <c r="P171" s="34">
        <v>3</v>
      </c>
      <c r="Q171" s="36">
        <f>IF(SUM(B171:P171)&gt;0,SUM(B171:P171),"")</f>
        <v>25</v>
      </c>
    </row>
    <row r="172" spans="1:17" ht="14">
      <c r="A172" s="61" t="s">
        <v>441</v>
      </c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34"/>
      <c r="Q172" s="36" t="str">
        <f>IF(SUM(B172:P172)&gt;0,SUM(B172:P172),"")</f>
        <v/>
      </c>
    </row>
    <row r="173" spans="1:17" ht="14">
      <c r="A173" s="61" t="s">
        <v>442</v>
      </c>
      <c r="B173" s="77"/>
      <c r="C173" s="77"/>
      <c r="D173" s="77"/>
      <c r="E173" s="77"/>
      <c r="F173" s="77"/>
      <c r="G173" s="77"/>
      <c r="H173" s="77"/>
      <c r="I173" s="77">
        <v>1</v>
      </c>
      <c r="J173" s="77"/>
      <c r="K173" s="77"/>
      <c r="L173" s="77"/>
      <c r="M173" s="77"/>
      <c r="N173" s="77"/>
      <c r="O173" s="77"/>
      <c r="P173" s="36"/>
      <c r="Q173" s="36">
        <f>IF(SUM(B173:P173)&gt;0,SUM(B173:P173),"")</f>
        <v>1</v>
      </c>
    </row>
    <row r="174" spans="1:17" ht="14">
      <c r="A174" s="61" t="s">
        <v>443</v>
      </c>
      <c r="B174" s="77"/>
      <c r="C174" s="77"/>
      <c r="D174" s="77"/>
      <c r="E174" s="77"/>
      <c r="F174" s="77"/>
      <c r="G174" s="77"/>
      <c r="H174" s="77"/>
      <c r="I174" s="77"/>
      <c r="J174" s="77"/>
      <c r="K174" s="77">
        <v>1</v>
      </c>
      <c r="L174" s="77"/>
      <c r="M174" s="77"/>
      <c r="N174" s="77"/>
      <c r="O174" s="77"/>
      <c r="P174" s="36"/>
      <c r="Q174" s="36">
        <f>IF(SUM(B174:P174)&gt;0,SUM(B174:P174),"")</f>
        <v>1</v>
      </c>
    </row>
    <row r="175" spans="1:17" ht="14">
      <c r="A175" s="61" t="s">
        <v>20</v>
      </c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36"/>
      <c r="Q175" s="36" t="str">
        <f>IF(SUM(B175:P175)&gt;0,SUM(B175:P175),"")</f>
        <v/>
      </c>
    </row>
    <row r="176" spans="1:17"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87"/>
      <c r="Q176" s="87"/>
    </row>
    <row r="177" spans="1:17" ht="14">
      <c r="A177" s="2" t="s">
        <v>555</v>
      </c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87"/>
      <c r="Q177" s="87"/>
    </row>
    <row r="178" spans="1:17" ht="14">
      <c r="A178" s="61" t="s">
        <v>264</v>
      </c>
      <c r="B178" s="77">
        <v>1</v>
      </c>
      <c r="C178" s="77"/>
      <c r="D178" s="77"/>
      <c r="E178" s="77"/>
      <c r="F178" s="77">
        <v>3</v>
      </c>
      <c r="G178" s="77"/>
      <c r="H178" s="77"/>
      <c r="I178" s="77"/>
      <c r="J178" s="77"/>
      <c r="K178" s="77"/>
      <c r="L178" s="77"/>
      <c r="M178" s="77"/>
      <c r="N178" s="77"/>
      <c r="O178" s="77"/>
      <c r="P178" s="36"/>
      <c r="Q178" s="36">
        <f t="shared" ref="Q178:Q191" si="10">IF(SUM(B178:P178)&gt;0,SUM(B178:P178),"")</f>
        <v>4</v>
      </c>
    </row>
    <row r="179" spans="1:17" ht="14">
      <c r="A179" s="61" t="s">
        <v>265</v>
      </c>
      <c r="B179" s="77">
        <v>1</v>
      </c>
      <c r="C179" s="77"/>
      <c r="D179" s="77"/>
      <c r="E179" s="77"/>
      <c r="F179" s="77"/>
      <c r="G179" s="77">
        <v>1</v>
      </c>
      <c r="H179" s="77"/>
      <c r="I179" s="77"/>
      <c r="J179" s="77"/>
      <c r="K179" s="77">
        <v>1</v>
      </c>
      <c r="L179" s="77"/>
      <c r="M179" s="77">
        <v>3</v>
      </c>
      <c r="N179" s="77"/>
      <c r="O179" s="77"/>
      <c r="P179" s="36"/>
      <c r="Q179" s="36">
        <f t="shared" si="10"/>
        <v>6</v>
      </c>
    </row>
    <row r="180" spans="1:17" ht="14">
      <c r="A180" s="61" t="s">
        <v>51</v>
      </c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36"/>
      <c r="Q180" s="36" t="str">
        <f t="shared" si="10"/>
        <v/>
      </c>
    </row>
    <row r="181" spans="1:17" ht="14">
      <c r="A181" s="61" t="s">
        <v>126</v>
      </c>
      <c r="B181" s="77">
        <v>2</v>
      </c>
      <c r="C181" s="77"/>
      <c r="D181" s="77"/>
      <c r="E181" s="77"/>
      <c r="F181" s="77"/>
      <c r="G181" s="77"/>
      <c r="H181" s="77"/>
      <c r="I181" s="77"/>
      <c r="J181" s="77"/>
      <c r="K181" s="77">
        <v>3</v>
      </c>
      <c r="L181" s="77"/>
      <c r="M181" s="77"/>
      <c r="N181" s="77"/>
      <c r="O181" s="77"/>
      <c r="P181" s="36"/>
      <c r="Q181" s="36">
        <f t="shared" si="10"/>
        <v>5</v>
      </c>
    </row>
    <row r="182" spans="1:17" ht="14">
      <c r="A182" s="61" t="s">
        <v>127</v>
      </c>
      <c r="B182" s="77"/>
      <c r="C182" s="77">
        <v>3</v>
      </c>
      <c r="D182" s="77"/>
      <c r="E182" s="77"/>
      <c r="F182" s="77"/>
      <c r="G182" s="77"/>
      <c r="H182" s="77"/>
      <c r="I182" s="77"/>
      <c r="J182" s="77"/>
      <c r="K182" s="77">
        <v>1</v>
      </c>
      <c r="L182" s="77"/>
      <c r="M182" s="77">
        <v>9</v>
      </c>
      <c r="N182" s="77"/>
      <c r="O182" s="77"/>
      <c r="P182" s="36"/>
      <c r="Q182" s="36">
        <f t="shared" si="10"/>
        <v>13</v>
      </c>
    </row>
    <row r="183" spans="1:17" ht="14">
      <c r="A183" s="61" t="s">
        <v>128</v>
      </c>
      <c r="B183" s="77"/>
      <c r="C183" s="77"/>
      <c r="D183" s="77"/>
      <c r="E183" s="77"/>
      <c r="F183" s="77"/>
      <c r="G183" s="77">
        <v>5</v>
      </c>
      <c r="H183" s="77"/>
      <c r="I183" s="77"/>
      <c r="J183" s="77"/>
      <c r="K183" s="77"/>
      <c r="L183" s="77"/>
      <c r="M183" s="77">
        <v>2</v>
      </c>
      <c r="N183" s="77"/>
      <c r="O183" s="77"/>
      <c r="P183" s="36"/>
      <c r="Q183" s="36">
        <f t="shared" si="10"/>
        <v>7</v>
      </c>
    </row>
    <row r="184" spans="1:17" ht="14">
      <c r="A184" s="61" t="s">
        <v>270</v>
      </c>
      <c r="B184" s="77">
        <v>2</v>
      </c>
      <c r="C184" s="77"/>
      <c r="D184" s="77"/>
      <c r="E184" s="77"/>
      <c r="F184" s="77">
        <v>1</v>
      </c>
      <c r="G184" s="77"/>
      <c r="H184" s="77"/>
      <c r="I184" s="77"/>
      <c r="J184" s="77"/>
      <c r="K184" s="77"/>
      <c r="L184" s="77"/>
      <c r="M184" s="77"/>
      <c r="N184" s="77"/>
      <c r="O184" s="77"/>
      <c r="P184" s="36"/>
      <c r="Q184" s="36">
        <f t="shared" si="10"/>
        <v>3</v>
      </c>
    </row>
    <row r="185" spans="1:17" ht="14">
      <c r="A185" s="61" t="s">
        <v>21</v>
      </c>
      <c r="B185" s="77"/>
      <c r="C185" s="77"/>
      <c r="D185" s="77"/>
      <c r="E185" s="77"/>
      <c r="F185" s="77"/>
      <c r="G185" s="77">
        <v>4</v>
      </c>
      <c r="H185" s="77"/>
      <c r="I185" s="77"/>
      <c r="J185" s="77"/>
      <c r="K185" s="77">
        <v>9</v>
      </c>
      <c r="L185" s="77"/>
      <c r="M185" s="77"/>
      <c r="N185" s="77"/>
      <c r="O185" s="77"/>
      <c r="P185" s="36"/>
      <c r="Q185" s="36">
        <f t="shared" si="10"/>
        <v>13</v>
      </c>
    </row>
    <row r="186" spans="1:17" ht="14">
      <c r="A186" s="61" t="s">
        <v>4</v>
      </c>
      <c r="B186" s="77"/>
      <c r="C186" s="77"/>
      <c r="D186" s="77"/>
      <c r="E186" s="77"/>
      <c r="F186" s="77"/>
      <c r="G186" s="77"/>
      <c r="H186" s="77">
        <v>2</v>
      </c>
      <c r="I186" s="77"/>
      <c r="J186" s="77"/>
      <c r="K186" s="77">
        <v>9</v>
      </c>
      <c r="L186" s="77"/>
      <c r="M186" s="77">
        <v>2</v>
      </c>
      <c r="N186" s="77">
        <v>2</v>
      </c>
      <c r="O186" s="77"/>
      <c r="P186" s="36"/>
      <c r="Q186" s="36">
        <f t="shared" si="10"/>
        <v>15</v>
      </c>
    </row>
    <row r="187" spans="1:17" ht="14">
      <c r="A187" s="61" t="s">
        <v>142</v>
      </c>
      <c r="B187" s="77"/>
      <c r="C187" s="77">
        <v>2</v>
      </c>
      <c r="D187" s="77"/>
      <c r="E187" s="77"/>
      <c r="F187" s="77"/>
      <c r="G187" s="77"/>
      <c r="H187" s="77">
        <v>5</v>
      </c>
      <c r="I187" s="77"/>
      <c r="J187" s="77"/>
      <c r="K187" s="77">
        <v>9</v>
      </c>
      <c r="L187" s="77"/>
      <c r="M187" s="77">
        <v>7</v>
      </c>
      <c r="N187" s="77"/>
      <c r="O187" s="77"/>
      <c r="P187" s="36">
        <v>1</v>
      </c>
      <c r="Q187" s="36">
        <f t="shared" si="10"/>
        <v>24</v>
      </c>
    </row>
    <row r="188" spans="1:17" ht="14">
      <c r="A188" s="61" t="s">
        <v>143</v>
      </c>
      <c r="B188" s="77">
        <v>6</v>
      </c>
      <c r="C188" s="77">
        <v>1</v>
      </c>
      <c r="D188" s="77"/>
      <c r="E188" s="77"/>
      <c r="F188" s="77">
        <v>2</v>
      </c>
      <c r="G188" s="77">
        <v>14</v>
      </c>
      <c r="H188" s="77">
        <v>6</v>
      </c>
      <c r="I188" s="77">
        <v>12</v>
      </c>
      <c r="J188" s="77"/>
      <c r="K188" s="77">
        <v>21</v>
      </c>
      <c r="L188" s="77"/>
      <c r="M188" s="77">
        <v>6</v>
      </c>
      <c r="N188" s="77">
        <v>5</v>
      </c>
      <c r="O188" s="77">
        <v>8</v>
      </c>
      <c r="P188" s="36">
        <v>17</v>
      </c>
      <c r="Q188" s="36">
        <f t="shared" si="10"/>
        <v>98</v>
      </c>
    </row>
    <row r="189" spans="1:17" ht="14">
      <c r="A189" s="61" t="s">
        <v>52</v>
      </c>
      <c r="B189" s="77">
        <v>2</v>
      </c>
      <c r="C189" s="77"/>
      <c r="D189" s="77"/>
      <c r="E189" s="77"/>
      <c r="F189" s="77"/>
      <c r="G189" s="77"/>
      <c r="H189" s="77"/>
      <c r="I189" s="77"/>
      <c r="J189" s="77"/>
      <c r="K189" s="77"/>
      <c r="L189" s="77">
        <v>1</v>
      </c>
      <c r="M189" s="77"/>
      <c r="N189" s="77"/>
      <c r="O189" s="77"/>
      <c r="P189" s="36"/>
      <c r="Q189" s="36">
        <f t="shared" si="10"/>
        <v>3</v>
      </c>
    </row>
    <row r="190" spans="1:17" ht="14">
      <c r="A190" s="61" t="s">
        <v>22</v>
      </c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36"/>
      <c r="Q190" s="36" t="str">
        <f t="shared" si="10"/>
        <v/>
      </c>
    </row>
    <row r="191" spans="1:17" ht="14">
      <c r="A191" s="61" t="s">
        <v>497</v>
      </c>
      <c r="B191" s="77"/>
      <c r="C191" s="77"/>
      <c r="D191" s="77"/>
      <c r="E191" s="77"/>
      <c r="F191" s="77"/>
      <c r="G191" s="77"/>
      <c r="H191" s="77"/>
      <c r="I191" s="77"/>
      <c r="J191" s="77"/>
      <c r="K191" s="77">
        <v>2</v>
      </c>
      <c r="L191" s="77"/>
      <c r="M191" s="77"/>
      <c r="N191" s="77"/>
      <c r="O191" s="77"/>
      <c r="P191" s="36">
        <v>1</v>
      </c>
      <c r="Q191" s="36">
        <f t="shared" si="10"/>
        <v>3</v>
      </c>
    </row>
    <row r="192" spans="1:17"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87"/>
      <c r="Q192" s="87"/>
    </row>
    <row r="193" spans="1:17" ht="14">
      <c r="A193" s="2" t="s">
        <v>556</v>
      </c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87"/>
      <c r="Q193" s="87"/>
    </row>
    <row r="194" spans="1:17" ht="14">
      <c r="A194" s="61" t="s">
        <v>341</v>
      </c>
      <c r="B194" s="77">
        <v>2</v>
      </c>
      <c r="C194" s="77"/>
      <c r="D194" s="77"/>
      <c r="E194" s="77">
        <v>1</v>
      </c>
      <c r="F194" s="77">
        <v>1</v>
      </c>
      <c r="G194" s="77">
        <v>3</v>
      </c>
      <c r="H194" s="77"/>
      <c r="I194" s="77"/>
      <c r="J194" s="77"/>
      <c r="K194" s="77">
        <v>4</v>
      </c>
      <c r="L194" s="77"/>
      <c r="M194" s="77">
        <v>7</v>
      </c>
      <c r="N194" s="77"/>
      <c r="O194" s="77"/>
      <c r="P194" s="36"/>
      <c r="Q194" s="36">
        <f>IF(SUM(B194:P194)&gt;0,SUM(B194:P194),"")</f>
        <v>18</v>
      </c>
    </row>
    <row r="195" spans="1:17" ht="14">
      <c r="A195" s="61" t="s">
        <v>482</v>
      </c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36"/>
      <c r="Q195" s="36" t="str">
        <f>IF(SUM(B195:P195)&gt;0,SUM(B195:P195),"")</f>
        <v/>
      </c>
    </row>
    <row r="196" spans="1:17" ht="14">
      <c r="A196" s="61" t="s">
        <v>502</v>
      </c>
      <c r="B196" s="77">
        <v>2</v>
      </c>
      <c r="C196" s="77"/>
      <c r="D196" s="77"/>
      <c r="E196" s="77">
        <v>7</v>
      </c>
      <c r="F196" s="77"/>
      <c r="G196" s="77">
        <v>1</v>
      </c>
      <c r="H196" s="77"/>
      <c r="I196" s="77"/>
      <c r="J196" s="77"/>
      <c r="K196" s="77">
        <v>2</v>
      </c>
      <c r="L196" s="77"/>
      <c r="M196" s="77"/>
      <c r="N196" s="77"/>
      <c r="O196" s="77"/>
      <c r="P196" s="36">
        <v>1</v>
      </c>
      <c r="Q196" s="36">
        <f>IF(SUM(B196:P196)&gt;0,SUM(B196:P196),"")</f>
        <v>13</v>
      </c>
    </row>
    <row r="197" spans="1:17" ht="14">
      <c r="A197" s="61" t="s">
        <v>741</v>
      </c>
      <c r="B197" s="77"/>
      <c r="C197" s="77"/>
      <c r="D197" s="77"/>
      <c r="E197" s="77">
        <v>3</v>
      </c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36"/>
      <c r="Q197" s="36">
        <f>IF(SUM(B197:P197)&gt;0,SUM(B197:P197),"")</f>
        <v>3</v>
      </c>
    </row>
    <row r="198" spans="1:17" ht="14">
      <c r="A198" s="61" t="s">
        <v>23</v>
      </c>
      <c r="B198" s="77">
        <v>1</v>
      </c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36"/>
      <c r="Q198" s="36">
        <f>IF(SUM(B198:P198)&gt;0,SUM(B198:P198),"")</f>
        <v>1</v>
      </c>
    </row>
    <row r="199" spans="1:17"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87"/>
      <c r="Q199" s="87"/>
    </row>
    <row r="200" spans="1:17" ht="14">
      <c r="A200" s="2" t="s">
        <v>557</v>
      </c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87"/>
      <c r="Q200" s="87"/>
    </row>
    <row r="201" spans="1:17" ht="14">
      <c r="A201" s="39" t="s">
        <v>309</v>
      </c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36"/>
      <c r="Q201" s="36" t="str">
        <f t="shared" ref="Q201:Q206" si="11">IF(SUM(B201:P201)&gt;0,SUM(B201:P201),"")</f>
        <v/>
      </c>
    </row>
    <row r="202" spans="1:17" ht="14">
      <c r="A202" s="61" t="s">
        <v>343</v>
      </c>
      <c r="B202" s="77">
        <v>7</v>
      </c>
      <c r="C202" s="77"/>
      <c r="D202" s="77"/>
      <c r="E202" s="77"/>
      <c r="F202" s="77">
        <v>8</v>
      </c>
      <c r="G202" s="77">
        <v>2</v>
      </c>
      <c r="H202" s="77"/>
      <c r="I202" s="77"/>
      <c r="J202" s="77"/>
      <c r="K202" s="77"/>
      <c r="L202" s="77">
        <v>1</v>
      </c>
      <c r="M202" s="77">
        <v>3</v>
      </c>
      <c r="N202" s="77"/>
      <c r="O202" s="77"/>
      <c r="P202" s="36"/>
      <c r="Q202" s="36">
        <f t="shared" si="11"/>
        <v>21</v>
      </c>
    </row>
    <row r="203" spans="1:17" ht="14">
      <c r="A203" s="61" t="s">
        <v>495</v>
      </c>
      <c r="B203" s="77">
        <v>5</v>
      </c>
      <c r="C203" s="77">
        <v>11</v>
      </c>
      <c r="D203" s="77">
        <v>3</v>
      </c>
      <c r="E203" s="77">
        <v>4</v>
      </c>
      <c r="F203" s="77">
        <v>7</v>
      </c>
      <c r="G203" s="77"/>
      <c r="H203" s="77">
        <v>11</v>
      </c>
      <c r="I203" s="77">
        <v>3</v>
      </c>
      <c r="J203" s="77"/>
      <c r="K203" s="77">
        <v>2</v>
      </c>
      <c r="L203" s="77">
        <v>4</v>
      </c>
      <c r="M203" s="77"/>
      <c r="N203" s="77">
        <v>3</v>
      </c>
      <c r="O203" s="77">
        <v>2</v>
      </c>
      <c r="P203" s="36">
        <v>3</v>
      </c>
      <c r="Q203" s="36">
        <f t="shared" si="11"/>
        <v>58</v>
      </c>
    </row>
    <row r="204" spans="1:17" ht="14">
      <c r="A204" s="61" t="s">
        <v>496</v>
      </c>
      <c r="B204" s="77"/>
      <c r="C204" s="77"/>
      <c r="D204" s="77"/>
      <c r="E204" s="77"/>
      <c r="F204" s="77"/>
      <c r="G204" s="77"/>
      <c r="H204" s="77"/>
      <c r="I204" s="77">
        <v>6</v>
      </c>
      <c r="J204" s="77"/>
      <c r="K204" s="77">
        <v>10</v>
      </c>
      <c r="L204" s="77"/>
      <c r="M204" s="77"/>
      <c r="N204" s="77">
        <v>3</v>
      </c>
      <c r="O204" s="77">
        <v>2</v>
      </c>
      <c r="P204" s="36">
        <v>10</v>
      </c>
      <c r="Q204" s="36">
        <f t="shared" si="11"/>
        <v>31</v>
      </c>
    </row>
    <row r="205" spans="1:17" ht="14">
      <c r="A205" s="61" t="s">
        <v>793</v>
      </c>
      <c r="B205" s="77">
        <v>30</v>
      </c>
      <c r="C205" s="77">
        <v>3</v>
      </c>
      <c r="D205" s="77">
        <v>2</v>
      </c>
      <c r="E205" s="77"/>
      <c r="F205" s="77"/>
      <c r="G205" s="77">
        <v>8</v>
      </c>
      <c r="H205" s="77"/>
      <c r="I205" s="77">
        <v>6</v>
      </c>
      <c r="J205" s="77"/>
      <c r="K205" s="77"/>
      <c r="L205" s="77">
        <v>5</v>
      </c>
      <c r="M205" s="77"/>
      <c r="N205" s="77">
        <v>5</v>
      </c>
      <c r="O205" s="77">
        <v>5</v>
      </c>
      <c r="P205" s="36">
        <v>18</v>
      </c>
      <c r="Q205" s="36">
        <f t="shared" si="11"/>
        <v>82</v>
      </c>
    </row>
    <row r="206" spans="1:17" ht="14">
      <c r="A206" s="61" t="s">
        <v>794</v>
      </c>
      <c r="B206" s="77">
        <v>8</v>
      </c>
      <c r="C206" s="77">
        <v>3</v>
      </c>
      <c r="D206" s="77"/>
      <c r="E206" s="77">
        <v>1</v>
      </c>
      <c r="F206" s="77">
        <v>5</v>
      </c>
      <c r="G206" s="77">
        <v>18</v>
      </c>
      <c r="H206" s="77">
        <v>6</v>
      </c>
      <c r="I206" s="77">
        <v>6</v>
      </c>
      <c r="J206" s="77"/>
      <c r="K206" s="77">
        <v>26</v>
      </c>
      <c r="L206" s="77">
        <v>4</v>
      </c>
      <c r="M206" s="77">
        <v>8</v>
      </c>
      <c r="N206" s="77">
        <v>9</v>
      </c>
      <c r="O206" s="77">
        <v>2</v>
      </c>
      <c r="P206" s="36">
        <v>5</v>
      </c>
      <c r="Q206" s="36">
        <f t="shared" si="11"/>
        <v>101</v>
      </c>
    </row>
    <row r="207" spans="1:17"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87"/>
      <c r="Q207" s="87"/>
    </row>
    <row r="208" spans="1:17" ht="14">
      <c r="A208" s="2" t="s">
        <v>558</v>
      </c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87"/>
      <c r="Q208" s="87"/>
    </row>
    <row r="209" spans="1:17" ht="14">
      <c r="A209" s="61" t="s">
        <v>470</v>
      </c>
      <c r="B209" s="77"/>
      <c r="C209" s="77"/>
      <c r="D209" s="77"/>
      <c r="E209" s="77"/>
      <c r="F209" s="77"/>
      <c r="G209" s="77"/>
      <c r="H209" s="77"/>
      <c r="I209" s="77">
        <v>5</v>
      </c>
      <c r="J209" s="77"/>
      <c r="K209" s="77">
        <v>61</v>
      </c>
      <c r="L209" s="77"/>
      <c r="M209" s="77">
        <v>1</v>
      </c>
      <c r="N209" s="77"/>
      <c r="O209" s="77">
        <v>12</v>
      </c>
      <c r="P209" s="36">
        <v>9</v>
      </c>
      <c r="Q209" s="36">
        <f t="shared" ref="Q209:Q217" si="12">IF(SUM(B209:P209)&gt;0,SUM(B209:P209),"")</f>
        <v>88</v>
      </c>
    </row>
    <row r="210" spans="1:17" ht="14">
      <c r="A210" s="61" t="s">
        <v>473</v>
      </c>
      <c r="B210" s="77"/>
      <c r="C210" s="77"/>
      <c r="D210" s="77"/>
      <c r="E210" s="77"/>
      <c r="F210" s="77"/>
      <c r="G210" s="77">
        <v>2</v>
      </c>
      <c r="H210" s="77"/>
      <c r="I210" s="77"/>
      <c r="J210" s="77"/>
      <c r="K210" s="77">
        <v>10</v>
      </c>
      <c r="L210" s="77"/>
      <c r="M210" s="77"/>
      <c r="N210" s="77"/>
      <c r="O210" s="77"/>
      <c r="P210" s="36">
        <v>4</v>
      </c>
      <c r="Q210" s="36">
        <f t="shared" si="12"/>
        <v>16</v>
      </c>
    </row>
    <row r="211" spans="1:17" ht="14">
      <c r="A211" s="61" t="s">
        <v>727</v>
      </c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36"/>
      <c r="Q211" s="36" t="str">
        <f t="shared" si="12"/>
        <v/>
      </c>
    </row>
    <row r="212" spans="1:17" ht="14">
      <c r="A212" s="61" t="s">
        <v>471</v>
      </c>
      <c r="B212" s="77">
        <v>25</v>
      </c>
      <c r="C212" s="77">
        <v>6</v>
      </c>
      <c r="D212" s="77"/>
      <c r="E212" s="77">
        <v>2</v>
      </c>
      <c r="F212" s="77">
        <v>4</v>
      </c>
      <c r="G212" s="77">
        <v>150</v>
      </c>
      <c r="H212" s="77">
        <v>4</v>
      </c>
      <c r="I212" s="77"/>
      <c r="J212" s="77"/>
      <c r="K212" s="77">
        <v>10</v>
      </c>
      <c r="L212" s="77"/>
      <c r="M212" s="77">
        <v>5</v>
      </c>
      <c r="N212" s="77"/>
      <c r="O212" s="77"/>
      <c r="P212" s="36"/>
      <c r="Q212" s="36">
        <f t="shared" si="12"/>
        <v>206</v>
      </c>
    </row>
    <row r="213" spans="1:17" ht="14">
      <c r="A213" s="61" t="s">
        <v>472</v>
      </c>
      <c r="B213" s="77">
        <v>82</v>
      </c>
      <c r="C213" s="77">
        <v>12</v>
      </c>
      <c r="D213" s="77">
        <v>6</v>
      </c>
      <c r="E213" s="77">
        <v>2</v>
      </c>
      <c r="F213" s="77">
        <v>17</v>
      </c>
      <c r="G213" s="77">
        <v>5</v>
      </c>
      <c r="H213" s="77">
        <v>17</v>
      </c>
      <c r="I213" s="77">
        <v>11</v>
      </c>
      <c r="J213" s="77"/>
      <c r="K213" s="77">
        <v>30</v>
      </c>
      <c r="L213" s="77"/>
      <c r="M213" s="77">
        <v>7</v>
      </c>
      <c r="N213" s="77">
        <v>24</v>
      </c>
      <c r="O213" s="77">
        <v>8</v>
      </c>
      <c r="P213" s="36">
        <v>2</v>
      </c>
      <c r="Q213" s="36">
        <f t="shared" si="12"/>
        <v>223</v>
      </c>
    </row>
    <row r="214" spans="1:17" ht="14">
      <c r="A214" s="61" t="s">
        <v>474</v>
      </c>
      <c r="B214" s="77"/>
      <c r="C214" s="77"/>
      <c r="D214" s="77"/>
      <c r="E214" s="77"/>
      <c r="F214" s="77"/>
      <c r="G214" s="77"/>
      <c r="H214" s="77"/>
      <c r="I214" s="77"/>
      <c r="J214" s="77"/>
      <c r="K214" s="77">
        <v>13</v>
      </c>
      <c r="L214" s="77"/>
      <c r="M214" s="77"/>
      <c r="N214" s="77"/>
      <c r="O214" s="77">
        <v>7</v>
      </c>
      <c r="P214" s="36"/>
      <c r="Q214" s="36">
        <f t="shared" si="12"/>
        <v>20</v>
      </c>
    </row>
    <row r="215" spans="1:17" ht="14">
      <c r="A215" s="61" t="s">
        <v>317</v>
      </c>
      <c r="B215" s="77">
        <v>42</v>
      </c>
      <c r="C215" s="77"/>
      <c r="D215" s="77"/>
      <c r="E215" s="77"/>
      <c r="F215" s="77">
        <v>2</v>
      </c>
      <c r="G215" s="77">
        <v>8</v>
      </c>
      <c r="H215" s="77">
        <v>1</v>
      </c>
      <c r="I215" s="77">
        <v>15</v>
      </c>
      <c r="J215" s="77"/>
      <c r="K215" s="77">
        <v>3</v>
      </c>
      <c r="L215" s="77"/>
      <c r="M215" s="77"/>
      <c r="N215" s="77"/>
      <c r="O215" s="77">
        <v>7</v>
      </c>
      <c r="P215" s="36">
        <v>14</v>
      </c>
      <c r="Q215" s="36">
        <f t="shared" si="12"/>
        <v>92</v>
      </c>
    </row>
    <row r="216" spans="1:17" ht="14">
      <c r="A216" s="61" t="s">
        <v>475</v>
      </c>
      <c r="B216" s="77">
        <v>50</v>
      </c>
      <c r="C216" s="77"/>
      <c r="D216" s="77"/>
      <c r="E216" s="77"/>
      <c r="F216" s="77">
        <v>4</v>
      </c>
      <c r="G216" s="77">
        <v>132</v>
      </c>
      <c r="H216" s="77">
        <v>3</v>
      </c>
      <c r="I216" s="77">
        <v>108</v>
      </c>
      <c r="J216" s="77"/>
      <c r="K216" s="77">
        <v>50</v>
      </c>
      <c r="L216" s="77"/>
      <c r="M216" s="77"/>
      <c r="N216" s="77">
        <v>5</v>
      </c>
      <c r="O216" s="77">
        <v>14</v>
      </c>
      <c r="P216" s="36">
        <v>52</v>
      </c>
      <c r="Q216" s="36">
        <f t="shared" si="12"/>
        <v>418</v>
      </c>
    </row>
    <row r="217" spans="1:17" ht="14">
      <c r="A217" s="61" t="s">
        <v>345</v>
      </c>
      <c r="B217" s="77"/>
      <c r="C217" s="77"/>
      <c r="D217" s="77">
        <v>6</v>
      </c>
      <c r="E217" s="77"/>
      <c r="F217" s="77">
        <v>14</v>
      </c>
      <c r="G217" s="77">
        <v>4</v>
      </c>
      <c r="H217" s="77">
        <v>51</v>
      </c>
      <c r="I217" s="77"/>
      <c r="J217" s="77"/>
      <c r="K217" s="77"/>
      <c r="L217" s="77"/>
      <c r="M217" s="77">
        <v>15</v>
      </c>
      <c r="N217" s="77"/>
      <c r="O217" s="77"/>
      <c r="P217" s="36"/>
      <c r="Q217" s="36">
        <f t="shared" si="12"/>
        <v>90</v>
      </c>
    </row>
    <row r="218" spans="1:17"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87"/>
      <c r="Q218" s="87"/>
    </row>
    <row r="219" spans="1:17" ht="14">
      <c r="A219" s="2" t="s">
        <v>698</v>
      </c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87"/>
      <c r="Q219" s="87"/>
    </row>
    <row r="220" spans="1:17" ht="14">
      <c r="A220" s="61" t="s">
        <v>165</v>
      </c>
      <c r="B220" s="77">
        <v>8</v>
      </c>
      <c r="C220" s="77">
        <v>8</v>
      </c>
      <c r="D220" s="77">
        <v>2</v>
      </c>
      <c r="E220" s="77">
        <v>5</v>
      </c>
      <c r="F220" s="77">
        <v>2</v>
      </c>
      <c r="G220" s="77">
        <v>1</v>
      </c>
      <c r="H220" s="77">
        <v>3</v>
      </c>
      <c r="I220" s="77"/>
      <c r="J220" s="77"/>
      <c r="K220" s="77"/>
      <c r="L220" s="77">
        <v>1</v>
      </c>
      <c r="M220" s="77"/>
      <c r="N220" s="77"/>
      <c r="O220" s="77"/>
      <c r="P220" s="36"/>
      <c r="Q220" s="36">
        <f>IF(SUM(B220:P220)&gt;0,SUM(B220:P220),"")</f>
        <v>30</v>
      </c>
    </row>
    <row r="221" spans="1:17" ht="14">
      <c r="A221" s="61" t="s">
        <v>320</v>
      </c>
      <c r="B221" s="77"/>
      <c r="C221" s="77"/>
      <c r="D221" s="77"/>
      <c r="E221" s="77"/>
      <c r="F221" s="77"/>
      <c r="G221" s="77">
        <v>1</v>
      </c>
      <c r="H221" s="77"/>
      <c r="I221" s="77"/>
      <c r="J221" s="77"/>
      <c r="K221" s="77"/>
      <c r="L221" s="77"/>
      <c r="M221" s="77">
        <v>6</v>
      </c>
      <c r="N221" s="77"/>
      <c r="O221" s="77"/>
      <c r="P221" s="77"/>
      <c r="Q221" s="36">
        <f>IF(SUM(B221:P221)&gt;0,SUM(B221:P221),"")</f>
        <v>7</v>
      </c>
    </row>
    <row r="222" spans="1:17" ht="14">
      <c r="A222" s="61" t="s">
        <v>172</v>
      </c>
      <c r="B222" s="77">
        <v>6</v>
      </c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36"/>
      <c r="Q222" s="36">
        <f>IF(SUM(B222:P222)&gt;0,SUM(B222:P222),"")</f>
        <v>6</v>
      </c>
    </row>
    <row r="223" spans="1:17" ht="14">
      <c r="A223" s="64" t="s">
        <v>617</v>
      </c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36"/>
      <c r="Q223" s="36" t="str">
        <f>IF(SUM(B223:P223)&gt;0,SUM(B223:P223),"")</f>
        <v/>
      </c>
    </row>
    <row r="224" spans="1:17" ht="14">
      <c r="A224" s="61" t="s">
        <v>133</v>
      </c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36"/>
      <c r="Q224" s="36" t="str">
        <f>IF(SUM(B224:P224)&gt;0,SUM(B224:P224),"")</f>
        <v/>
      </c>
    </row>
    <row r="225" spans="1:17"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87"/>
      <c r="Q225" s="87"/>
    </row>
    <row r="226" spans="1:17" ht="14">
      <c r="A226" s="2" t="s">
        <v>699</v>
      </c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87"/>
      <c r="Q226" s="87"/>
    </row>
    <row r="227" spans="1:17" ht="14">
      <c r="A227" s="61" t="s">
        <v>75</v>
      </c>
      <c r="B227" s="77">
        <v>6</v>
      </c>
      <c r="C227" s="77">
        <v>2</v>
      </c>
      <c r="D227" s="77"/>
      <c r="E227" s="77"/>
      <c r="F227" s="77">
        <v>2</v>
      </c>
      <c r="G227" s="77">
        <v>3</v>
      </c>
      <c r="H227" s="77">
        <v>5</v>
      </c>
      <c r="I227" s="77"/>
      <c r="J227" s="77"/>
      <c r="K227" s="77">
        <v>2</v>
      </c>
      <c r="L227" s="77">
        <v>1</v>
      </c>
      <c r="M227" s="77"/>
      <c r="N227" s="77"/>
      <c r="O227" s="77"/>
      <c r="P227" s="36"/>
      <c r="Q227" s="36">
        <f>IF(SUM(B227:P227)&gt;0,SUM(B227:P227),"")</f>
        <v>21</v>
      </c>
    </row>
    <row r="228" spans="1:17" ht="14">
      <c r="A228" s="61" t="s">
        <v>181</v>
      </c>
      <c r="B228" s="77"/>
      <c r="C228" s="77"/>
      <c r="D228" s="77"/>
      <c r="E228" s="77"/>
      <c r="F228" s="77"/>
      <c r="G228" s="77"/>
      <c r="H228" s="77">
        <v>1</v>
      </c>
      <c r="I228" s="77"/>
      <c r="J228" s="77"/>
      <c r="K228" s="77"/>
      <c r="L228" s="77"/>
      <c r="M228" s="77">
        <v>7</v>
      </c>
      <c r="N228" s="77"/>
      <c r="O228" s="77"/>
      <c r="P228" s="36"/>
      <c r="Q228" s="36">
        <f>IF(SUM(B228:P228)&gt;0,SUM(B228:P228),"")</f>
        <v>8</v>
      </c>
    </row>
    <row r="229" spans="1:17" ht="14">
      <c r="A229" s="61" t="s">
        <v>325</v>
      </c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>
        <v>2</v>
      </c>
      <c r="N229" s="77"/>
      <c r="O229" s="77"/>
      <c r="P229" s="36"/>
      <c r="Q229" s="36">
        <f>IF(SUM(B229:P229)&gt;0,SUM(B229:P229),"")</f>
        <v>2</v>
      </c>
    </row>
    <row r="230" spans="1:17" ht="14">
      <c r="A230" s="61" t="s">
        <v>326</v>
      </c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36"/>
      <c r="Q230" s="36" t="str">
        <f>IF(SUM(B230:P230)&gt;0,SUM(B230:P230),"")</f>
        <v/>
      </c>
    </row>
    <row r="231" spans="1:17">
      <c r="A231" s="48"/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87"/>
      <c r="Q231" s="87"/>
    </row>
    <row r="232" spans="1:17" ht="14">
      <c r="A232" s="2" t="s">
        <v>560</v>
      </c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87"/>
      <c r="Q232" s="87"/>
    </row>
    <row r="233" spans="1:17" ht="14">
      <c r="A233" s="61" t="s">
        <v>327</v>
      </c>
      <c r="B233" s="77"/>
      <c r="C233" s="77"/>
      <c r="D233" s="77"/>
      <c r="E233" s="77"/>
      <c r="F233" s="77"/>
      <c r="G233" s="77"/>
      <c r="H233" s="77"/>
      <c r="I233" s="77"/>
      <c r="J233" s="77"/>
      <c r="K233" s="77">
        <v>6</v>
      </c>
      <c r="L233" s="77"/>
      <c r="M233" s="77"/>
      <c r="N233" s="77">
        <v>1</v>
      </c>
      <c r="O233" s="77">
        <v>3</v>
      </c>
      <c r="P233" s="36">
        <v>2</v>
      </c>
      <c r="Q233" s="36">
        <f t="shared" ref="Q233:Q239" si="13">IF(SUM(B233:P233)&gt;0,SUM(B233:P233),"")</f>
        <v>12</v>
      </c>
    </row>
    <row r="234" spans="1:17" ht="14">
      <c r="A234" s="61" t="s">
        <v>478</v>
      </c>
      <c r="B234" s="77"/>
      <c r="C234" s="77">
        <v>1</v>
      </c>
      <c r="D234" s="77"/>
      <c r="E234" s="77"/>
      <c r="F234" s="77"/>
      <c r="G234" s="77"/>
      <c r="H234" s="77">
        <v>1</v>
      </c>
      <c r="I234" s="77"/>
      <c r="J234" s="77"/>
      <c r="K234" s="77">
        <v>4</v>
      </c>
      <c r="L234" s="77"/>
      <c r="M234" s="77"/>
      <c r="N234" s="77"/>
      <c r="O234" s="77"/>
      <c r="P234" s="36"/>
      <c r="Q234" s="36">
        <f t="shared" si="13"/>
        <v>6</v>
      </c>
    </row>
    <row r="235" spans="1:17" ht="14">
      <c r="A235" s="61" t="s">
        <v>630</v>
      </c>
      <c r="B235" s="77">
        <v>5</v>
      </c>
      <c r="C235" s="77">
        <v>4</v>
      </c>
      <c r="D235" s="77"/>
      <c r="E235" s="77">
        <v>1</v>
      </c>
      <c r="F235" s="77">
        <v>1</v>
      </c>
      <c r="G235" s="77">
        <v>9</v>
      </c>
      <c r="H235" s="77"/>
      <c r="I235" s="77"/>
      <c r="J235" s="77">
        <v>2</v>
      </c>
      <c r="K235" s="77">
        <v>16</v>
      </c>
      <c r="L235" s="77"/>
      <c r="M235" s="77">
        <v>22</v>
      </c>
      <c r="N235" s="77"/>
      <c r="O235" s="77"/>
      <c r="P235" s="36">
        <v>4</v>
      </c>
      <c r="Q235" s="36">
        <f t="shared" si="13"/>
        <v>64</v>
      </c>
    </row>
    <row r="236" spans="1:17" ht="14">
      <c r="A236" s="61" t="s">
        <v>260</v>
      </c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36"/>
      <c r="Q236" s="36" t="str">
        <f t="shared" si="13"/>
        <v/>
      </c>
    </row>
    <row r="237" spans="1:17" ht="14">
      <c r="A237" s="61" t="s">
        <v>8</v>
      </c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36"/>
      <c r="Q237" s="36" t="str">
        <f t="shared" si="13"/>
        <v/>
      </c>
    </row>
    <row r="238" spans="1:17" ht="14">
      <c r="A238" s="61" t="s">
        <v>629</v>
      </c>
      <c r="B238" s="77"/>
      <c r="C238" s="77"/>
      <c r="D238" s="77">
        <v>6</v>
      </c>
      <c r="E238" s="77"/>
      <c r="F238" s="77"/>
      <c r="G238" s="77"/>
      <c r="H238" s="77"/>
      <c r="I238" s="77"/>
      <c r="J238" s="77"/>
      <c r="K238" s="77">
        <v>1</v>
      </c>
      <c r="L238" s="77"/>
      <c r="M238" s="77"/>
      <c r="N238" s="77"/>
      <c r="O238" s="77"/>
      <c r="P238" s="36">
        <v>5</v>
      </c>
      <c r="Q238" s="36">
        <f t="shared" si="13"/>
        <v>12</v>
      </c>
    </row>
    <row r="239" spans="1:17" ht="14">
      <c r="A239" s="61" t="s">
        <v>282</v>
      </c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36"/>
      <c r="Q239" s="36" t="str">
        <f t="shared" si="13"/>
        <v/>
      </c>
    </row>
    <row r="240" spans="1:17"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87"/>
      <c r="Q240" s="87"/>
    </row>
    <row r="241" spans="1:17" ht="14">
      <c r="A241" s="2" t="s">
        <v>561</v>
      </c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87"/>
      <c r="Q241" s="87"/>
    </row>
    <row r="242" spans="1:17" ht="14">
      <c r="A242" s="61" t="s">
        <v>595</v>
      </c>
      <c r="B242" s="77">
        <v>2</v>
      </c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36"/>
      <c r="Q242" s="36">
        <f>IF(SUM(B242:P242)&gt;0,SUM(B242:P242),"")</f>
        <v>2</v>
      </c>
    </row>
    <row r="243" spans="1:17">
      <c r="A243" s="49"/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87"/>
      <c r="Q243" s="87"/>
    </row>
    <row r="244" spans="1:17" ht="14">
      <c r="A244" s="2" t="s">
        <v>562</v>
      </c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87"/>
      <c r="Q244" s="87"/>
    </row>
    <row r="245" spans="1:17" ht="14">
      <c r="A245" s="61" t="s">
        <v>596</v>
      </c>
      <c r="B245" s="77">
        <v>2</v>
      </c>
      <c r="C245" s="77"/>
      <c r="D245" s="77"/>
      <c r="E245" s="77"/>
      <c r="F245" s="77"/>
      <c r="G245" s="77">
        <v>1</v>
      </c>
      <c r="H245" s="77"/>
      <c r="I245" s="77"/>
      <c r="J245" s="77"/>
      <c r="K245" s="77"/>
      <c r="L245" s="77"/>
      <c r="M245" s="77"/>
      <c r="N245" s="77"/>
      <c r="O245" s="77"/>
      <c r="P245" s="36"/>
      <c r="Q245" s="36">
        <f>IF(SUM(B245:P245)&gt;0,SUM(B245:P245),"")</f>
        <v>3</v>
      </c>
    </row>
    <row r="246" spans="1:17" ht="14">
      <c r="A246" s="61" t="s">
        <v>597</v>
      </c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36"/>
      <c r="Q246" s="36" t="str">
        <f>IF(SUM(B246:P246)&gt;0,SUM(B246:P246),"")</f>
        <v/>
      </c>
    </row>
    <row r="247" spans="1:17">
      <c r="A247" s="49"/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87"/>
      <c r="Q247" s="87"/>
    </row>
    <row r="248" spans="1:17" ht="14">
      <c r="A248" s="2" t="s">
        <v>563</v>
      </c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87"/>
      <c r="Q248" s="87"/>
    </row>
    <row r="249" spans="1:17" ht="14">
      <c r="A249" s="61" t="s">
        <v>611</v>
      </c>
      <c r="B249" s="77">
        <v>4</v>
      </c>
      <c r="C249" s="77">
        <v>6</v>
      </c>
      <c r="D249" s="77"/>
      <c r="E249" s="77">
        <v>1</v>
      </c>
      <c r="F249" s="77">
        <v>2</v>
      </c>
      <c r="G249" s="77">
        <v>5</v>
      </c>
      <c r="H249" s="77">
        <v>2</v>
      </c>
      <c r="I249" s="77">
        <v>2</v>
      </c>
      <c r="J249" s="77">
        <v>1</v>
      </c>
      <c r="K249" s="77">
        <v>1</v>
      </c>
      <c r="L249" s="77">
        <v>1</v>
      </c>
      <c r="M249" s="77">
        <v>3</v>
      </c>
      <c r="N249" s="77">
        <v>2</v>
      </c>
      <c r="O249" s="77">
        <v>2</v>
      </c>
      <c r="P249" s="36"/>
      <c r="Q249" s="36">
        <f t="shared" ref="Q249:Q256" si="14">IF(SUM(B249:P249)&gt;0,SUM(B249:P249),"")</f>
        <v>32</v>
      </c>
    </row>
    <row r="250" spans="1:17" ht="14">
      <c r="A250" s="61" t="s">
        <v>613</v>
      </c>
      <c r="B250" s="77"/>
      <c r="C250" s="77"/>
      <c r="D250" s="77"/>
      <c r="E250" s="77"/>
      <c r="F250" s="77"/>
      <c r="G250" s="77"/>
      <c r="H250" s="77">
        <v>3</v>
      </c>
      <c r="I250" s="77"/>
      <c r="J250" s="77"/>
      <c r="K250" s="77">
        <v>22</v>
      </c>
      <c r="L250" s="77"/>
      <c r="M250" s="77"/>
      <c r="N250" s="77"/>
      <c r="O250" s="77"/>
      <c r="P250" s="34">
        <v>7</v>
      </c>
      <c r="Q250" s="36">
        <f t="shared" si="14"/>
        <v>32</v>
      </c>
    </row>
    <row r="251" spans="1:17" ht="14">
      <c r="A251" s="61" t="s">
        <v>740</v>
      </c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36"/>
      <c r="Q251" s="36" t="str">
        <f t="shared" si="14"/>
        <v/>
      </c>
    </row>
    <row r="252" spans="1:17" ht="14">
      <c r="A252" s="61" t="s">
        <v>1039</v>
      </c>
      <c r="B252" s="77"/>
      <c r="C252" s="77"/>
      <c r="D252" s="77"/>
      <c r="E252" s="77"/>
      <c r="F252" s="77">
        <v>2</v>
      </c>
      <c r="G252" s="77"/>
      <c r="H252" s="77"/>
      <c r="I252" s="77"/>
      <c r="J252" s="77"/>
      <c r="K252" s="77"/>
      <c r="L252" s="77"/>
      <c r="M252" s="77"/>
      <c r="N252" s="77"/>
      <c r="O252" s="77"/>
      <c r="P252" s="36"/>
      <c r="Q252" s="36">
        <f t="shared" si="14"/>
        <v>2</v>
      </c>
    </row>
    <row r="253" spans="1:17" ht="14">
      <c r="A253" s="61" t="s">
        <v>134</v>
      </c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36"/>
      <c r="Q253" s="36" t="str">
        <f t="shared" si="14"/>
        <v/>
      </c>
    </row>
    <row r="254" spans="1:17" ht="14">
      <c r="A254" s="61" t="s">
        <v>1040</v>
      </c>
      <c r="B254" s="77">
        <v>3</v>
      </c>
      <c r="C254" s="77"/>
      <c r="D254" s="77"/>
      <c r="E254" s="77"/>
      <c r="F254" s="77">
        <v>2</v>
      </c>
      <c r="G254" s="77">
        <v>1</v>
      </c>
      <c r="H254" s="77"/>
      <c r="I254" s="77"/>
      <c r="J254" s="77"/>
      <c r="K254" s="77"/>
      <c r="L254" s="77"/>
      <c r="M254" s="77"/>
      <c r="N254" s="77"/>
      <c r="O254" s="77"/>
      <c r="P254" s="36">
        <v>1</v>
      </c>
      <c r="Q254" s="36">
        <f t="shared" si="14"/>
        <v>7</v>
      </c>
    </row>
    <row r="255" spans="1:17" ht="14">
      <c r="A255" s="61" t="s">
        <v>658</v>
      </c>
      <c r="B255" s="77">
        <v>29</v>
      </c>
      <c r="C255" s="77">
        <v>8</v>
      </c>
      <c r="D255" s="77">
        <v>2</v>
      </c>
      <c r="E255" s="77">
        <v>9</v>
      </c>
      <c r="F255" s="77">
        <v>19</v>
      </c>
      <c r="G255" s="77">
        <v>19</v>
      </c>
      <c r="H255" s="77">
        <v>6</v>
      </c>
      <c r="I255" s="77">
        <v>3</v>
      </c>
      <c r="J255" s="77"/>
      <c r="K255" s="77">
        <v>9</v>
      </c>
      <c r="L255" s="77">
        <v>3</v>
      </c>
      <c r="M255" s="77">
        <v>6</v>
      </c>
      <c r="N255" s="77">
        <v>4</v>
      </c>
      <c r="O255" s="77"/>
      <c r="P255" s="36">
        <v>6</v>
      </c>
      <c r="Q255" s="36">
        <f t="shared" si="14"/>
        <v>123</v>
      </c>
    </row>
    <row r="256" spans="1:17" ht="14">
      <c r="A256" s="62" t="s">
        <v>627</v>
      </c>
      <c r="B256" s="77">
        <v>2</v>
      </c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36"/>
      <c r="Q256" s="36">
        <f t="shared" si="14"/>
        <v>2</v>
      </c>
    </row>
    <row r="257" spans="1:17"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87"/>
      <c r="Q257" s="87"/>
    </row>
    <row r="258" spans="1:17" ht="14">
      <c r="A258" s="2" t="s">
        <v>564</v>
      </c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87"/>
      <c r="Q258" s="87"/>
    </row>
    <row r="259" spans="1:17" ht="14">
      <c r="A259" s="61" t="s">
        <v>135</v>
      </c>
      <c r="B259" s="77">
        <v>1</v>
      </c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36"/>
      <c r="Q259" s="36">
        <f>IF(SUM(B259:P259)&gt;0,SUM(B259:P259),"")</f>
        <v>1</v>
      </c>
    </row>
    <row r="260" spans="1:17" ht="14">
      <c r="A260" s="61" t="s">
        <v>659</v>
      </c>
      <c r="B260" s="77"/>
      <c r="C260" s="77"/>
      <c r="D260" s="77"/>
      <c r="E260" s="77"/>
      <c r="F260" s="77"/>
      <c r="G260" s="77"/>
      <c r="H260" s="77"/>
      <c r="I260" s="77"/>
      <c r="J260" s="77"/>
      <c r="K260" s="77">
        <v>1</v>
      </c>
      <c r="L260" s="77"/>
      <c r="M260" s="77"/>
      <c r="N260" s="77"/>
      <c r="O260" s="77"/>
      <c r="P260" s="36"/>
      <c r="Q260" s="36">
        <f>IF(SUM(B260:P260)&gt;0,SUM(B260:P260),"")</f>
        <v>1</v>
      </c>
    </row>
    <row r="261" spans="1:17"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87"/>
      <c r="Q261" s="87"/>
    </row>
    <row r="262" spans="1:17" ht="14">
      <c r="A262" s="2" t="s">
        <v>254</v>
      </c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87"/>
      <c r="Q262" s="87"/>
    </row>
    <row r="263" spans="1:17" ht="14">
      <c r="A263" s="61" t="s">
        <v>660</v>
      </c>
      <c r="B263" s="77">
        <v>67</v>
      </c>
      <c r="C263" s="77">
        <v>4</v>
      </c>
      <c r="D263" s="77">
        <v>10</v>
      </c>
      <c r="E263" s="77"/>
      <c r="F263" s="77">
        <v>45</v>
      </c>
      <c r="G263" s="77">
        <v>33</v>
      </c>
      <c r="H263" s="77">
        <v>29</v>
      </c>
      <c r="I263" s="77">
        <v>52</v>
      </c>
      <c r="J263" s="77"/>
      <c r="K263" s="77">
        <v>12</v>
      </c>
      <c r="L263" s="77">
        <v>9</v>
      </c>
      <c r="M263" s="77">
        <v>9</v>
      </c>
      <c r="N263" s="77">
        <v>49</v>
      </c>
      <c r="O263" s="77">
        <v>10</v>
      </c>
      <c r="P263" s="36">
        <v>9</v>
      </c>
      <c r="Q263" s="36">
        <f>IF(SUM(B263:P263)&gt;0,SUM(B263:P263),"")</f>
        <v>338</v>
      </c>
    </row>
    <row r="264" spans="1:17"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87"/>
      <c r="Q264" s="87"/>
    </row>
    <row r="265" spans="1:17">
      <c r="A265" s="3" t="s">
        <v>255</v>
      </c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87"/>
      <c r="Q265" s="87"/>
    </row>
    <row r="266" spans="1:17" ht="14">
      <c r="A266" s="61" t="s">
        <v>661</v>
      </c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36"/>
      <c r="Q266" s="36" t="str">
        <f>IF(SUM(B266:P266)&gt;0,SUM(B266:P266),"")</f>
        <v/>
      </c>
    </row>
    <row r="267" spans="1:17" ht="14">
      <c r="A267" s="61" t="s">
        <v>662</v>
      </c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36"/>
      <c r="Q267" s="36" t="str">
        <f>IF(SUM(B267:P267)&gt;0,SUM(B267:P267),"")</f>
        <v/>
      </c>
    </row>
    <row r="268" spans="1:17"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87"/>
      <c r="Q268" s="87"/>
    </row>
    <row r="269" spans="1:17" ht="14">
      <c r="A269" s="2" t="s">
        <v>405</v>
      </c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87"/>
      <c r="Q269" s="87"/>
    </row>
    <row r="270" spans="1:17" ht="14">
      <c r="A270" s="61" t="s">
        <v>620</v>
      </c>
      <c r="B270" s="77"/>
      <c r="C270" s="77">
        <v>1</v>
      </c>
      <c r="D270" s="77"/>
      <c r="E270" s="77"/>
      <c r="F270" s="77">
        <v>2</v>
      </c>
      <c r="G270" s="77">
        <v>5</v>
      </c>
      <c r="H270" s="77"/>
      <c r="I270" s="77"/>
      <c r="J270" s="77"/>
      <c r="K270" s="77">
        <v>1</v>
      </c>
      <c r="L270" s="77"/>
      <c r="M270" s="77"/>
      <c r="N270" s="77"/>
      <c r="O270" s="77"/>
      <c r="P270" s="36">
        <v>1</v>
      </c>
      <c r="Q270" s="36">
        <f t="shared" ref="Q270:Q282" si="15">IF(SUM(B270:P270)&gt;0,SUM(B270:P270),"")</f>
        <v>10</v>
      </c>
    </row>
    <row r="271" spans="1:17" ht="14">
      <c r="A271" s="61" t="s">
        <v>166</v>
      </c>
      <c r="B271" s="77">
        <v>9</v>
      </c>
      <c r="C271" s="77">
        <v>5</v>
      </c>
      <c r="D271" s="77"/>
      <c r="E271" s="77">
        <v>7</v>
      </c>
      <c r="F271" s="77">
        <v>56</v>
      </c>
      <c r="G271" s="77">
        <v>4</v>
      </c>
      <c r="H271" s="77">
        <v>1</v>
      </c>
      <c r="I271" s="77"/>
      <c r="J271" s="77"/>
      <c r="K271" s="77">
        <v>1</v>
      </c>
      <c r="L271" s="77"/>
      <c r="M271" s="77">
        <v>2</v>
      </c>
      <c r="N271" s="77"/>
      <c r="O271" s="77"/>
      <c r="P271" s="36"/>
      <c r="Q271" s="36">
        <f t="shared" si="15"/>
        <v>85</v>
      </c>
    </row>
    <row r="272" spans="1:17" ht="14">
      <c r="A272" s="61" t="s">
        <v>583</v>
      </c>
      <c r="B272" s="77">
        <v>15</v>
      </c>
      <c r="C272" s="77"/>
      <c r="D272" s="77"/>
      <c r="E272" s="77"/>
      <c r="F272" s="77">
        <v>4</v>
      </c>
      <c r="G272" s="77">
        <v>3</v>
      </c>
      <c r="H272" s="77"/>
      <c r="I272" s="77"/>
      <c r="J272" s="77"/>
      <c r="K272" s="77">
        <v>2</v>
      </c>
      <c r="L272" s="77"/>
      <c r="M272" s="77"/>
      <c r="N272" s="77"/>
      <c r="O272" s="77"/>
      <c r="P272" s="36">
        <v>1</v>
      </c>
      <c r="Q272" s="36">
        <f t="shared" si="15"/>
        <v>25</v>
      </c>
    </row>
    <row r="273" spans="1:17" ht="14">
      <c r="A273" s="61" t="s">
        <v>520</v>
      </c>
      <c r="B273" s="77">
        <v>23</v>
      </c>
      <c r="C273" s="77"/>
      <c r="D273" s="77">
        <v>2</v>
      </c>
      <c r="E273" s="77">
        <v>2</v>
      </c>
      <c r="F273" s="77">
        <v>1</v>
      </c>
      <c r="G273" s="77">
        <v>16</v>
      </c>
      <c r="H273" s="77"/>
      <c r="I273" s="77">
        <v>1</v>
      </c>
      <c r="J273" s="77"/>
      <c r="K273" s="77"/>
      <c r="L273" s="77"/>
      <c r="M273" s="77"/>
      <c r="N273" s="77"/>
      <c r="O273" s="77"/>
      <c r="P273" s="36"/>
      <c r="Q273" s="36">
        <f t="shared" si="15"/>
        <v>45</v>
      </c>
    </row>
    <row r="274" spans="1:17" ht="14">
      <c r="A274" s="61" t="s">
        <v>176</v>
      </c>
      <c r="B274" s="77">
        <v>21</v>
      </c>
      <c r="C274" s="77"/>
      <c r="D274" s="77"/>
      <c r="E274" s="77"/>
      <c r="F274" s="77"/>
      <c r="G274" s="77">
        <v>3</v>
      </c>
      <c r="H274" s="77"/>
      <c r="I274" s="77">
        <v>5</v>
      </c>
      <c r="J274" s="77"/>
      <c r="K274" s="77">
        <v>8</v>
      </c>
      <c r="L274" s="77"/>
      <c r="M274" s="77">
        <v>2</v>
      </c>
      <c r="N274" s="77"/>
      <c r="O274" s="77"/>
      <c r="P274" s="36">
        <v>2</v>
      </c>
      <c r="Q274" s="36">
        <f t="shared" si="15"/>
        <v>41</v>
      </c>
    </row>
    <row r="275" spans="1:17" ht="14">
      <c r="A275" s="61" t="s">
        <v>177</v>
      </c>
      <c r="B275" s="77">
        <v>14</v>
      </c>
      <c r="C275" s="77"/>
      <c r="D275" s="77"/>
      <c r="E275" s="77"/>
      <c r="F275" s="77"/>
      <c r="G275" s="77">
        <v>7</v>
      </c>
      <c r="H275" s="77"/>
      <c r="I275" s="77"/>
      <c r="J275" s="77"/>
      <c r="K275" s="77">
        <v>2</v>
      </c>
      <c r="L275" s="77"/>
      <c r="M275" s="77">
        <v>5</v>
      </c>
      <c r="N275" s="77"/>
      <c r="O275" s="77"/>
      <c r="P275" s="36">
        <v>1</v>
      </c>
      <c r="Q275" s="36">
        <f t="shared" si="15"/>
        <v>29</v>
      </c>
    </row>
    <row r="276" spans="1:17" ht="14">
      <c r="A276" s="61" t="s">
        <v>178</v>
      </c>
      <c r="B276" s="77">
        <v>2</v>
      </c>
      <c r="C276" s="77"/>
      <c r="D276" s="77"/>
      <c r="E276" s="77">
        <v>1</v>
      </c>
      <c r="F276" s="77">
        <v>10</v>
      </c>
      <c r="G276" s="77"/>
      <c r="H276" s="77"/>
      <c r="I276" s="77"/>
      <c r="J276" s="77"/>
      <c r="K276" s="77"/>
      <c r="L276" s="77"/>
      <c r="M276" s="77"/>
      <c r="N276" s="77"/>
      <c r="O276" s="77"/>
      <c r="P276" s="36"/>
      <c r="Q276" s="36">
        <f t="shared" si="15"/>
        <v>13</v>
      </c>
    </row>
    <row r="277" spans="1:17" ht="14">
      <c r="A277" s="61" t="s">
        <v>72</v>
      </c>
      <c r="B277" s="77">
        <v>3</v>
      </c>
      <c r="C277" s="77">
        <v>1</v>
      </c>
      <c r="D277" s="77"/>
      <c r="E277" s="77"/>
      <c r="F277" s="77">
        <v>1</v>
      </c>
      <c r="G277" s="77"/>
      <c r="H277" s="77"/>
      <c r="I277" s="77"/>
      <c r="J277" s="77"/>
      <c r="K277" s="77"/>
      <c r="L277" s="77"/>
      <c r="M277" s="77">
        <v>1</v>
      </c>
      <c r="N277" s="77"/>
      <c r="O277" s="77"/>
      <c r="P277" s="36"/>
      <c r="Q277" s="36">
        <f t="shared" si="15"/>
        <v>6</v>
      </c>
    </row>
    <row r="278" spans="1:17" ht="14">
      <c r="A278" s="61" t="s">
        <v>400</v>
      </c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36"/>
      <c r="Q278" s="36" t="str">
        <f t="shared" si="15"/>
        <v/>
      </c>
    </row>
    <row r="279" spans="1:17" ht="14">
      <c r="A279" s="61" t="s">
        <v>256</v>
      </c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36"/>
      <c r="Q279" s="36" t="str">
        <f t="shared" si="15"/>
        <v/>
      </c>
    </row>
    <row r="280" spans="1:17" ht="14">
      <c r="A280" s="61" t="s">
        <v>521</v>
      </c>
      <c r="B280" s="77">
        <v>1</v>
      </c>
      <c r="C280" s="77">
        <v>1</v>
      </c>
      <c r="D280" s="77"/>
      <c r="E280" s="77"/>
      <c r="F280" s="77">
        <v>1</v>
      </c>
      <c r="G280" s="77"/>
      <c r="H280" s="77"/>
      <c r="I280" s="77"/>
      <c r="J280" s="77"/>
      <c r="K280" s="77">
        <v>3</v>
      </c>
      <c r="L280" s="77"/>
      <c r="M280" s="77">
        <v>2</v>
      </c>
      <c r="N280" s="77"/>
      <c r="O280" s="77">
        <v>2</v>
      </c>
      <c r="P280" s="36">
        <v>2</v>
      </c>
      <c r="Q280" s="36">
        <f t="shared" si="15"/>
        <v>12</v>
      </c>
    </row>
    <row r="281" spans="1:17" ht="14">
      <c r="A281" s="49" t="s">
        <v>257</v>
      </c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>
        <v>2</v>
      </c>
      <c r="P281" s="36"/>
      <c r="Q281" s="36">
        <f t="shared" si="15"/>
        <v>2</v>
      </c>
    </row>
    <row r="282" spans="1:17" ht="14">
      <c r="A282" s="62" t="s">
        <v>258</v>
      </c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36"/>
      <c r="Q282" s="36" t="str">
        <f t="shared" si="15"/>
        <v/>
      </c>
    </row>
    <row r="283" spans="1:17"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87"/>
      <c r="Q283" s="87"/>
    </row>
    <row r="284" spans="1:17" ht="14">
      <c r="A284" s="2" t="s">
        <v>74</v>
      </c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87"/>
      <c r="Q284" s="87"/>
    </row>
    <row r="285" spans="1:17" ht="14">
      <c r="A285" s="61" t="s">
        <v>536</v>
      </c>
      <c r="B285" s="77">
        <v>13</v>
      </c>
      <c r="C285" s="77">
        <v>5</v>
      </c>
      <c r="D285" s="77">
        <v>1</v>
      </c>
      <c r="E285" s="77">
        <v>8</v>
      </c>
      <c r="F285" s="77">
        <v>10</v>
      </c>
      <c r="G285" s="77">
        <v>4</v>
      </c>
      <c r="H285" s="77">
        <v>1</v>
      </c>
      <c r="I285" s="77">
        <v>2</v>
      </c>
      <c r="J285" s="77"/>
      <c r="K285" s="77">
        <v>8</v>
      </c>
      <c r="L285" s="77"/>
      <c r="M285" s="77">
        <v>8</v>
      </c>
      <c r="N285" s="77"/>
      <c r="O285" s="77"/>
      <c r="P285" s="36"/>
      <c r="Q285" s="36">
        <f t="shared" ref="Q285:Q302" si="16">IF(SUM(B285:P285)&gt;0,SUM(B285:P285),"")</f>
        <v>60</v>
      </c>
    </row>
    <row r="286" spans="1:17" ht="14">
      <c r="A286" s="61" t="s">
        <v>380</v>
      </c>
      <c r="B286" s="77">
        <v>11</v>
      </c>
      <c r="C286" s="77">
        <v>7</v>
      </c>
      <c r="D286" s="77"/>
      <c r="E286" s="77">
        <v>10</v>
      </c>
      <c r="F286" s="77">
        <v>11</v>
      </c>
      <c r="G286" s="77">
        <v>17</v>
      </c>
      <c r="H286" s="77">
        <v>3</v>
      </c>
      <c r="I286" s="77">
        <v>1</v>
      </c>
      <c r="J286" s="77"/>
      <c r="K286" s="77">
        <v>28</v>
      </c>
      <c r="L286" s="77"/>
      <c r="M286" s="77">
        <v>21</v>
      </c>
      <c r="N286" s="77"/>
      <c r="O286" s="77">
        <v>1</v>
      </c>
      <c r="P286" s="36"/>
      <c r="Q286" s="36">
        <f t="shared" si="16"/>
        <v>110</v>
      </c>
    </row>
    <row r="287" spans="1:17" ht="14">
      <c r="A287" s="61" t="s">
        <v>381</v>
      </c>
      <c r="B287" s="77"/>
      <c r="C287" s="77"/>
      <c r="D287" s="77"/>
      <c r="E287" s="77"/>
      <c r="F287" s="77"/>
      <c r="G287" s="77"/>
      <c r="H287" s="77"/>
      <c r="I287" s="77"/>
      <c r="J287" s="77"/>
      <c r="K287" s="77">
        <v>2</v>
      </c>
      <c r="L287" s="77"/>
      <c r="M287" s="77"/>
      <c r="N287" s="77"/>
      <c r="O287" s="77"/>
      <c r="P287" s="36"/>
      <c r="Q287" s="36">
        <f t="shared" si="16"/>
        <v>2</v>
      </c>
    </row>
    <row r="288" spans="1:17" ht="14">
      <c r="A288" s="61" t="s">
        <v>382</v>
      </c>
      <c r="B288" s="77"/>
      <c r="C288" s="77"/>
      <c r="D288" s="77"/>
      <c r="E288" s="77"/>
      <c r="F288" s="77"/>
      <c r="G288" s="77"/>
      <c r="H288" s="77"/>
      <c r="I288" s="77"/>
      <c r="J288" s="77"/>
      <c r="K288" s="77">
        <v>3</v>
      </c>
      <c r="L288" s="77"/>
      <c r="M288" s="77"/>
      <c r="N288" s="77"/>
      <c r="O288" s="77"/>
      <c r="P288" s="36"/>
      <c r="Q288" s="36">
        <f t="shared" si="16"/>
        <v>3</v>
      </c>
    </row>
    <row r="289" spans="1:17" ht="14">
      <c r="A289" s="61" t="s">
        <v>232</v>
      </c>
      <c r="B289" s="77"/>
      <c r="C289" s="77">
        <v>2</v>
      </c>
      <c r="D289" s="77"/>
      <c r="E289" s="77"/>
      <c r="F289" s="77"/>
      <c r="G289" s="77"/>
      <c r="H289" s="77"/>
      <c r="I289" s="77"/>
      <c r="J289" s="77"/>
      <c r="K289" s="77">
        <v>8</v>
      </c>
      <c r="L289" s="77"/>
      <c r="M289" s="77"/>
      <c r="N289" s="77"/>
      <c r="O289" s="77"/>
      <c r="P289" s="36">
        <v>6</v>
      </c>
      <c r="Q289" s="36">
        <f t="shared" si="16"/>
        <v>16</v>
      </c>
    </row>
    <row r="290" spans="1:17" ht="14">
      <c r="A290" s="61" t="s">
        <v>287</v>
      </c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36"/>
      <c r="Q290" s="36" t="str">
        <f t="shared" si="16"/>
        <v/>
      </c>
    </row>
    <row r="291" spans="1:17" ht="14">
      <c r="A291" s="61" t="s">
        <v>233</v>
      </c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36"/>
      <c r="Q291" s="36" t="str">
        <f t="shared" si="16"/>
        <v/>
      </c>
    </row>
    <row r="292" spans="1:17" ht="14">
      <c r="A292" s="61" t="s">
        <v>234</v>
      </c>
      <c r="B292" s="77"/>
      <c r="C292" s="77"/>
      <c r="D292" s="77"/>
      <c r="E292" s="77"/>
      <c r="F292" s="77">
        <v>6</v>
      </c>
      <c r="G292" s="77">
        <v>6</v>
      </c>
      <c r="H292" s="77"/>
      <c r="I292" s="77">
        <v>12</v>
      </c>
      <c r="J292" s="77"/>
      <c r="K292" s="77">
        <v>1</v>
      </c>
      <c r="L292" s="77"/>
      <c r="M292" s="77"/>
      <c r="N292" s="77"/>
      <c r="O292" s="77"/>
      <c r="P292" s="36"/>
      <c r="Q292" s="36">
        <f t="shared" si="16"/>
        <v>25</v>
      </c>
    </row>
    <row r="293" spans="1:17" ht="14">
      <c r="A293" s="61" t="s">
        <v>120</v>
      </c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36"/>
      <c r="Q293" s="36" t="str">
        <f t="shared" si="16"/>
        <v/>
      </c>
    </row>
    <row r="294" spans="1:17" ht="14">
      <c r="A294" s="61" t="s">
        <v>121</v>
      </c>
      <c r="B294" s="77"/>
      <c r="C294" s="77"/>
      <c r="D294" s="77"/>
      <c r="E294" s="77"/>
      <c r="F294" s="77">
        <v>1</v>
      </c>
      <c r="G294" s="77">
        <v>1</v>
      </c>
      <c r="H294" s="77"/>
      <c r="I294" s="77">
        <v>1</v>
      </c>
      <c r="J294" s="77"/>
      <c r="K294" s="77"/>
      <c r="L294" s="77"/>
      <c r="M294" s="77"/>
      <c r="N294" s="77"/>
      <c r="O294" s="77"/>
      <c r="P294" s="36"/>
      <c r="Q294" s="36">
        <f t="shared" si="16"/>
        <v>3</v>
      </c>
    </row>
    <row r="295" spans="1:17" ht="14">
      <c r="A295" s="61" t="s">
        <v>122</v>
      </c>
      <c r="B295" s="77">
        <v>5</v>
      </c>
      <c r="C295" s="77"/>
      <c r="D295" s="77">
        <v>8</v>
      </c>
      <c r="E295" s="77">
        <v>6</v>
      </c>
      <c r="F295" s="77">
        <v>15</v>
      </c>
      <c r="G295" s="77">
        <v>6</v>
      </c>
      <c r="H295" s="77">
        <v>1</v>
      </c>
      <c r="I295" s="77">
        <v>4</v>
      </c>
      <c r="J295" s="77"/>
      <c r="K295" s="77">
        <v>12</v>
      </c>
      <c r="L295" s="77"/>
      <c r="M295" s="77">
        <v>7</v>
      </c>
      <c r="N295" s="77">
        <v>2</v>
      </c>
      <c r="O295" s="77">
        <v>3</v>
      </c>
      <c r="P295" s="36">
        <v>9</v>
      </c>
      <c r="Q295" s="36">
        <f t="shared" si="16"/>
        <v>78</v>
      </c>
    </row>
    <row r="296" spans="1:17" ht="14">
      <c r="A296" s="61" t="s">
        <v>2</v>
      </c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36"/>
      <c r="Q296" s="36" t="str">
        <f t="shared" si="16"/>
        <v/>
      </c>
    </row>
    <row r="297" spans="1:17" ht="14">
      <c r="A297" s="61" t="s">
        <v>778</v>
      </c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36"/>
      <c r="Q297" s="36" t="str">
        <f t="shared" si="16"/>
        <v/>
      </c>
    </row>
    <row r="298" spans="1:17" ht="14">
      <c r="A298" s="61" t="s">
        <v>420</v>
      </c>
      <c r="B298" s="77">
        <v>23</v>
      </c>
      <c r="C298" s="77"/>
      <c r="D298" s="77"/>
      <c r="E298" s="77"/>
      <c r="F298" s="77">
        <v>12</v>
      </c>
      <c r="G298" s="77">
        <v>10</v>
      </c>
      <c r="H298" s="77"/>
      <c r="I298" s="77"/>
      <c r="J298" s="77">
        <v>1</v>
      </c>
      <c r="K298" s="77">
        <v>2</v>
      </c>
      <c r="L298" s="77"/>
      <c r="M298" s="77"/>
      <c r="N298" s="77"/>
      <c r="O298" s="77"/>
      <c r="P298" s="36">
        <v>1</v>
      </c>
      <c r="Q298" s="36">
        <f t="shared" si="16"/>
        <v>49</v>
      </c>
    </row>
    <row r="299" spans="1:17" ht="14">
      <c r="A299" s="61" t="s">
        <v>856</v>
      </c>
      <c r="B299" s="77">
        <v>2</v>
      </c>
      <c r="C299" s="77"/>
      <c r="D299" s="77"/>
      <c r="E299" s="77"/>
      <c r="F299" s="77"/>
      <c r="G299" s="77"/>
      <c r="H299" s="77"/>
      <c r="I299" s="77"/>
      <c r="J299" s="77">
        <v>1</v>
      </c>
      <c r="K299" s="77"/>
      <c r="L299" s="77"/>
      <c r="M299" s="77"/>
      <c r="N299" s="77">
        <v>1</v>
      </c>
      <c r="O299" s="77"/>
      <c r="P299" s="36"/>
      <c r="Q299" s="36">
        <f t="shared" si="16"/>
        <v>4</v>
      </c>
    </row>
    <row r="300" spans="1:17" ht="14">
      <c r="A300" s="61" t="s">
        <v>24</v>
      </c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36"/>
      <c r="Q300" s="36" t="str">
        <f t="shared" si="16"/>
        <v/>
      </c>
    </row>
    <row r="301" spans="1:17" ht="14">
      <c r="A301" s="61" t="s">
        <v>857</v>
      </c>
      <c r="B301" s="77">
        <v>8</v>
      </c>
      <c r="C301" s="77">
        <v>1</v>
      </c>
      <c r="D301" s="77"/>
      <c r="E301" s="77"/>
      <c r="F301" s="77">
        <v>2</v>
      </c>
      <c r="G301" s="77">
        <v>7</v>
      </c>
      <c r="H301" s="77">
        <v>3</v>
      </c>
      <c r="I301" s="77"/>
      <c r="J301" s="77"/>
      <c r="K301" s="77">
        <v>2</v>
      </c>
      <c r="L301" s="77"/>
      <c r="M301" s="77">
        <v>6</v>
      </c>
      <c r="N301" s="77"/>
      <c r="O301" s="77"/>
      <c r="P301" s="36"/>
      <c r="Q301" s="36">
        <f t="shared" si="16"/>
        <v>29</v>
      </c>
    </row>
    <row r="302" spans="1:17" ht="14">
      <c r="A302" s="61" t="s">
        <v>209</v>
      </c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36"/>
      <c r="Q302" s="36" t="str">
        <f t="shared" si="16"/>
        <v/>
      </c>
    </row>
    <row r="303" spans="1:17"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87"/>
      <c r="Q303" s="87"/>
    </row>
    <row r="304" spans="1:17" ht="14">
      <c r="A304" s="2" t="s">
        <v>261</v>
      </c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87"/>
      <c r="Q304" s="87"/>
    </row>
    <row r="305" spans="1:17" ht="14">
      <c r="A305" s="61" t="s">
        <v>535</v>
      </c>
      <c r="B305" s="77">
        <v>5</v>
      </c>
      <c r="C305" s="77">
        <v>4</v>
      </c>
      <c r="D305" s="77"/>
      <c r="E305" s="77">
        <v>8</v>
      </c>
      <c r="F305" s="77">
        <v>3</v>
      </c>
      <c r="G305" s="77">
        <v>8</v>
      </c>
      <c r="H305" s="77">
        <v>7</v>
      </c>
      <c r="I305" s="77">
        <v>3</v>
      </c>
      <c r="J305" s="77"/>
      <c r="K305" s="77">
        <v>11</v>
      </c>
      <c r="L305" s="77"/>
      <c r="M305" s="77">
        <v>8</v>
      </c>
      <c r="N305" s="77"/>
      <c r="O305" s="77"/>
      <c r="P305" s="36">
        <v>1</v>
      </c>
      <c r="Q305" s="36">
        <f>IF(SUM(B305:P305)&gt;0,SUM(B305:P305),"")</f>
        <v>58</v>
      </c>
    </row>
    <row r="306" spans="1:17" ht="14">
      <c r="A306" s="61" t="s">
        <v>586</v>
      </c>
      <c r="B306" s="77">
        <v>3</v>
      </c>
      <c r="C306" s="77">
        <v>3</v>
      </c>
      <c r="D306" s="77"/>
      <c r="E306" s="77">
        <v>2</v>
      </c>
      <c r="F306" s="77">
        <v>27</v>
      </c>
      <c r="G306" s="77">
        <v>1</v>
      </c>
      <c r="H306" s="77">
        <v>6</v>
      </c>
      <c r="I306" s="77">
        <v>8</v>
      </c>
      <c r="J306" s="77">
        <v>2</v>
      </c>
      <c r="K306" s="77">
        <v>1</v>
      </c>
      <c r="L306" s="77">
        <v>2</v>
      </c>
      <c r="M306" s="77">
        <v>3</v>
      </c>
      <c r="N306" s="77"/>
      <c r="O306" s="77"/>
      <c r="P306" s="36"/>
      <c r="Q306" s="36">
        <f>IF(SUM(B306:P306)&gt;0,SUM(B306:P306),"")</f>
        <v>58</v>
      </c>
    </row>
    <row r="307" spans="1:17" ht="14">
      <c r="A307" s="61" t="s">
        <v>882</v>
      </c>
      <c r="B307" s="77">
        <v>10</v>
      </c>
      <c r="C307" s="77">
        <v>8</v>
      </c>
      <c r="D307" s="77"/>
      <c r="E307" s="77">
        <v>4</v>
      </c>
      <c r="F307" s="77">
        <v>4</v>
      </c>
      <c r="G307" s="77">
        <v>3</v>
      </c>
      <c r="H307" s="77">
        <v>18</v>
      </c>
      <c r="I307" s="77">
        <v>1</v>
      </c>
      <c r="J307" s="77"/>
      <c r="K307" s="77">
        <v>25</v>
      </c>
      <c r="L307" s="77"/>
      <c r="M307" s="77"/>
      <c r="N307" s="77"/>
      <c r="O307" s="77">
        <v>3</v>
      </c>
      <c r="P307" s="36">
        <v>5</v>
      </c>
      <c r="Q307" s="36">
        <f>IF(SUM(B307:P307)&gt;0,SUM(B307:P307),"")</f>
        <v>81</v>
      </c>
    </row>
    <row r="308" spans="1:17"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87"/>
      <c r="Q308" s="87"/>
    </row>
    <row r="309" spans="1:17" ht="14">
      <c r="A309" s="2" t="s">
        <v>1041</v>
      </c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87"/>
      <c r="Q309" s="87"/>
    </row>
    <row r="310" spans="1:17" ht="14">
      <c r="A310" s="61" t="s">
        <v>752</v>
      </c>
      <c r="B310" s="77">
        <v>58</v>
      </c>
      <c r="C310" s="77"/>
      <c r="D310" s="77">
        <v>15</v>
      </c>
      <c r="E310" s="77"/>
      <c r="F310" s="77">
        <v>2</v>
      </c>
      <c r="G310" s="77">
        <v>116</v>
      </c>
      <c r="H310" s="77">
        <v>20</v>
      </c>
      <c r="I310" s="77">
        <v>21</v>
      </c>
      <c r="J310" s="77"/>
      <c r="K310" s="77">
        <v>63</v>
      </c>
      <c r="L310" s="77">
        <v>13</v>
      </c>
      <c r="M310" s="77">
        <v>11</v>
      </c>
      <c r="N310" s="77">
        <v>10</v>
      </c>
      <c r="O310" s="77">
        <v>11</v>
      </c>
      <c r="P310" s="36">
        <v>40</v>
      </c>
      <c r="Q310" s="36">
        <f t="shared" ref="Q310:Q317" si="17">IF(SUM(B310:P310)&gt;0,SUM(B310:P310),"")</f>
        <v>380</v>
      </c>
    </row>
    <row r="311" spans="1:17" ht="14">
      <c r="A311" s="61" t="s">
        <v>289</v>
      </c>
      <c r="B311" s="77"/>
      <c r="C311" s="20"/>
      <c r="D311" s="77"/>
      <c r="E311" s="77"/>
      <c r="F311" s="77"/>
      <c r="G311" s="77"/>
      <c r="H311" s="77"/>
      <c r="I311" s="20"/>
      <c r="J311" s="77"/>
      <c r="K311" s="77"/>
      <c r="L311" s="77"/>
      <c r="M311" s="77"/>
      <c r="N311" s="77"/>
      <c r="O311" s="77"/>
      <c r="P311" s="36">
        <v>1</v>
      </c>
      <c r="Q311" s="36">
        <f t="shared" si="17"/>
        <v>1</v>
      </c>
    </row>
    <row r="312" spans="1:17" ht="14">
      <c r="A312" s="61" t="s">
        <v>747</v>
      </c>
      <c r="B312" s="77">
        <v>6</v>
      </c>
      <c r="C312" s="77">
        <v>1</v>
      </c>
      <c r="D312" s="77"/>
      <c r="E312" s="77"/>
      <c r="F312" s="77">
        <v>3</v>
      </c>
      <c r="G312" s="77">
        <v>20</v>
      </c>
      <c r="H312" s="77">
        <v>10</v>
      </c>
      <c r="I312" s="77">
        <v>62</v>
      </c>
      <c r="J312" s="77">
        <v>3</v>
      </c>
      <c r="K312" s="77">
        <v>40</v>
      </c>
      <c r="L312" s="77">
        <v>3</v>
      </c>
      <c r="M312" s="77">
        <v>46</v>
      </c>
      <c r="N312" s="77">
        <v>30</v>
      </c>
      <c r="O312" s="77">
        <v>11</v>
      </c>
      <c r="P312" s="36">
        <v>36</v>
      </c>
      <c r="Q312" s="36">
        <f t="shared" si="17"/>
        <v>271</v>
      </c>
    </row>
    <row r="313" spans="1:17" ht="14">
      <c r="A313" s="61" t="s">
        <v>610</v>
      </c>
      <c r="B313" s="77"/>
      <c r="C313" s="77"/>
      <c r="D313" s="77"/>
      <c r="E313" s="77"/>
      <c r="F313" s="77"/>
      <c r="G313" s="77">
        <v>8</v>
      </c>
      <c r="H313" s="77"/>
      <c r="I313" s="77"/>
      <c r="J313" s="77"/>
      <c r="K313" s="77"/>
      <c r="L313" s="77"/>
      <c r="M313" s="77"/>
      <c r="N313" s="77"/>
      <c r="O313" s="77"/>
      <c r="P313" s="36">
        <v>1</v>
      </c>
      <c r="Q313" s="36">
        <f t="shared" si="17"/>
        <v>9</v>
      </c>
    </row>
    <row r="314" spans="1:17" ht="14">
      <c r="A314" s="61" t="s">
        <v>631</v>
      </c>
      <c r="B314" s="77">
        <v>30</v>
      </c>
      <c r="C314" s="77"/>
      <c r="D314" s="77">
        <v>4</v>
      </c>
      <c r="E314" s="77"/>
      <c r="F314" s="77">
        <v>9</v>
      </c>
      <c r="G314" s="77">
        <v>39</v>
      </c>
      <c r="H314" s="77">
        <v>37</v>
      </c>
      <c r="I314" s="77">
        <v>29</v>
      </c>
      <c r="J314" s="77"/>
      <c r="K314" s="77">
        <v>10</v>
      </c>
      <c r="L314" s="77">
        <v>5</v>
      </c>
      <c r="M314" s="77">
        <v>2</v>
      </c>
      <c r="N314" s="77">
        <v>10</v>
      </c>
      <c r="O314" s="77">
        <v>10</v>
      </c>
      <c r="P314" s="36">
        <v>16</v>
      </c>
      <c r="Q314" s="36">
        <f t="shared" si="17"/>
        <v>201</v>
      </c>
    </row>
    <row r="315" spans="1:17" ht="14">
      <c r="A315" s="61" t="s">
        <v>484</v>
      </c>
      <c r="B315" s="77">
        <v>28</v>
      </c>
      <c r="C315" s="77">
        <v>7</v>
      </c>
      <c r="D315" s="77">
        <v>2</v>
      </c>
      <c r="E315" s="77">
        <v>3</v>
      </c>
      <c r="F315" s="77">
        <v>5</v>
      </c>
      <c r="G315" s="77">
        <v>30</v>
      </c>
      <c r="H315" s="77"/>
      <c r="I315" s="77">
        <v>3</v>
      </c>
      <c r="J315" s="77">
        <v>1</v>
      </c>
      <c r="K315" s="77">
        <v>28</v>
      </c>
      <c r="L315" s="77"/>
      <c r="M315" s="77">
        <v>12</v>
      </c>
      <c r="N315" s="77">
        <v>1</v>
      </c>
      <c r="O315" s="77"/>
      <c r="P315" s="36">
        <v>6</v>
      </c>
      <c r="Q315" s="36">
        <f t="shared" si="17"/>
        <v>126</v>
      </c>
    </row>
    <row r="316" spans="1:17" ht="14">
      <c r="A316" s="61" t="s">
        <v>507</v>
      </c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36"/>
      <c r="Q316" s="36" t="str">
        <f t="shared" si="17"/>
        <v/>
      </c>
    </row>
    <row r="317" spans="1:17" ht="14">
      <c r="A317" s="61" t="s">
        <v>553</v>
      </c>
      <c r="B317" s="77"/>
      <c r="C317" s="77">
        <v>1</v>
      </c>
      <c r="D317" s="77">
        <v>1</v>
      </c>
      <c r="E317" s="77">
        <v>1</v>
      </c>
      <c r="F317" s="77"/>
      <c r="G317" s="77"/>
      <c r="H317" s="77">
        <v>3</v>
      </c>
      <c r="I317" s="77">
        <v>1</v>
      </c>
      <c r="J317" s="77"/>
      <c r="K317" s="77">
        <v>13</v>
      </c>
      <c r="L317" s="77"/>
      <c r="M317" s="77"/>
      <c r="N317" s="77"/>
      <c r="O317" s="77">
        <v>7</v>
      </c>
      <c r="P317" s="36">
        <v>15</v>
      </c>
      <c r="Q317" s="36">
        <f t="shared" si="17"/>
        <v>42</v>
      </c>
    </row>
    <row r="318" spans="1:17"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87"/>
      <c r="Q318" s="87"/>
    </row>
    <row r="319" spans="1:17" ht="14">
      <c r="A319" s="2" t="s">
        <v>1042</v>
      </c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87"/>
      <c r="Q319" s="87"/>
    </row>
    <row r="320" spans="1:17" ht="14">
      <c r="A320" s="61" t="s">
        <v>402</v>
      </c>
      <c r="B320" s="77">
        <v>1</v>
      </c>
      <c r="C320" s="77"/>
      <c r="D320" s="77"/>
      <c r="E320" s="77">
        <v>3</v>
      </c>
      <c r="F320" s="77">
        <v>1</v>
      </c>
      <c r="G320" s="77">
        <v>1</v>
      </c>
      <c r="H320" s="77"/>
      <c r="I320" s="77"/>
      <c r="J320" s="77"/>
      <c r="K320" s="77"/>
      <c r="L320" s="77"/>
      <c r="M320" s="77">
        <v>2</v>
      </c>
      <c r="N320" s="77"/>
      <c r="O320" s="77"/>
      <c r="P320" s="36"/>
      <c r="Q320" s="36">
        <f t="shared" ref="Q320:Q329" si="18">IF(SUM(B320:P320)&gt;0,SUM(B320:P320),"")</f>
        <v>8</v>
      </c>
    </row>
    <row r="321" spans="1:18" ht="14">
      <c r="A321" s="61" t="s">
        <v>403</v>
      </c>
      <c r="B321" s="77"/>
      <c r="C321" s="77"/>
      <c r="D321" s="77"/>
      <c r="E321" s="77"/>
      <c r="F321" s="77"/>
      <c r="G321" s="77">
        <v>2</v>
      </c>
      <c r="H321" s="77"/>
      <c r="I321" s="77"/>
      <c r="J321" s="77"/>
      <c r="K321" s="77"/>
      <c r="L321" s="77"/>
      <c r="M321" s="77">
        <v>12</v>
      </c>
      <c r="N321" s="77"/>
      <c r="O321" s="77"/>
      <c r="P321" s="36"/>
      <c r="Q321" s="36">
        <f t="shared" si="18"/>
        <v>14</v>
      </c>
    </row>
    <row r="322" spans="1:18" ht="14">
      <c r="A322" s="61" t="s">
        <v>404</v>
      </c>
      <c r="B322" s="77">
        <v>1</v>
      </c>
      <c r="C322" s="77">
        <v>3</v>
      </c>
      <c r="D322" s="77">
        <v>2</v>
      </c>
      <c r="E322" s="77"/>
      <c r="F322" s="77">
        <v>2</v>
      </c>
      <c r="G322" s="77">
        <v>2</v>
      </c>
      <c r="H322" s="77">
        <v>4</v>
      </c>
      <c r="I322" s="77">
        <v>9</v>
      </c>
      <c r="J322" s="77"/>
      <c r="K322" s="77">
        <v>12</v>
      </c>
      <c r="L322" s="77"/>
      <c r="M322" s="77">
        <v>5</v>
      </c>
      <c r="N322" s="77">
        <v>1</v>
      </c>
      <c r="O322" s="77">
        <v>3</v>
      </c>
      <c r="P322" s="36">
        <v>5</v>
      </c>
      <c r="Q322" s="36">
        <f t="shared" si="18"/>
        <v>49</v>
      </c>
    </row>
    <row r="323" spans="1:18" ht="14">
      <c r="A323" s="61" t="s">
        <v>262</v>
      </c>
      <c r="B323" s="77"/>
      <c r="C323" s="77"/>
      <c r="D323" s="77"/>
      <c r="E323" s="77">
        <v>6</v>
      </c>
      <c r="F323" s="77">
        <v>6</v>
      </c>
      <c r="G323" s="77"/>
      <c r="H323" s="77"/>
      <c r="I323" s="77"/>
      <c r="J323" s="77"/>
      <c r="K323" s="77"/>
      <c r="L323" s="77"/>
      <c r="M323" s="77"/>
      <c r="N323" s="77"/>
      <c r="O323" s="77"/>
      <c r="P323" s="36"/>
      <c r="Q323" s="36">
        <f t="shared" si="18"/>
        <v>12</v>
      </c>
    </row>
    <row r="324" spans="1:18" ht="14">
      <c r="A324" s="61" t="s">
        <v>654</v>
      </c>
      <c r="B324" s="77">
        <v>22</v>
      </c>
      <c r="C324" s="77">
        <v>8</v>
      </c>
      <c r="D324" s="77"/>
      <c r="E324" s="77"/>
      <c r="F324" s="77">
        <v>6</v>
      </c>
      <c r="G324" s="77"/>
      <c r="H324" s="77"/>
      <c r="I324" s="77">
        <v>11</v>
      </c>
      <c r="J324" s="77">
        <v>12</v>
      </c>
      <c r="K324" s="77"/>
      <c r="L324" s="77"/>
      <c r="M324" s="77"/>
      <c r="N324" s="77"/>
      <c r="O324" s="77"/>
      <c r="P324" s="36"/>
      <c r="Q324" s="36">
        <f t="shared" si="18"/>
        <v>59</v>
      </c>
    </row>
    <row r="325" spans="1:18" ht="14">
      <c r="A325" s="61" t="s">
        <v>669</v>
      </c>
      <c r="B325" s="77"/>
      <c r="C325" s="77"/>
      <c r="D325" s="77"/>
      <c r="E325" s="77"/>
      <c r="F325" s="77"/>
      <c r="G325" s="77"/>
      <c r="H325" s="77">
        <v>1</v>
      </c>
      <c r="I325" s="77"/>
      <c r="J325" s="77"/>
      <c r="K325" s="77"/>
      <c r="L325" s="77"/>
      <c r="M325" s="77"/>
      <c r="N325" s="77"/>
      <c r="O325" s="77">
        <v>2</v>
      </c>
      <c r="P325" s="36">
        <v>2</v>
      </c>
      <c r="Q325" s="36">
        <f t="shared" si="18"/>
        <v>5</v>
      </c>
    </row>
    <row r="326" spans="1:18" ht="14">
      <c r="A326" s="61" t="s">
        <v>670</v>
      </c>
      <c r="B326" s="77">
        <v>2</v>
      </c>
      <c r="C326" s="77">
        <v>6</v>
      </c>
      <c r="D326" s="77">
        <v>4</v>
      </c>
      <c r="E326" s="77">
        <v>5</v>
      </c>
      <c r="F326" s="77">
        <v>1</v>
      </c>
      <c r="G326" s="77">
        <v>7</v>
      </c>
      <c r="H326" s="77">
        <v>4</v>
      </c>
      <c r="I326" s="77"/>
      <c r="J326" s="77">
        <v>5</v>
      </c>
      <c r="K326" s="77">
        <v>15</v>
      </c>
      <c r="L326" s="77"/>
      <c r="M326" s="77">
        <v>3</v>
      </c>
      <c r="N326" s="77"/>
      <c r="O326" s="77"/>
      <c r="P326" s="36">
        <v>7</v>
      </c>
      <c r="Q326" s="36">
        <f t="shared" si="18"/>
        <v>59</v>
      </c>
    </row>
    <row r="327" spans="1:18" ht="14">
      <c r="A327" s="61" t="s">
        <v>351</v>
      </c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36"/>
      <c r="Q327" s="36" t="str">
        <f t="shared" si="18"/>
        <v/>
      </c>
    </row>
    <row r="328" spans="1:18" ht="14">
      <c r="A328" s="61" t="s">
        <v>689</v>
      </c>
      <c r="B328" s="77">
        <v>9</v>
      </c>
      <c r="C328" s="77">
        <v>3</v>
      </c>
      <c r="D328" s="77"/>
      <c r="E328" s="77"/>
      <c r="F328" s="77">
        <v>4</v>
      </c>
      <c r="G328" s="77">
        <v>1</v>
      </c>
      <c r="H328" s="77">
        <v>1</v>
      </c>
      <c r="I328" s="77">
        <v>4</v>
      </c>
      <c r="J328" s="77">
        <v>18</v>
      </c>
      <c r="K328" s="77"/>
      <c r="L328" s="77">
        <v>1</v>
      </c>
      <c r="M328" s="77">
        <v>6</v>
      </c>
      <c r="N328" s="77"/>
      <c r="O328" s="77"/>
      <c r="P328" s="36"/>
      <c r="Q328" s="36">
        <f t="shared" si="18"/>
        <v>47</v>
      </c>
    </row>
    <row r="329" spans="1:18" ht="14">
      <c r="A329" s="61" t="s">
        <v>690</v>
      </c>
      <c r="B329" s="77"/>
      <c r="C329" s="77">
        <v>6</v>
      </c>
      <c r="D329" s="77">
        <v>2</v>
      </c>
      <c r="E329" s="77"/>
      <c r="F329" s="77">
        <v>9</v>
      </c>
      <c r="G329" s="77">
        <v>2</v>
      </c>
      <c r="H329" s="77">
        <v>54</v>
      </c>
      <c r="I329" s="77">
        <v>18</v>
      </c>
      <c r="J329" s="77"/>
      <c r="K329" s="77"/>
      <c r="L329" s="77"/>
      <c r="M329" s="77">
        <v>2</v>
      </c>
      <c r="N329" s="77">
        <v>2</v>
      </c>
      <c r="O329" s="77"/>
      <c r="P329" s="36">
        <v>2</v>
      </c>
      <c r="Q329" s="36">
        <f t="shared" si="18"/>
        <v>97</v>
      </c>
    </row>
    <row r="330" spans="1:18">
      <c r="A330" s="61"/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87"/>
      <c r="Q330" s="87"/>
    </row>
    <row r="331" spans="1:18" ht="14">
      <c r="A331" s="32" t="s">
        <v>1043</v>
      </c>
      <c r="B331" s="77">
        <f>COUNT(B6:B24,B26:B32,B34,B38:B44,B47,B49:B53,B56:B62,B65:B71,B73:B77,B81:B84,B87:B103,B108:B113,B117:B119,B122:B125,B129:B137,B141:B144,B147:B151,B155,B158:B167,B171:B174,B178:B184,B186:B189,B191,B194:B197,B201:B206,B209:B216,B220:B222,B224,B227:B230,B233:B238,B242:B246,B249:B250,B252:B256,B259:B267,B270:B281,B285:B299,B301,B305:B315,B317:B326,B328:B329)</f>
        <v>83</v>
      </c>
      <c r="C331" s="77">
        <f t="shared" ref="C331:H331" si="19">COUNT(C6:C24,C26:C32,C34,C38:C44,C47,C49:C53,C56:C62,C65:C71,C73:C77,C81:C84,C87:C103,C108:C113,C117:C119,C122:C125,C129:C137,C141:C144,C147:C151,C155,C158:C167,C171:C174,C178:C184,C186:C189,C191,C194:C197,C201:C206,C209:C216,C220:C222,C224,C227:C230,C233:C238,C242:C246,C249:C250,C252:C256,C259:C267,C270:C281,C285:C299,C301,C305:C315,C317:C326,C328:C329)</f>
        <v>53</v>
      </c>
      <c r="D331" s="77">
        <f t="shared" si="19"/>
        <v>32</v>
      </c>
      <c r="E331" s="77">
        <f t="shared" si="19"/>
        <v>35</v>
      </c>
      <c r="F331" s="77">
        <f t="shared" si="19"/>
        <v>61</v>
      </c>
      <c r="G331" s="77">
        <f t="shared" si="19"/>
        <v>82</v>
      </c>
      <c r="H331" s="77">
        <f t="shared" si="19"/>
        <v>55</v>
      </c>
      <c r="I331" s="77">
        <f>COUNT(I6:I24,I26:I32,I34,I38:I44,I47,I49:I53,I56:I62,I65:I71,I73:I77,I81:I84,I87:I103,I108:I113,I117:I119,I122:I125,I129:I137,I141:I144,I147:I151,I155,I158:I167,I171:I174,I178:I184,I186:I189,I191,I194:I197,I201:I206,I209:I216,I220:I222,I224,I227:I230,I233:I238,I242:I246,I249:I250,I252:I256,I259:I267,I270:I281,I285:I299,I301,I305:I315,I317:I326,I328:I329)</f>
        <v>60</v>
      </c>
      <c r="J331" s="77">
        <f>COUNT(J6:J24,J26:J32,J34,J38:J44,J47,J49:J53,J56:J62,J65:J71,J73:J77,J81:J84,J87:J103,J108:J113,J117:J119,J122:J125,J129:J137,J141:J144,J147:J151,J155,J158:J167,J171:J174,J178:J184,J186:J189,J191,J194:J197,J201:J206,J209:J216,J220:J222,J224,J227:J230,J233:J238,J242:J246,J249:J250,J252:J256,J259:J267,J270:J281,J285:J299,J301,J305:J315,J317:J326,J328:J329)</f>
        <v>14</v>
      </c>
      <c r="K331" s="77">
        <f t="shared" ref="K331:Q331" si="20">COUNT(K6:K24,K26:K32,K34,K38:K44,K47,K49:K53,K56:K62,K65:K71,K73:K77,K81:K84,K87:K103,K108:K113,K117:K119,K122:K125,K129:K137,K141:K144,K147:K151,K155,K158:K167,K171:K174,K178:K184,K186:K189,K191,K194:K197,K201:K206,K209:K216,K220:K222,K224,K227:K230,K233:K238,K242:K246,K249:K250,K252:K256,K259:K267,K270:K281,K285:K299,K301,K305:K315,K317:K326,K328:K329)</f>
        <v>73</v>
      </c>
      <c r="L331" s="77">
        <f>COUNT(L6:L24,L26:L32,L34,L38:L44,L47,L49:L53,L56:L62,L65:L71,L73:L77,L81:L84,L87:L103,L108:L113,L117:L119,L122:L125,L129:L137,L141:L144,L147:L151,L155,L158:L167,L171:L174,L178:L184,L186:L189,L191,L194:L197,L201:L206,L209:L216,L220:L222,L224,L227:L230,L233:L238,L242:L246,L249:L250,L252:L256,L259:L267,L270:L281,L285:L299,L301,L305:L315,L317:L326,L328:L329)</f>
        <v>26</v>
      </c>
      <c r="M331" s="77">
        <f t="shared" si="20"/>
        <v>59</v>
      </c>
      <c r="N331" s="77">
        <f t="shared" si="20"/>
        <v>40</v>
      </c>
      <c r="O331" s="77">
        <f t="shared" si="20"/>
        <v>41</v>
      </c>
      <c r="P331" s="77">
        <f t="shared" si="20"/>
        <v>69</v>
      </c>
      <c r="Q331" s="34">
        <f t="shared" si="20"/>
        <v>161</v>
      </c>
    </row>
    <row r="332" spans="1:18" ht="14">
      <c r="A332" s="7" t="s">
        <v>915</v>
      </c>
      <c r="B332" s="77">
        <f>SUM(B7:B282)+SUM(B283:B329)</f>
        <v>876</v>
      </c>
      <c r="C332" s="77">
        <f t="shared" ref="C332:Q332" si="21">SUM(C7:C282)+SUM(C283:C329)</f>
        <v>241</v>
      </c>
      <c r="D332" s="77">
        <f t="shared" si="21"/>
        <v>150</v>
      </c>
      <c r="E332" s="77">
        <f t="shared" si="21"/>
        <v>124</v>
      </c>
      <c r="F332" s="77">
        <f t="shared" si="21"/>
        <v>389</v>
      </c>
      <c r="G332" s="77">
        <f t="shared" si="21"/>
        <v>1025</v>
      </c>
      <c r="H332" s="77">
        <f t="shared" si="21"/>
        <v>430</v>
      </c>
      <c r="I332" s="77">
        <f t="shared" si="21"/>
        <v>636</v>
      </c>
      <c r="J332" s="77">
        <f>SUM(J7:J282)+SUM(J283:J329)</f>
        <v>65</v>
      </c>
      <c r="K332" s="77">
        <f t="shared" si="21"/>
        <v>797</v>
      </c>
      <c r="L332" s="77">
        <f>SUM(L7:L282)+SUM(L283:L329)</f>
        <v>78</v>
      </c>
      <c r="M332" s="77">
        <f t="shared" si="21"/>
        <v>356</v>
      </c>
      <c r="N332" s="77">
        <f t="shared" si="21"/>
        <v>246</v>
      </c>
      <c r="O332" s="77">
        <f t="shared" si="21"/>
        <v>207</v>
      </c>
      <c r="P332" s="77">
        <f t="shared" si="21"/>
        <v>524</v>
      </c>
      <c r="Q332" s="36">
        <f t="shared" si="21"/>
        <v>6144</v>
      </c>
      <c r="R332" s="71"/>
    </row>
    <row r="333" spans="1:18">
      <c r="A333" s="4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87"/>
      <c r="Q333" s="87"/>
    </row>
    <row r="334" spans="1:18">
      <c r="A334" s="33" t="s">
        <v>624</v>
      </c>
      <c r="B334" s="77">
        <v>5</v>
      </c>
      <c r="C334" s="77">
        <v>1</v>
      </c>
      <c r="D334" s="77">
        <v>1</v>
      </c>
      <c r="E334" s="77">
        <v>1</v>
      </c>
      <c r="F334" s="77">
        <v>4</v>
      </c>
      <c r="G334" s="77">
        <v>3</v>
      </c>
      <c r="H334" s="77">
        <v>2</v>
      </c>
      <c r="I334" s="77">
        <v>2</v>
      </c>
      <c r="J334" s="77">
        <v>1</v>
      </c>
      <c r="K334" s="77">
        <v>2</v>
      </c>
      <c r="L334" s="77">
        <v>3</v>
      </c>
      <c r="M334" s="77">
        <v>1</v>
      </c>
      <c r="N334" s="77">
        <v>1</v>
      </c>
      <c r="O334" s="77">
        <v>2</v>
      </c>
      <c r="P334" s="36">
        <v>1</v>
      </c>
      <c r="Q334" s="36">
        <f>SUM(B334:P334)</f>
        <v>30</v>
      </c>
    </row>
    <row r="335" spans="1:18">
      <c r="A335" s="8" t="s">
        <v>850</v>
      </c>
      <c r="B335" s="77">
        <v>2</v>
      </c>
      <c r="C335" s="77">
        <v>1</v>
      </c>
      <c r="D335" s="77">
        <v>1</v>
      </c>
      <c r="E335" s="77">
        <v>1</v>
      </c>
      <c r="F335" s="77">
        <v>1</v>
      </c>
      <c r="G335" s="77">
        <v>1</v>
      </c>
      <c r="H335" s="77">
        <v>1</v>
      </c>
      <c r="I335" s="77">
        <v>1</v>
      </c>
      <c r="J335" s="77">
        <v>1</v>
      </c>
      <c r="K335" s="77">
        <v>1</v>
      </c>
      <c r="L335" s="77">
        <v>1</v>
      </c>
      <c r="M335" s="77">
        <v>1</v>
      </c>
      <c r="N335" s="77">
        <v>1</v>
      </c>
      <c r="O335" s="77">
        <v>1</v>
      </c>
      <c r="P335" s="36">
        <v>1</v>
      </c>
      <c r="Q335" s="36">
        <f>SUM(B335:P335)</f>
        <v>16</v>
      </c>
    </row>
    <row r="336" spans="1:18">
      <c r="A336" s="8" t="s">
        <v>622</v>
      </c>
      <c r="B336" s="99">
        <v>0.21875</v>
      </c>
      <c r="C336" s="99">
        <v>0.25</v>
      </c>
      <c r="D336" s="99">
        <v>0.29166666666666669</v>
      </c>
      <c r="E336" s="99">
        <v>0.36458333333333331</v>
      </c>
      <c r="F336" s="99">
        <v>0.27916666666666667</v>
      </c>
      <c r="G336" s="99">
        <v>0.30902777777777779</v>
      </c>
      <c r="H336" s="99">
        <v>0.21875</v>
      </c>
      <c r="I336" s="99">
        <v>0.30555555555555552</v>
      </c>
      <c r="J336" s="99"/>
      <c r="K336" s="99">
        <v>0.27569444444444446</v>
      </c>
      <c r="L336" s="99"/>
      <c r="M336" s="99">
        <v>0.20833333333333334</v>
      </c>
      <c r="N336" s="99">
        <v>0.31597222222222221</v>
      </c>
      <c r="O336" s="99">
        <v>0.3125</v>
      </c>
      <c r="P336" s="89">
        <v>0.26666666666666666</v>
      </c>
      <c r="Q336" s="36"/>
    </row>
    <row r="337" spans="1:17">
      <c r="A337" s="8" t="s">
        <v>623</v>
      </c>
      <c r="B337" s="99">
        <v>0.80208333333333337</v>
      </c>
      <c r="C337" s="99">
        <v>0.44791666666666669</v>
      </c>
      <c r="D337" s="99">
        <v>0.41666666666666669</v>
      </c>
      <c r="E337" s="99">
        <v>0.5625</v>
      </c>
      <c r="F337" s="99">
        <v>0.6</v>
      </c>
      <c r="G337" s="99">
        <v>0.77777777777777779</v>
      </c>
      <c r="H337" s="99">
        <v>0.73611111111111116</v>
      </c>
      <c r="I337" s="99">
        <v>0.75</v>
      </c>
      <c r="J337" s="99"/>
      <c r="K337" s="99">
        <v>0.79166666666666663</v>
      </c>
      <c r="L337" s="99"/>
      <c r="M337" s="99">
        <v>0.60416666666666663</v>
      </c>
      <c r="N337" s="99">
        <v>0.52430555555555558</v>
      </c>
      <c r="O337" s="99">
        <v>0.64583333333333337</v>
      </c>
      <c r="P337" s="89">
        <v>0.69652777777777775</v>
      </c>
      <c r="Q337" s="36"/>
    </row>
    <row r="338" spans="1:17">
      <c r="A338" s="9" t="s">
        <v>940</v>
      </c>
      <c r="B338" s="77">
        <v>16.5</v>
      </c>
      <c r="C338" s="77"/>
      <c r="D338" s="77">
        <v>0</v>
      </c>
      <c r="E338" s="77">
        <v>1</v>
      </c>
      <c r="F338" s="77">
        <v>58</v>
      </c>
      <c r="G338" s="77">
        <v>43.1</v>
      </c>
      <c r="H338" s="77">
        <v>40</v>
      </c>
      <c r="I338" s="77">
        <v>74.400000000000006</v>
      </c>
      <c r="J338" s="77"/>
      <c r="K338" s="77">
        <v>81</v>
      </c>
      <c r="L338" s="77"/>
      <c r="M338" s="77">
        <v>23</v>
      </c>
      <c r="N338" s="77">
        <v>25</v>
      </c>
      <c r="O338" s="77">
        <v>62</v>
      </c>
      <c r="P338" s="36">
        <v>55.1</v>
      </c>
      <c r="Q338" s="36">
        <f>SUM(B338:P338)</f>
        <v>479.1</v>
      </c>
    </row>
    <row r="339" spans="1:17">
      <c r="A339" s="9" t="s">
        <v>621</v>
      </c>
      <c r="B339" s="77">
        <v>7</v>
      </c>
      <c r="C339" s="77">
        <v>0.1</v>
      </c>
      <c r="D339" s="77">
        <v>1</v>
      </c>
      <c r="E339" s="77">
        <v>1.5</v>
      </c>
      <c r="F339" s="77">
        <v>0</v>
      </c>
      <c r="G339" s="77">
        <v>2</v>
      </c>
      <c r="H339" s="77">
        <v>4</v>
      </c>
      <c r="I339" s="77">
        <v>1.5</v>
      </c>
      <c r="J339" s="77"/>
      <c r="K339" s="77">
        <v>1</v>
      </c>
      <c r="L339" s="77"/>
      <c r="M339" s="77"/>
      <c r="N339" s="77">
        <v>2</v>
      </c>
      <c r="O339" s="77">
        <v>3</v>
      </c>
      <c r="P339" s="36"/>
      <c r="Q339" s="36">
        <f>SUM(B339:P339)</f>
        <v>23.1</v>
      </c>
    </row>
    <row r="340" spans="1:17">
      <c r="A340" s="9" t="s">
        <v>618</v>
      </c>
      <c r="B340" s="77">
        <v>10</v>
      </c>
      <c r="C340" s="77"/>
      <c r="D340" s="77"/>
      <c r="E340" s="77"/>
      <c r="F340" s="77">
        <v>7</v>
      </c>
      <c r="G340" s="99">
        <v>0.23611111111111113</v>
      </c>
      <c r="H340" s="99">
        <v>0.27777777777777779</v>
      </c>
      <c r="I340" s="77">
        <v>8.5</v>
      </c>
      <c r="J340" s="77"/>
      <c r="K340" s="99">
        <v>0.47430555555555554</v>
      </c>
      <c r="L340" s="99"/>
      <c r="M340" s="77">
        <v>9.5</v>
      </c>
      <c r="N340" s="77">
        <v>3</v>
      </c>
      <c r="O340" s="77">
        <v>6</v>
      </c>
      <c r="P340" s="36"/>
      <c r="Q340" s="36"/>
    </row>
    <row r="341" spans="1:17">
      <c r="A341" s="9" t="s">
        <v>619</v>
      </c>
      <c r="B341" s="77">
        <v>4.25</v>
      </c>
      <c r="C341" s="99">
        <v>0.14027777777777778</v>
      </c>
      <c r="D341" s="77">
        <v>3</v>
      </c>
      <c r="E341" s="77"/>
      <c r="F341" s="77">
        <v>0.5</v>
      </c>
      <c r="G341" s="77">
        <v>6</v>
      </c>
      <c r="H341" s="77">
        <v>4</v>
      </c>
      <c r="I341" s="77">
        <v>2</v>
      </c>
      <c r="J341" s="99">
        <v>1.3888888888888888E-2</v>
      </c>
      <c r="K341" s="77">
        <v>2</v>
      </c>
      <c r="L341" s="77"/>
      <c r="M341" s="77">
        <v>0</v>
      </c>
      <c r="N341" s="77">
        <v>2</v>
      </c>
      <c r="O341" s="77">
        <v>2</v>
      </c>
      <c r="P341" s="36"/>
      <c r="Q341" s="36"/>
    </row>
    <row r="342" spans="1:17">
      <c r="A342" s="9" t="s">
        <v>682</v>
      </c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36"/>
      <c r="Q342" s="36"/>
    </row>
    <row r="343" spans="1:17">
      <c r="A343" s="9" t="s">
        <v>993</v>
      </c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36"/>
      <c r="Q343" s="36"/>
    </row>
    <row r="344" spans="1:17">
      <c r="A344" s="9" t="s">
        <v>683</v>
      </c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36"/>
      <c r="Q344" s="36"/>
    </row>
    <row r="345" spans="1:17">
      <c r="A345" s="9" t="s">
        <v>703</v>
      </c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36"/>
      <c r="Q345" s="36"/>
    </row>
    <row r="346" spans="1:17">
      <c r="A346" s="9" t="s">
        <v>702</v>
      </c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36"/>
      <c r="Q346" s="36"/>
    </row>
    <row r="347" spans="1:17">
      <c r="A347" s="8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</row>
    <row r="348" spans="1:17">
      <c r="A348" s="10" t="s">
        <v>615</v>
      </c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108"/>
      <c r="P348" s="36"/>
      <c r="Q348" s="36"/>
    </row>
    <row r="349" spans="1:17" ht="28">
      <c r="B349" s="69" t="s">
        <v>151</v>
      </c>
      <c r="C349" s="69" t="s">
        <v>95</v>
      </c>
      <c r="D349" s="69" t="s">
        <v>77</v>
      </c>
      <c r="E349" s="69" t="s">
        <v>193</v>
      </c>
      <c r="F349" s="69" t="s">
        <v>644</v>
      </c>
      <c r="G349" s="69" t="s">
        <v>1003</v>
      </c>
      <c r="H349" s="69" t="s">
        <v>182</v>
      </c>
      <c r="I349" s="69" t="s">
        <v>948</v>
      </c>
      <c r="J349" s="69" t="s">
        <v>948</v>
      </c>
      <c r="K349" s="69" t="s">
        <v>156</v>
      </c>
      <c r="L349" s="69" t="s">
        <v>953</v>
      </c>
      <c r="M349" s="69" t="s">
        <v>951</v>
      </c>
      <c r="N349" s="69" t="s">
        <v>293</v>
      </c>
      <c r="O349" s="69" t="s">
        <v>954</v>
      </c>
      <c r="P349" s="69" t="s">
        <v>1022</v>
      </c>
      <c r="Q349" s="36"/>
    </row>
    <row r="350" spans="1:17" ht="28">
      <c r="B350" s="69" t="s">
        <v>152</v>
      </c>
      <c r="C350" s="69"/>
      <c r="D350" s="69"/>
      <c r="E350" s="69"/>
      <c r="F350" s="69" t="s">
        <v>834</v>
      </c>
      <c r="G350" s="69" t="s">
        <v>1024</v>
      </c>
      <c r="H350" s="69" t="s">
        <v>1081</v>
      </c>
      <c r="I350" s="69" t="s">
        <v>949</v>
      </c>
      <c r="J350" s="69"/>
      <c r="K350" s="69" t="s">
        <v>34</v>
      </c>
      <c r="L350" s="69" t="s">
        <v>1029</v>
      </c>
      <c r="M350" s="69"/>
      <c r="N350" s="69"/>
      <c r="O350" s="69" t="s">
        <v>809</v>
      </c>
      <c r="P350" s="69"/>
      <c r="Q350" s="36"/>
    </row>
    <row r="351" spans="1:17" ht="28">
      <c r="B351" s="69" t="s">
        <v>153</v>
      </c>
      <c r="C351" s="69"/>
      <c r="D351" s="69"/>
      <c r="E351" s="69"/>
      <c r="F351" s="69" t="s">
        <v>25</v>
      </c>
      <c r="G351" s="69" t="s">
        <v>150</v>
      </c>
      <c r="H351" s="69"/>
      <c r="I351" s="69"/>
      <c r="J351" s="69"/>
      <c r="K351" s="69"/>
      <c r="L351" s="69" t="s">
        <v>1030</v>
      </c>
      <c r="M351" s="69"/>
      <c r="N351" s="69"/>
      <c r="O351" s="69"/>
      <c r="P351" s="69"/>
      <c r="Q351" s="36"/>
    </row>
    <row r="352" spans="1:17" ht="28">
      <c r="B352" s="69" t="s">
        <v>154</v>
      </c>
      <c r="C352" s="95"/>
      <c r="D352" s="51"/>
      <c r="E352" s="51"/>
      <c r="F352" s="69" t="s">
        <v>26</v>
      </c>
      <c r="G352" s="88"/>
      <c r="H352" s="54"/>
      <c r="I352" s="88"/>
      <c r="J352" s="88"/>
      <c r="K352" s="88"/>
      <c r="L352" s="88"/>
      <c r="M352" s="88"/>
      <c r="N352" s="88"/>
      <c r="O352" s="88"/>
      <c r="P352" s="88"/>
      <c r="Q352" s="88"/>
    </row>
    <row r="353" spans="1:17" ht="28">
      <c r="B353" s="69" t="s">
        <v>155</v>
      </c>
      <c r="C353" s="88"/>
      <c r="D353" s="88"/>
      <c r="E353" s="88"/>
      <c r="F353" s="88"/>
      <c r="G353" s="88"/>
      <c r="H353" s="51"/>
      <c r="I353" s="88"/>
      <c r="J353" s="88"/>
      <c r="K353" s="88"/>
      <c r="L353" s="88"/>
      <c r="M353" s="88"/>
      <c r="N353" s="88"/>
      <c r="O353" s="88"/>
      <c r="P353" s="88"/>
      <c r="Q353" s="88"/>
    </row>
    <row r="354" spans="1:17">
      <c r="B354" s="88"/>
      <c r="C354" s="88"/>
      <c r="D354" s="88"/>
      <c r="E354" s="88"/>
      <c r="F354" s="88"/>
      <c r="G354" s="88"/>
      <c r="H354" s="51"/>
      <c r="I354" s="88"/>
      <c r="J354" s="88"/>
      <c r="K354" s="88"/>
      <c r="L354" s="88"/>
      <c r="M354" s="88"/>
      <c r="N354" s="88"/>
      <c r="O354" s="88"/>
      <c r="P354" s="88"/>
      <c r="Q354" s="88"/>
    </row>
    <row r="355" spans="1:17">
      <c r="A355" s="149" t="s">
        <v>974</v>
      </c>
      <c r="B355" s="149"/>
      <c r="C355" s="149"/>
      <c r="D355" s="149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</row>
    <row r="356" spans="1:17"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</row>
    <row r="357" spans="1:17">
      <c r="A357" s="156" t="s">
        <v>117</v>
      </c>
      <c r="B357" s="156"/>
      <c r="C357" s="156"/>
      <c r="D357" s="156"/>
      <c r="E357" s="156"/>
      <c r="F357" s="149"/>
      <c r="G357" s="149"/>
      <c r="H357" s="149"/>
      <c r="I357" s="149"/>
      <c r="J357" s="88"/>
      <c r="K357" s="88"/>
      <c r="L357" s="88"/>
      <c r="M357" s="88"/>
      <c r="N357" s="88"/>
      <c r="O357" s="88"/>
      <c r="P357" s="88"/>
      <c r="Q357" s="88"/>
    </row>
    <row r="358" spans="1:17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</row>
    <row r="359" spans="1:17">
      <c r="A359" t="s">
        <v>43</v>
      </c>
      <c r="B359" s="88" t="s">
        <v>42</v>
      </c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</row>
    <row r="360" spans="1:17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</row>
    <row r="361" spans="1:17">
      <c r="A361" s="3"/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</row>
    <row r="362" spans="1:17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</row>
    <row r="363" spans="1:17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</row>
    <row r="364" spans="1:17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</row>
    <row r="365" spans="1:17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</row>
    <row r="366" spans="1:17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</row>
    <row r="367" spans="1:17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</row>
    <row r="368" spans="1:17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</row>
    <row r="369" spans="1:17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</row>
    <row r="370" spans="1:17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</row>
    <row r="371" spans="1:17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</row>
    <row r="372" spans="1:17">
      <c r="A372" s="3"/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</row>
    <row r="373" spans="1:17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</row>
    <row r="374" spans="1:17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</row>
    <row r="375" spans="1:17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</row>
    <row r="376" spans="1:17">
      <c r="A376" s="3"/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</row>
    <row r="377" spans="1:17">
      <c r="A377" s="93"/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</row>
    <row r="378" spans="1:17">
      <c r="A378" s="93"/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</row>
    <row r="379" spans="1:17">
      <c r="A379" s="93"/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</row>
    <row r="380" spans="1:17">
      <c r="A380" s="93"/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</row>
    <row r="381" spans="1:17">
      <c r="A381" s="93"/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</row>
    <row r="382" spans="1:17">
      <c r="A382" s="93"/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</row>
    <row r="383" spans="1:17">
      <c r="A383" s="93"/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</row>
    <row r="384" spans="1:17">
      <c r="A384" s="93"/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</row>
    <row r="385" spans="1:17">
      <c r="A385" s="93"/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</row>
    <row r="386" spans="1:17">
      <c r="A386" s="93"/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</row>
    <row r="387" spans="1:17">
      <c r="A387" s="93"/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</row>
    <row r="388" spans="1:17">
      <c r="A388" s="3"/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</row>
    <row r="389" spans="1:17">
      <c r="A389" s="93"/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</row>
    <row r="390" spans="1:17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</row>
    <row r="391" spans="1:17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</row>
  </sheetData>
  <mergeCells count="2">
    <mergeCell ref="A355:D355"/>
    <mergeCell ref="A357:I357"/>
  </mergeCells>
  <phoneticPr fontId="9" type="noConversion"/>
  <pageMargins left="0.75" right="0.75" top="1" bottom="1" header="0.5" footer="0.5"/>
  <pageSetup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405"/>
  <sheetViews>
    <sheetView workbookViewId="0">
      <selection sqref="A1:XFD1048576"/>
    </sheetView>
  </sheetViews>
  <sheetFormatPr baseColWidth="10" defaultColWidth="8.6640625" defaultRowHeight="13"/>
  <cols>
    <col min="1" max="1" width="25.6640625" customWidth="1"/>
    <col min="2" max="2" width="8.6640625" customWidth="1"/>
    <col min="3" max="3" width="9.6640625" customWidth="1"/>
    <col min="4" max="4" width="10.5" customWidth="1"/>
    <col min="5" max="5" width="12.1640625" customWidth="1"/>
    <col min="6" max="6" width="10.83203125" customWidth="1"/>
    <col min="7" max="7" width="9.5" customWidth="1"/>
    <col min="8" max="9" width="10.33203125" customWidth="1"/>
    <col min="10" max="10" width="11" customWidth="1"/>
    <col min="11" max="12" width="11.1640625" customWidth="1"/>
    <col min="13" max="13" width="11.6640625" customWidth="1"/>
    <col min="14" max="14" width="9.33203125" customWidth="1"/>
    <col min="15" max="15" width="10.33203125" customWidth="1"/>
  </cols>
  <sheetData>
    <row r="1" spans="1:17">
      <c r="A1" s="3" t="s">
        <v>1065</v>
      </c>
      <c r="C1" s="5" t="s">
        <v>514</v>
      </c>
      <c r="D1" s="5">
        <f>P332</f>
        <v>151</v>
      </c>
      <c r="E1" s="4"/>
      <c r="F1" s="4"/>
      <c r="H1" s="4"/>
      <c r="I1" s="4"/>
      <c r="J1" s="4"/>
      <c r="K1" s="4"/>
      <c r="L1" s="4"/>
      <c r="M1" s="4"/>
      <c r="N1" s="4"/>
      <c r="O1" s="5"/>
    </row>
    <row r="2" spans="1:17">
      <c r="A2" s="3"/>
      <c r="C2" s="5"/>
      <c r="D2" s="5"/>
      <c r="E2" s="4"/>
      <c r="F2" s="4"/>
      <c r="H2" s="4"/>
      <c r="I2" s="4"/>
      <c r="J2" s="4"/>
      <c r="K2" s="4"/>
      <c r="L2" s="4"/>
      <c r="M2" s="4"/>
      <c r="N2" s="4"/>
      <c r="O2" s="5"/>
    </row>
    <row r="3" spans="1:17" ht="24" customHeight="1">
      <c r="A3" s="3"/>
      <c r="B3" s="40" t="s">
        <v>1036</v>
      </c>
      <c r="C3" s="47" t="s">
        <v>959</v>
      </c>
      <c r="D3" s="40" t="s">
        <v>251</v>
      </c>
      <c r="E3" s="40" t="s">
        <v>1098</v>
      </c>
      <c r="F3" s="40" t="s">
        <v>950</v>
      </c>
      <c r="G3" s="40" t="s">
        <v>967</v>
      </c>
      <c r="H3" s="47" t="s">
        <v>1082</v>
      </c>
      <c r="I3" s="47" t="s">
        <v>1070</v>
      </c>
      <c r="J3" s="47" t="s">
        <v>1053</v>
      </c>
      <c r="K3" s="47" t="s">
        <v>966</v>
      </c>
      <c r="L3" s="47" t="s">
        <v>963</v>
      </c>
      <c r="M3" s="47" t="s">
        <v>110</v>
      </c>
      <c r="N3" s="47" t="s">
        <v>46</v>
      </c>
      <c r="O3" s="40" t="s">
        <v>1109</v>
      </c>
      <c r="P3" s="41" t="s">
        <v>378</v>
      </c>
    </row>
    <row r="4" spans="1:17" ht="42">
      <c r="B4" s="81"/>
      <c r="C4" s="67"/>
      <c r="D4" s="72"/>
      <c r="E4" s="72"/>
      <c r="F4" s="81" t="s">
        <v>969</v>
      </c>
      <c r="G4" s="81" t="s">
        <v>968</v>
      </c>
      <c r="H4" s="81" t="s">
        <v>883</v>
      </c>
      <c r="I4" s="81" t="s">
        <v>1071</v>
      </c>
      <c r="J4" s="81"/>
      <c r="K4" s="81" t="s">
        <v>965</v>
      </c>
      <c r="L4" s="81" t="s">
        <v>964</v>
      </c>
      <c r="M4" s="81" t="s">
        <v>111</v>
      </c>
      <c r="N4" s="67"/>
      <c r="O4" s="72"/>
      <c r="P4" s="72"/>
      <c r="Q4" s="52"/>
    </row>
    <row r="5" spans="1:17" s="1" customFormat="1" ht="14">
      <c r="A5" s="2" t="s">
        <v>983</v>
      </c>
      <c r="B5" s="82"/>
      <c r="C5" s="83"/>
      <c r="D5" s="83"/>
      <c r="E5" s="83"/>
      <c r="F5" s="83"/>
      <c r="G5" s="82"/>
      <c r="H5" s="83"/>
      <c r="I5" s="83"/>
      <c r="J5" s="83"/>
      <c r="K5" s="83"/>
      <c r="L5" s="83"/>
      <c r="M5" s="83"/>
      <c r="N5" s="83"/>
      <c r="O5" s="83"/>
      <c r="P5" s="83"/>
    </row>
    <row r="6" spans="1:17" s="1" customFormat="1" ht="14">
      <c r="A6" s="103" t="s">
        <v>1083</v>
      </c>
      <c r="B6" s="82"/>
      <c r="C6" s="83"/>
      <c r="D6" s="83"/>
      <c r="E6" s="83"/>
      <c r="F6" s="83"/>
      <c r="G6" s="82"/>
      <c r="H6" s="102"/>
      <c r="I6" s="102"/>
      <c r="J6" s="83"/>
      <c r="K6" s="83"/>
      <c r="L6" s="83"/>
      <c r="M6" s="83"/>
      <c r="N6" s="83"/>
      <c r="O6" s="83"/>
      <c r="P6" s="36" t="str">
        <f t="shared" ref="P6:P35" si="0">IF(SUM(B6:O6)&gt;0,SUM(B6:O6),"")</f>
        <v/>
      </c>
    </row>
    <row r="7" spans="1:17">
      <c r="A7" s="8" t="s">
        <v>364</v>
      </c>
      <c r="B7" s="29"/>
      <c r="C7" s="77"/>
      <c r="D7" s="77">
        <v>50</v>
      </c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36">
        <f t="shared" si="0"/>
        <v>50</v>
      </c>
    </row>
    <row r="8" spans="1:17">
      <c r="A8" s="63" t="s">
        <v>408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36" t="str">
        <f t="shared" si="0"/>
        <v/>
      </c>
    </row>
    <row r="9" spans="1:17">
      <c r="A9" s="8" t="s">
        <v>266</v>
      </c>
      <c r="B9" s="77">
        <v>28</v>
      </c>
      <c r="C9" s="77"/>
      <c r="D9" s="77">
        <v>23</v>
      </c>
      <c r="E9" s="77">
        <v>19</v>
      </c>
      <c r="F9" s="77"/>
      <c r="G9" s="77">
        <v>16</v>
      </c>
      <c r="H9" s="77"/>
      <c r="I9" s="77">
        <v>4</v>
      </c>
      <c r="J9" s="77"/>
      <c r="K9" s="77"/>
      <c r="L9" s="77">
        <v>7</v>
      </c>
      <c r="M9" s="77">
        <v>20</v>
      </c>
      <c r="N9" s="77">
        <v>29</v>
      </c>
      <c r="O9" s="77">
        <v>8</v>
      </c>
      <c r="P9" s="36">
        <f t="shared" si="0"/>
        <v>154</v>
      </c>
    </row>
    <row r="10" spans="1:17" ht="14">
      <c r="A10" s="39" t="s">
        <v>776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36" t="str">
        <f t="shared" si="0"/>
        <v/>
      </c>
    </row>
    <row r="11" spans="1:17" ht="14">
      <c r="A11" s="39" t="s">
        <v>242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36" t="str">
        <f t="shared" si="0"/>
        <v/>
      </c>
    </row>
    <row r="12" spans="1:17">
      <c r="A12" s="8" t="s">
        <v>267</v>
      </c>
      <c r="B12" s="77">
        <v>7</v>
      </c>
      <c r="C12" s="77"/>
      <c r="D12" s="77">
        <v>4</v>
      </c>
      <c r="E12" s="77">
        <v>3</v>
      </c>
      <c r="F12" s="77"/>
      <c r="G12" s="77"/>
      <c r="H12" s="77"/>
      <c r="I12" s="77">
        <v>2</v>
      </c>
      <c r="J12" s="77"/>
      <c r="K12" s="77"/>
      <c r="L12" s="77"/>
      <c r="M12" s="77"/>
      <c r="N12" s="77"/>
      <c r="O12" s="77"/>
      <c r="P12" s="36">
        <f t="shared" si="0"/>
        <v>16</v>
      </c>
    </row>
    <row r="13" spans="1:17">
      <c r="A13" s="8" t="s">
        <v>268</v>
      </c>
      <c r="B13" s="77"/>
      <c r="C13" s="77">
        <v>6</v>
      </c>
      <c r="D13" s="77">
        <v>2</v>
      </c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36">
        <f t="shared" si="0"/>
        <v>8</v>
      </c>
    </row>
    <row r="14" spans="1:17">
      <c r="A14" s="8" t="s">
        <v>269</v>
      </c>
      <c r="B14" s="77"/>
      <c r="C14" s="77"/>
      <c r="D14" s="77"/>
      <c r="E14" s="77">
        <v>6</v>
      </c>
      <c r="F14" s="77"/>
      <c r="G14" s="77">
        <v>1</v>
      </c>
      <c r="H14" s="77"/>
      <c r="I14" s="77"/>
      <c r="J14" s="77"/>
      <c r="K14" s="77"/>
      <c r="L14" s="77"/>
      <c r="M14" s="77"/>
      <c r="N14" s="77">
        <v>1</v>
      </c>
      <c r="O14" s="77"/>
      <c r="P14" s="36">
        <f t="shared" si="0"/>
        <v>8</v>
      </c>
    </row>
    <row r="15" spans="1:17">
      <c r="A15" s="8" t="s">
        <v>410</v>
      </c>
      <c r="B15" s="77">
        <v>22</v>
      </c>
      <c r="C15" s="77">
        <v>6</v>
      </c>
      <c r="D15" s="77">
        <v>28</v>
      </c>
      <c r="E15" s="77">
        <v>4</v>
      </c>
      <c r="F15" s="77"/>
      <c r="G15" s="77">
        <v>59</v>
      </c>
      <c r="H15" s="77">
        <v>9</v>
      </c>
      <c r="I15" s="77">
        <v>2</v>
      </c>
      <c r="J15" s="77">
        <v>2</v>
      </c>
      <c r="K15" s="77">
        <v>3</v>
      </c>
      <c r="L15" s="77">
        <v>15</v>
      </c>
      <c r="M15" s="77">
        <v>4</v>
      </c>
      <c r="N15" s="77">
        <v>6</v>
      </c>
      <c r="O15" s="77">
        <v>22</v>
      </c>
      <c r="P15" s="36">
        <f t="shared" si="0"/>
        <v>182</v>
      </c>
    </row>
    <row r="16" spans="1:17">
      <c r="A16" s="8" t="s">
        <v>411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36" t="str">
        <f t="shared" si="0"/>
        <v/>
      </c>
    </row>
    <row r="17" spans="1:16">
      <c r="A17" s="8" t="s">
        <v>568</v>
      </c>
      <c r="B17" s="77">
        <v>3</v>
      </c>
      <c r="C17" s="77"/>
      <c r="D17" s="77">
        <v>10</v>
      </c>
      <c r="E17" s="77"/>
      <c r="F17" s="77"/>
      <c r="G17" s="77">
        <v>5</v>
      </c>
      <c r="H17" s="77"/>
      <c r="I17" s="77"/>
      <c r="J17" s="77"/>
      <c r="K17" s="77"/>
      <c r="L17" s="77"/>
      <c r="M17" s="77"/>
      <c r="N17" s="77"/>
      <c r="O17" s="77">
        <v>2</v>
      </c>
      <c r="P17" s="36">
        <f t="shared" si="0"/>
        <v>20</v>
      </c>
    </row>
    <row r="18" spans="1:16">
      <c r="A18" s="8" t="s">
        <v>569</v>
      </c>
      <c r="B18" s="77"/>
      <c r="C18" s="77"/>
      <c r="D18" s="77">
        <v>1</v>
      </c>
      <c r="E18" s="77"/>
      <c r="F18" s="77"/>
      <c r="G18" s="77">
        <v>19</v>
      </c>
      <c r="H18" s="77"/>
      <c r="I18" s="77"/>
      <c r="J18" s="77"/>
      <c r="K18" s="77"/>
      <c r="L18" s="77"/>
      <c r="M18" s="77"/>
      <c r="N18" s="77"/>
      <c r="O18" s="77">
        <v>2</v>
      </c>
      <c r="P18" s="36">
        <f t="shared" si="0"/>
        <v>22</v>
      </c>
    </row>
    <row r="19" spans="1:16">
      <c r="A19" s="8" t="s">
        <v>40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36" t="str">
        <f t="shared" si="0"/>
        <v/>
      </c>
    </row>
    <row r="20" spans="1:16">
      <c r="A20" s="8" t="s">
        <v>417</v>
      </c>
      <c r="B20" s="77"/>
      <c r="C20" s="77"/>
      <c r="D20" s="77"/>
      <c r="E20" s="77"/>
      <c r="F20" s="77"/>
      <c r="G20" s="77">
        <v>6</v>
      </c>
      <c r="H20" s="77"/>
      <c r="I20" s="77"/>
      <c r="J20" s="77"/>
      <c r="K20" s="77">
        <v>1</v>
      </c>
      <c r="L20" s="77"/>
      <c r="M20" s="77"/>
      <c r="N20" s="77"/>
      <c r="O20" s="77">
        <v>4</v>
      </c>
      <c r="P20" s="36">
        <f t="shared" si="0"/>
        <v>11</v>
      </c>
    </row>
    <row r="21" spans="1:16">
      <c r="A21" s="8" t="s">
        <v>124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36" t="str">
        <f t="shared" si="0"/>
        <v/>
      </c>
    </row>
    <row r="22" spans="1:16">
      <c r="A22" s="8" t="s">
        <v>418</v>
      </c>
      <c r="B22" s="77">
        <v>12</v>
      </c>
      <c r="C22" s="77"/>
      <c r="D22" s="77">
        <v>6</v>
      </c>
      <c r="E22" s="77">
        <v>7</v>
      </c>
      <c r="F22" s="77"/>
      <c r="G22" s="77">
        <v>4</v>
      </c>
      <c r="H22" s="77"/>
      <c r="I22" s="77"/>
      <c r="J22" s="77"/>
      <c r="K22" s="77"/>
      <c r="L22" s="77"/>
      <c r="M22" s="77"/>
      <c r="N22" s="77"/>
      <c r="O22" s="77">
        <v>2</v>
      </c>
      <c r="P22" s="36">
        <f t="shared" si="0"/>
        <v>31</v>
      </c>
    </row>
    <row r="23" spans="1:16">
      <c r="A23" s="8" t="s">
        <v>849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36" t="str">
        <f t="shared" si="0"/>
        <v/>
      </c>
    </row>
    <row r="24" spans="1:16">
      <c r="A24" s="8" t="s">
        <v>419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36" t="str">
        <f t="shared" si="0"/>
        <v/>
      </c>
    </row>
    <row r="25" spans="1:16">
      <c r="A25" s="8" t="s">
        <v>18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36" t="str">
        <f t="shared" si="0"/>
        <v/>
      </c>
    </row>
    <row r="26" spans="1:16">
      <c r="A26" s="8" t="s">
        <v>828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36" t="str">
        <f t="shared" si="0"/>
        <v/>
      </c>
    </row>
    <row r="27" spans="1:16">
      <c r="A27" s="8" t="s">
        <v>770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>
        <v>2</v>
      </c>
      <c r="P27" s="36">
        <f t="shared" si="0"/>
        <v>2</v>
      </c>
    </row>
    <row r="28" spans="1:16">
      <c r="A28" s="8" t="s">
        <v>684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36" t="str">
        <f t="shared" si="0"/>
        <v/>
      </c>
    </row>
    <row r="29" spans="1:16">
      <c r="A29" s="8" t="s">
        <v>771</v>
      </c>
      <c r="B29" s="77">
        <v>2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36">
        <f t="shared" si="0"/>
        <v>2</v>
      </c>
    </row>
    <row r="30" spans="1:16">
      <c r="A30" s="8" t="s">
        <v>179</v>
      </c>
      <c r="B30" s="77">
        <v>15</v>
      </c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36">
        <f t="shared" si="0"/>
        <v>15</v>
      </c>
    </row>
    <row r="31" spans="1:16">
      <c r="A31" s="8" t="s">
        <v>180</v>
      </c>
      <c r="B31" s="77">
        <v>1</v>
      </c>
      <c r="C31" s="77"/>
      <c r="D31" s="77"/>
      <c r="E31" s="77"/>
      <c r="F31" s="77"/>
      <c r="G31" s="77">
        <v>2</v>
      </c>
      <c r="H31" s="77"/>
      <c r="I31" s="77"/>
      <c r="J31" s="77"/>
      <c r="K31" s="77">
        <v>2</v>
      </c>
      <c r="L31" s="77"/>
      <c r="M31" s="77"/>
      <c r="N31" s="77"/>
      <c r="O31" s="77"/>
      <c r="P31" s="36">
        <f t="shared" si="0"/>
        <v>5</v>
      </c>
    </row>
    <row r="32" spans="1:16">
      <c r="A32" s="8" t="s">
        <v>365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36" t="str">
        <f t="shared" si="0"/>
        <v/>
      </c>
    </row>
    <row r="33" spans="1:16">
      <c r="A33" s="8" t="s">
        <v>651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36" t="str">
        <f t="shared" si="0"/>
        <v/>
      </c>
    </row>
    <row r="34" spans="1:16">
      <c r="A34" s="8" t="s">
        <v>476</v>
      </c>
      <c r="B34" s="77"/>
      <c r="C34" s="77"/>
      <c r="D34" s="77"/>
      <c r="E34" s="77"/>
      <c r="F34" s="77"/>
      <c r="G34" s="77">
        <v>1</v>
      </c>
      <c r="H34" s="77"/>
      <c r="I34" s="77"/>
      <c r="J34" s="77"/>
      <c r="K34" s="77"/>
      <c r="L34" s="77"/>
      <c r="M34" s="77"/>
      <c r="N34" s="77"/>
      <c r="O34" s="77"/>
      <c r="P34" s="36">
        <f t="shared" si="0"/>
        <v>1</v>
      </c>
    </row>
    <row r="35" spans="1:16">
      <c r="A35" s="8" t="s">
        <v>290</v>
      </c>
      <c r="B35" s="77"/>
      <c r="C35" s="77"/>
      <c r="D35" s="77"/>
      <c r="E35" s="77"/>
      <c r="F35" s="77"/>
      <c r="G35" s="29"/>
      <c r="H35" s="77"/>
      <c r="I35" s="77"/>
      <c r="J35" s="77"/>
      <c r="K35" s="77"/>
      <c r="L35" s="77"/>
      <c r="M35" s="77"/>
      <c r="N35" s="77"/>
      <c r="O35" s="77"/>
      <c r="P35" s="36" t="str">
        <f t="shared" si="0"/>
        <v/>
      </c>
    </row>
    <row r="36" spans="1:16"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6"/>
    </row>
    <row r="37" spans="1:16" ht="14">
      <c r="A37" s="2" t="s">
        <v>691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87"/>
    </row>
    <row r="38" spans="1:16">
      <c r="A38" s="8" t="s">
        <v>0</v>
      </c>
      <c r="B38" s="77"/>
      <c r="C38" s="77">
        <v>4</v>
      </c>
      <c r="D38" s="77">
        <v>2</v>
      </c>
      <c r="E38" s="77">
        <v>1</v>
      </c>
      <c r="F38" s="77"/>
      <c r="G38" s="77">
        <v>6</v>
      </c>
      <c r="H38" s="77">
        <v>2</v>
      </c>
      <c r="I38" s="77">
        <v>13</v>
      </c>
      <c r="J38" s="77">
        <v>5</v>
      </c>
      <c r="K38" s="77">
        <v>12</v>
      </c>
      <c r="L38" s="77">
        <v>4</v>
      </c>
      <c r="M38" s="77">
        <v>2</v>
      </c>
      <c r="N38" s="77">
        <v>4</v>
      </c>
      <c r="O38" s="77">
        <v>7</v>
      </c>
      <c r="P38" s="36">
        <f t="shared" ref="P38:P44" si="1">IF(SUM(B38:O38)&gt;0,SUM(B38:O38),"")</f>
        <v>62</v>
      </c>
    </row>
    <row r="39" spans="1:16">
      <c r="A39" s="8" t="s">
        <v>477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>
        <v>1</v>
      </c>
      <c r="O39" s="77"/>
      <c r="P39" s="36">
        <f t="shared" si="1"/>
        <v>1</v>
      </c>
    </row>
    <row r="40" spans="1:16">
      <c r="A40" s="8" t="s">
        <v>626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>
        <v>2</v>
      </c>
      <c r="P40" s="36">
        <f t="shared" si="1"/>
        <v>2</v>
      </c>
    </row>
    <row r="41" spans="1:16">
      <c r="A41" s="8" t="s">
        <v>366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36" t="str">
        <f t="shared" si="1"/>
        <v/>
      </c>
    </row>
    <row r="42" spans="1:16">
      <c r="A42" s="8" t="s">
        <v>485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36" t="str">
        <f t="shared" si="1"/>
        <v/>
      </c>
    </row>
    <row r="43" spans="1:16">
      <c r="A43" s="8" t="s">
        <v>486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36" t="str">
        <f t="shared" si="1"/>
        <v/>
      </c>
    </row>
    <row r="44" spans="1:16">
      <c r="A44" s="8" t="s">
        <v>487</v>
      </c>
      <c r="B44" s="77">
        <v>1</v>
      </c>
      <c r="C44" s="77"/>
      <c r="D44" s="77"/>
      <c r="E44" s="77">
        <v>7</v>
      </c>
      <c r="F44" s="77"/>
      <c r="G44" s="77">
        <v>1</v>
      </c>
      <c r="H44" s="77">
        <v>6</v>
      </c>
      <c r="I44" s="77">
        <v>1</v>
      </c>
      <c r="J44" s="77">
        <v>5</v>
      </c>
      <c r="K44" s="77">
        <v>2</v>
      </c>
      <c r="L44" s="77">
        <v>1</v>
      </c>
      <c r="M44" s="77"/>
      <c r="N44" s="77">
        <v>1</v>
      </c>
      <c r="O44" s="77"/>
      <c r="P44" s="36">
        <f t="shared" si="1"/>
        <v>25</v>
      </c>
    </row>
    <row r="45" spans="1:16"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87"/>
    </row>
    <row r="46" spans="1:16">
      <c r="A46" s="53" t="s">
        <v>843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87"/>
    </row>
    <row r="47" spans="1:16" ht="14">
      <c r="A47" s="61" t="s">
        <v>1</v>
      </c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>
        <v>1</v>
      </c>
      <c r="P47" s="36">
        <f t="shared" ref="P47:P53" si="2">IF(SUM(B47:O47)&gt;0,SUM(B47:O47),"")</f>
        <v>1</v>
      </c>
    </row>
    <row r="48" spans="1:16" ht="14">
      <c r="A48" s="61" t="s">
        <v>17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36" t="str">
        <f t="shared" si="2"/>
        <v/>
      </c>
    </row>
    <row r="49" spans="1:16" ht="14">
      <c r="A49" s="61" t="s">
        <v>245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36" t="str">
        <f t="shared" si="2"/>
        <v/>
      </c>
    </row>
    <row r="50" spans="1:16" ht="14">
      <c r="A50" s="61" t="s">
        <v>246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>
        <v>3</v>
      </c>
      <c r="P50" s="36">
        <f t="shared" si="2"/>
        <v>3</v>
      </c>
    </row>
    <row r="51" spans="1:16" ht="14">
      <c r="A51" s="61" t="s">
        <v>247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36" t="str">
        <f t="shared" si="2"/>
        <v/>
      </c>
    </row>
    <row r="52" spans="1:16" ht="14">
      <c r="A52" s="61" t="s">
        <v>248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36" t="str">
        <f t="shared" si="2"/>
        <v/>
      </c>
    </row>
    <row r="53" spans="1:16" ht="14">
      <c r="A53" s="62" t="s">
        <v>805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36" t="str">
        <f t="shared" si="2"/>
        <v/>
      </c>
    </row>
    <row r="54" spans="1:16"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87"/>
    </row>
    <row r="55" spans="1:16" ht="14">
      <c r="A55" s="2" t="s">
        <v>995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87"/>
    </row>
    <row r="56" spans="1:16" ht="14">
      <c r="A56" s="61" t="s">
        <v>695</v>
      </c>
      <c r="B56" s="77"/>
      <c r="C56" s="77"/>
      <c r="D56" s="77"/>
      <c r="E56" s="77">
        <v>1</v>
      </c>
      <c r="F56" s="77"/>
      <c r="G56" s="77"/>
      <c r="H56" s="77"/>
      <c r="I56" s="77"/>
      <c r="J56" s="77"/>
      <c r="K56" s="77"/>
      <c r="L56" s="77"/>
      <c r="M56" s="77">
        <v>2</v>
      </c>
      <c r="N56" s="77"/>
      <c r="O56" s="77">
        <v>3</v>
      </c>
      <c r="P56" s="36">
        <f t="shared" ref="P56:P62" si="3">IF(SUM(B56:O56)&gt;0,SUM(B56:O56),"")</f>
        <v>6</v>
      </c>
    </row>
    <row r="57" spans="1:16" ht="14">
      <c r="A57" s="39" t="s">
        <v>896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>
        <v>1</v>
      </c>
      <c r="P57" s="36">
        <f t="shared" si="3"/>
        <v>1</v>
      </c>
    </row>
    <row r="58" spans="1:16" ht="14">
      <c r="A58" s="61" t="s">
        <v>570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36" t="str">
        <f t="shared" si="3"/>
        <v/>
      </c>
    </row>
    <row r="59" spans="1:16" ht="14">
      <c r="A59" s="61" t="s">
        <v>571</v>
      </c>
      <c r="B59" s="77"/>
      <c r="C59" s="77"/>
      <c r="D59" s="77"/>
      <c r="E59" s="77">
        <v>5</v>
      </c>
      <c r="F59" s="77"/>
      <c r="G59" s="77"/>
      <c r="H59" s="77"/>
      <c r="I59" s="77">
        <v>1</v>
      </c>
      <c r="J59" s="77"/>
      <c r="K59" s="77"/>
      <c r="L59" s="77">
        <v>1</v>
      </c>
      <c r="M59" s="77"/>
      <c r="N59" s="77"/>
      <c r="O59" s="77">
        <v>1</v>
      </c>
      <c r="P59" s="36">
        <f t="shared" si="3"/>
        <v>8</v>
      </c>
    </row>
    <row r="60" spans="1:16" ht="14">
      <c r="A60" s="61" t="s">
        <v>572</v>
      </c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36" t="str">
        <f t="shared" si="3"/>
        <v/>
      </c>
    </row>
    <row r="61" spans="1:16" ht="14">
      <c r="A61" s="61" t="s">
        <v>821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36" t="str">
        <f t="shared" si="3"/>
        <v/>
      </c>
    </row>
    <row r="62" spans="1:16" ht="14">
      <c r="A62" s="61" t="s">
        <v>528</v>
      </c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>
        <v>3</v>
      </c>
      <c r="P62" s="36">
        <f t="shared" si="3"/>
        <v>3</v>
      </c>
    </row>
    <row r="63" spans="1:16"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87"/>
    </row>
    <row r="64" spans="1:16">
      <c r="A64" s="3" t="s">
        <v>692</v>
      </c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87"/>
    </row>
    <row r="65" spans="1:16" ht="14">
      <c r="A65" s="61" t="s">
        <v>390</v>
      </c>
      <c r="B65" s="77">
        <v>4</v>
      </c>
      <c r="C65" s="77">
        <v>5</v>
      </c>
      <c r="D65" s="77">
        <v>12</v>
      </c>
      <c r="E65" s="77">
        <v>11</v>
      </c>
      <c r="F65" s="77">
        <v>1</v>
      </c>
      <c r="G65" s="77">
        <v>7</v>
      </c>
      <c r="H65" s="77">
        <v>6</v>
      </c>
      <c r="I65" s="77">
        <v>8</v>
      </c>
      <c r="J65" s="77">
        <v>6</v>
      </c>
      <c r="K65" s="77">
        <v>9</v>
      </c>
      <c r="L65" s="77">
        <v>7</v>
      </c>
      <c r="M65" s="77">
        <v>4</v>
      </c>
      <c r="N65" s="77">
        <v>1</v>
      </c>
      <c r="O65" s="77">
        <v>13</v>
      </c>
      <c r="P65" s="36">
        <f t="shared" ref="P65:P78" si="4">IF(SUM(B65:O65)&gt;0,SUM(B65:O65),"")</f>
        <v>94</v>
      </c>
    </row>
    <row r="66" spans="1:16" ht="14">
      <c r="A66" s="61" t="s">
        <v>391</v>
      </c>
      <c r="B66" s="77">
        <v>1</v>
      </c>
      <c r="C66" s="77">
        <v>7</v>
      </c>
      <c r="D66" s="77"/>
      <c r="E66" s="77">
        <v>6</v>
      </c>
      <c r="F66" s="77"/>
      <c r="G66" s="77">
        <v>2</v>
      </c>
      <c r="H66" s="77">
        <v>1</v>
      </c>
      <c r="I66" s="77"/>
      <c r="J66" s="77"/>
      <c r="K66" s="77"/>
      <c r="L66" s="77"/>
      <c r="M66" s="77">
        <v>4</v>
      </c>
      <c r="N66" s="77"/>
      <c r="O66" s="77">
        <v>3</v>
      </c>
      <c r="P66" s="36">
        <f t="shared" si="4"/>
        <v>24</v>
      </c>
    </row>
    <row r="67" spans="1:16" ht="14">
      <c r="A67" s="61" t="s">
        <v>439</v>
      </c>
      <c r="B67" s="77"/>
      <c r="C67" s="77"/>
      <c r="D67" s="77"/>
      <c r="E67" s="77"/>
      <c r="F67" s="77"/>
      <c r="G67" s="77">
        <v>1</v>
      </c>
      <c r="H67" s="77"/>
      <c r="I67" s="77"/>
      <c r="J67" s="77"/>
      <c r="K67" s="77">
        <v>1</v>
      </c>
      <c r="L67" s="77"/>
      <c r="M67" s="77"/>
      <c r="N67" s="77">
        <v>1</v>
      </c>
      <c r="O67" s="77"/>
      <c r="P67" s="36">
        <f t="shared" si="4"/>
        <v>3</v>
      </c>
    </row>
    <row r="68" spans="1:16" ht="14">
      <c r="A68" s="61" t="s">
        <v>551</v>
      </c>
      <c r="B68" s="77"/>
      <c r="C68" s="77"/>
      <c r="D68" s="77">
        <v>1</v>
      </c>
      <c r="E68" s="77"/>
      <c r="F68" s="77"/>
      <c r="G68" s="77">
        <v>7</v>
      </c>
      <c r="H68" s="77"/>
      <c r="I68" s="77"/>
      <c r="J68" s="77">
        <v>2</v>
      </c>
      <c r="K68" s="77"/>
      <c r="L68" s="77">
        <v>1</v>
      </c>
      <c r="M68" s="77"/>
      <c r="N68" s="77"/>
      <c r="O68" s="77">
        <v>1</v>
      </c>
      <c r="P68" s="36">
        <f t="shared" si="4"/>
        <v>12</v>
      </c>
    </row>
    <row r="69" spans="1:16" ht="14">
      <c r="A69" s="61" t="s">
        <v>593</v>
      </c>
      <c r="B69" s="77"/>
      <c r="C69" s="77">
        <v>1</v>
      </c>
      <c r="D69" s="77">
        <v>1</v>
      </c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36">
        <f t="shared" si="4"/>
        <v>2</v>
      </c>
    </row>
    <row r="70" spans="1:16" ht="14">
      <c r="A70" s="61" t="s">
        <v>594</v>
      </c>
      <c r="B70" s="77"/>
      <c r="C70" s="77"/>
      <c r="D70" s="77"/>
      <c r="E70" s="77"/>
      <c r="F70" s="77"/>
      <c r="G70" s="77"/>
      <c r="H70" s="77"/>
      <c r="I70" s="77"/>
      <c r="J70" s="77" t="s">
        <v>104</v>
      </c>
      <c r="K70" s="77"/>
      <c r="L70" s="77"/>
      <c r="M70" s="77"/>
      <c r="N70" s="77"/>
      <c r="O70" s="77"/>
      <c r="P70" s="36" t="str">
        <f t="shared" si="4"/>
        <v/>
      </c>
    </row>
    <row r="71" spans="1:16" ht="14">
      <c r="A71" s="61" t="s">
        <v>212</v>
      </c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36" t="str">
        <f t="shared" si="4"/>
        <v/>
      </c>
    </row>
    <row r="72" spans="1:16" ht="14">
      <c r="A72" s="61" t="s">
        <v>357</v>
      </c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36" t="str">
        <f t="shared" si="4"/>
        <v/>
      </c>
    </row>
    <row r="73" spans="1:16" ht="14">
      <c r="A73" s="61" t="s">
        <v>392</v>
      </c>
      <c r="B73" s="77"/>
      <c r="C73" s="77">
        <v>5</v>
      </c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36">
        <f t="shared" si="4"/>
        <v>5</v>
      </c>
    </row>
    <row r="74" spans="1:16" ht="14">
      <c r="A74" s="61" t="s">
        <v>437</v>
      </c>
      <c r="B74" s="77"/>
      <c r="C74" s="77"/>
      <c r="D74" s="77"/>
      <c r="E74" s="77"/>
      <c r="F74" s="77"/>
      <c r="G74" s="77"/>
      <c r="H74" s="77"/>
      <c r="I74" s="77"/>
      <c r="J74" s="77"/>
      <c r="K74" s="77">
        <v>1</v>
      </c>
      <c r="L74" s="77"/>
      <c r="M74" s="77"/>
      <c r="N74" s="77"/>
      <c r="O74" s="77"/>
      <c r="P74" s="36">
        <f t="shared" si="4"/>
        <v>1</v>
      </c>
    </row>
    <row r="75" spans="1:16" ht="14">
      <c r="A75" s="61" t="s">
        <v>438</v>
      </c>
      <c r="B75" s="77">
        <v>7</v>
      </c>
      <c r="C75" s="77"/>
      <c r="D75" s="77">
        <v>2</v>
      </c>
      <c r="E75" s="77">
        <v>4</v>
      </c>
      <c r="F75" s="77">
        <v>1</v>
      </c>
      <c r="G75" s="77">
        <v>16</v>
      </c>
      <c r="H75" s="77">
        <v>6</v>
      </c>
      <c r="I75" s="77">
        <v>3</v>
      </c>
      <c r="J75" s="77">
        <v>2</v>
      </c>
      <c r="K75" s="77">
        <v>3</v>
      </c>
      <c r="L75" s="77">
        <v>3</v>
      </c>
      <c r="M75" s="77">
        <v>2</v>
      </c>
      <c r="N75" s="77">
        <v>6</v>
      </c>
      <c r="O75" s="77">
        <v>4</v>
      </c>
      <c r="P75" s="36">
        <f t="shared" si="4"/>
        <v>59</v>
      </c>
    </row>
    <row r="76" spans="1:16" ht="14">
      <c r="A76" s="61" t="s">
        <v>393</v>
      </c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36" t="str">
        <f t="shared" si="4"/>
        <v/>
      </c>
    </row>
    <row r="77" spans="1:16" ht="14">
      <c r="A77" s="61" t="s">
        <v>160</v>
      </c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36" t="str">
        <f t="shared" si="4"/>
        <v/>
      </c>
    </row>
    <row r="78" spans="1:16" ht="14">
      <c r="A78" s="61" t="s">
        <v>19</v>
      </c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>
        <v>1</v>
      </c>
      <c r="P78" s="36">
        <f t="shared" si="4"/>
        <v>1</v>
      </c>
    </row>
    <row r="79" spans="1:16"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87"/>
    </row>
    <row r="80" spans="1:16">
      <c r="A80" s="3" t="s">
        <v>829</v>
      </c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87"/>
    </row>
    <row r="81" spans="1:16" ht="14">
      <c r="A81" s="61" t="s">
        <v>745</v>
      </c>
      <c r="B81" s="77"/>
      <c r="C81" s="77"/>
      <c r="D81" s="77">
        <v>1</v>
      </c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36">
        <f>IF(SUM(B81:O81)&gt;0,SUM(B81:O81),"")</f>
        <v>1</v>
      </c>
    </row>
    <row r="82" spans="1:16" ht="14">
      <c r="A82" s="61" t="s">
        <v>746</v>
      </c>
      <c r="B82" s="77">
        <v>1</v>
      </c>
      <c r="C82" s="77"/>
      <c r="D82" s="77">
        <v>12</v>
      </c>
      <c r="E82" s="77"/>
      <c r="F82" s="77"/>
      <c r="G82" s="77"/>
      <c r="H82" s="77"/>
      <c r="I82" s="77"/>
      <c r="J82" s="77"/>
      <c r="K82" s="77">
        <v>1</v>
      </c>
      <c r="L82" s="77"/>
      <c r="M82" s="77"/>
      <c r="N82" s="77"/>
      <c r="O82" s="77"/>
      <c r="P82" s="36">
        <f>IF(SUM(B82:O82)&gt;0,SUM(B82:O82),"")</f>
        <v>14</v>
      </c>
    </row>
    <row r="83" spans="1:16" ht="14">
      <c r="A83" s="61" t="s">
        <v>436</v>
      </c>
      <c r="B83" s="77"/>
      <c r="C83" s="77"/>
      <c r="D83" s="77"/>
      <c r="E83" s="77"/>
      <c r="F83" s="77"/>
      <c r="G83" s="77"/>
      <c r="H83" s="77">
        <v>1</v>
      </c>
      <c r="I83" s="77"/>
      <c r="J83" s="77"/>
      <c r="K83" s="77"/>
      <c r="L83" s="77"/>
      <c r="M83" s="77"/>
      <c r="N83" s="77"/>
      <c r="O83" s="77">
        <v>10</v>
      </c>
      <c r="P83" s="36">
        <f>IF(SUM(B83:O83)&gt;0,SUM(B83:O83),"")</f>
        <v>11</v>
      </c>
    </row>
    <row r="84" spans="1:16" ht="14">
      <c r="A84" s="61" t="s">
        <v>444</v>
      </c>
      <c r="B84" s="77">
        <v>2</v>
      </c>
      <c r="C84" s="77"/>
      <c r="D84" s="77">
        <v>11</v>
      </c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36">
        <f>IF(SUM(B84:O84)&gt;0,SUM(B84:O84),"")</f>
        <v>13</v>
      </c>
    </row>
    <row r="85" spans="1:16"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87"/>
    </row>
    <row r="86" spans="1:16" ht="14">
      <c r="A86" s="2" t="s">
        <v>830</v>
      </c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87"/>
    </row>
    <row r="87" spans="1:16" ht="14">
      <c r="A87" s="39" t="s">
        <v>808</v>
      </c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36" t="str">
        <f t="shared" ref="P87:P106" si="5">IF(SUM(B87:O87)&gt;0,SUM(B87:O87),"")</f>
        <v/>
      </c>
    </row>
    <row r="88" spans="1:16" ht="14">
      <c r="A88" s="61" t="s">
        <v>173</v>
      </c>
      <c r="B88" s="77">
        <v>1</v>
      </c>
      <c r="C88" s="77">
        <v>2</v>
      </c>
      <c r="D88" s="77"/>
      <c r="E88" s="77">
        <v>2</v>
      </c>
      <c r="F88" s="77"/>
      <c r="G88" s="77">
        <v>5</v>
      </c>
      <c r="H88" s="77"/>
      <c r="I88" s="77"/>
      <c r="J88" s="77"/>
      <c r="K88" s="77"/>
      <c r="L88" s="77">
        <v>1</v>
      </c>
      <c r="M88" s="77">
        <v>2</v>
      </c>
      <c r="N88" s="77">
        <v>2</v>
      </c>
      <c r="O88" s="77">
        <v>3</v>
      </c>
      <c r="P88" s="36">
        <f t="shared" si="5"/>
        <v>18</v>
      </c>
    </row>
    <row r="89" spans="1:16" ht="14">
      <c r="A89" s="61" t="s">
        <v>174</v>
      </c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36" t="str">
        <f t="shared" si="5"/>
        <v/>
      </c>
    </row>
    <row r="90" spans="1:16" ht="14">
      <c r="A90" s="61" t="s">
        <v>175</v>
      </c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>
        <v>6</v>
      </c>
      <c r="P90" s="36">
        <f t="shared" si="5"/>
        <v>6</v>
      </c>
    </row>
    <row r="91" spans="1:16" ht="14">
      <c r="A91" s="61" t="s">
        <v>671</v>
      </c>
      <c r="B91" s="77">
        <v>2</v>
      </c>
      <c r="C91" s="77">
        <v>2</v>
      </c>
      <c r="D91" s="77"/>
      <c r="E91" s="77"/>
      <c r="F91" s="77"/>
      <c r="G91" s="77"/>
      <c r="H91" s="77"/>
      <c r="I91" s="77"/>
      <c r="J91" s="77"/>
      <c r="K91" s="77">
        <v>5</v>
      </c>
      <c r="L91" s="77"/>
      <c r="M91" s="77"/>
      <c r="N91" s="77"/>
      <c r="O91" s="77"/>
      <c r="P91" s="36">
        <f t="shared" si="5"/>
        <v>9</v>
      </c>
    </row>
    <row r="92" spans="1:16" ht="14">
      <c r="A92" s="61" t="s">
        <v>893</v>
      </c>
      <c r="B92" s="77">
        <v>1</v>
      </c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36">
        <f t="shared" si="5"/>
        <v>1</v>
      </c>
    </row>
    <row r="93" spans="1:16" ht="14">
      <c r="A93" s="61" t="s">
        <v>897</v>
      </c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36" t="str">
        <f t="shared" si="5"/>
        <v/>
      </c>
    </row>
    <row r="94" spans="1:16" ht="14">
      <c r="A94" s="61" t="s">
        <v>131</v>
      </c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36" t="str">
        <f t="shared" si="5"/>
        <v/>
      </c>
    </row>
    <row r="95" spans="1:16" ht="14">
      <c r="A95" s="61" t="s">
        <v>425</v>
      </c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36" t="str">
        <f t="shared" si="5"/>
        <v/>
      </c>
    </row>
    <row r="96" spans="1:16" ht="14">
      <c r="A96" s="61" t="s">
        <v>614</v>
      </c>
      <c r="B96" s="77"/>
      <c r="C96" s="77"/>
      <c r="D96" s="77"/>
      <c r="E96" s="77"/>
      <c r="F96" s="77"/>
      <c r="G96" s="77"/>
      <c r="H96" s="77"/>
      <c r="I96" s="77"/>
      <c r="J96" s="77"/>
      <c r="K96" s="77">
        <v>1</v>
      </c>
      <c r="L96" s="77"/>
      <c r="M96" s="77"/>
      <c r="N96" s="77"/>
      <c r="O96" s="77"/>
      <c r="P96" s="36">
        <f t="shared" si="5"/>
        <v>1</v>
      </c>
    </row>
    <row r="97" spans="1:16" ht="14">
      <c r="A97" s="61" t="s">
        <v>467</v>
      </c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36" t="str">
        <f t="shared" si="5"/>
        <v/>
      </c>
    </row>
    <row r="98" spans="1:16" ht="14">
      <c r="A98" s="61" t="s">
        <v>435</v>
      </c>
      <c r="B98" s="77"/>
      <c r="C98" s="77"/>
      <c r="D98" s="77"/>
      <c r="E98" s="77"/>
      <c r="F98" s="77"/>
      <c r="G98" s="77">
        <v>9</v>
      </c>
      <c r="H98" s="77"/>
      <c r="I98" s="77"/>
      <c r="J98" s="77"/>
      <c r="K98" s="77"/>
      <c r="L98" s="77"/>
      <c r="M98" s="77"/>
      <c r="N98" s="77"/>
      <c r="O98" s="77"/>
      <c r="P98" s="36">
        <f t="shared" si="5"/>
        <v>9</v>
      </c>
    </row>
    <row r="99" spans="1:16" ht="14">
      <c r="A99" s="61" t="s">
        <v>344</v>
      </c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36" t="str">
        <f t="shared" si="5"/>
        <v/>
      </c>
    </row>
    <row r="100" spans="1:16" ht="14">
      <c r="A100" s="61" t="s">
        <v>342</v>
      </c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36" t="str">
        <f t="shared" si="5"/>
        <v/>
      </c>
    </row>
    <row r="101" spans="1:16" ht="14">
      <c r="A101" s="61" t="s">
        <v>398</v>
      </c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36" t="str">
        <f t="shared" si="5"/>
        <v/>
      </c>
    </row>
    <row r="102" spans="1:16" ht="14">
      <c r="A102" s="61" t="s">
        <v>81</v>
      </c>
      <c r="B102" s="77"/>
      <c r="C102" s="77"/>
      <c r="D102" s="77"/>
      <c r="E102" s="77"/>
      <c r="F102" s="77"/>
      <c r="G102" s="77">
        <v>7</v>
      </c>
      <c r="H102" s="77"/>
      <c r="I102" s="77"/>
      <c r="J102" s="77"/>
      <c r="K102" s="77"/>
      <c r="L102" s="77"/>
      <c r="M102" s="77"/>
      <c r="N102" s="77"/>
      <c r="O102" s="77"/>
      <c r="P102" s="36">
        <f t="shared" si="5"/>
        <v>7</v>
      </c>
    </row>
    <row r="103" spans="1:16" ht="14">
      <c r="A103" s="61" t="s">
        <v>540</v>
      </c>
      <c r="B103" s="77">
        <v>1</v>
      </c>
      <c r="C103" s="77"/>
      <c r="D103" s="77">
        <v>7</v>
      </c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36">
        <f t="shared" si="5"/>
        <v>8</v>
      </c>
    </row>
    <row r="104" spans="1:16" ht="14">
      <c r="A104" s="61" t="s">
        <v>686</v>
      </c>
      <c r="B104" s="77"/>
      <c r="C104" s="77"/>
      <c r="D104" s="77"/>
      <c r="E104" s="77"/>
      <c r="F104" s="77"/>
      <c r="G104" s="77">
        <v>2</v>
      </c>
      <c r="H104" s="77"/>
      <c r="I104" s="77"/>
      <c r="J104" s="77"/>
      <c r="K104" s="77"/>
      <c r="L104" s="77"/>
      <c r="M104" s="77"/>
      <c r="N104" s="77"/>
      <c r="O104" s="77"/>
      <c r="P104" s="36">
        <f t="shared" si="5"/>
        <v>2</v>
      </c>
    </row>
    <row r="105" spans="1:16" ht="14">
      <c r="A105" s="61" t="s">
        <v>537</v>
      </c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36" t="str">
        <f t="shared" si="5"/>
        <v/>
      </c>
    </row>
    <row r="106" spans="1:16" ht="14">
      <c r="A106" s="62" t="s">
        <v>346</v>
      </c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36" t="str">
        <f t="shared" si="5"/>
        <v/>
      </c>
    </row>
    <row r="107" spans="1:16"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87"/>
    </row>
    <row r="108" spans="1:16" ht="14">
      <c r="A108" s="2" t="s">
        <v>977</v>
      </c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87"/>
    </row>
    <row r="109" spans="1:16" ht="14">
      <c r="A109" s="61" t="s">
        <v>801</v>
      </c>
      <c r="B109" s="77"/>
      <c r="C109" s="77"/>
      <c r="D109" s="77"/>
      <c r="E109" s="77">
        <v>1</v>
      </c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36">
        <f t="shared" ref="P109:P115" si="6">IF(SUM(B109:O109)&gt;0,SUM(B109:O109),"")</f>
        <v>1</v>
      </c>
    </row>
    <row r="110" spans="1:16" ht="14">
      <c r="A110" s="61" t="s">
        <v>167</v>
      </c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36" t="str">
        <f t="shared" si="6"/>
        <v/>
      </c>
    </row>
    <row r="111" spans="1:16" ht="14">
      <c r="A111" s="61" t="s">
        <v>168</v>
      </c>
      <c r="B111" s="77"/>
      <c r="C111" s="77"/>
      <c r="D111" s="77"/>
      <c r="E111" s="77">
        <v>1</v>
      </c>
      <c r="F111" s="77"/>
      <c r="G111" s="77"/>
      <c r="H111" s="77"/>
      <c r="I111" s="77"/>
      <c r="J111" s="77"/>
      <c r="K111" s="77"/>
      <c r="L111" s="77"/>
      <c r="M111" s="77">
        <v>4</v>
      </c>
      <c r="N111" s="77"/>
      <c r="O111" s="77">
        <v>2</v>
      </c>
      <c r="P111" s="36">
        <f t="shared" si="6"/>
        <v>7</v>
      </c>
    </row>
    <row r="112" spans="1:16" ht="14">
      <c r="A112" s="61" t="s">
        <v>454</v>
      </c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36" t="str">
        <f t="shared" si="6"/>
        <v/>
      </c>
    </row>
    <row r="113" spans="1:16" ht="14">
      <c r="A113" s="61" t="s">
        <v>652</v>
      </c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36" t="str">
        <f t="shared" si="6"/>
        <v/>
      </c>
    </row>
    <row r="114" spans="1:16" ht="14">
      <c r="A114" s="61" t="s">
        <v>6</v>
      </c>
      <c r="B114" s="77"/>
      <c r="C114" s="77"/>
      <c r="D114" s="77"/>
      <c r="E114" s="77">
        <v>1</v>
      </c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36">
        <f t="shared" si="6"/>
        <v>1</v>
      </c>
    </row>
    <row r="115" spans="1:16" ht="14">
      <c r="A115" s="61" t="s">
        <v>616</v>
      </c>
      <c r="B115" s="77"/>
      <c r="C115" s="77"/>
      <c r="D115" s="77"/>
      <c r="E115" s="77">
        <v>4</v>
      </c>
      <c r="F115" s="77"/>
      <c r="G115" s="77"/>
      <c r="H115" s="77"/>
      <c r="I115" s="77"/>
      <c r="J115" s="77"/>
      <c r="K115" s="77"/>
      <c r="L115" s="77"/>
      <c r="M115" s="77"/>
      <c r="N115" s="77"/>
      <c r="O115" s="77">
        <v>13</v>
      </c>
      <c r="P115" s="36">
        <f t="shared" si="6"/>
        <v>17</v>
      </c>
    </row>
    <row r="116" spans="1:16"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87"/>
    </row>
    <row r="117" spans="1:16" ht="14">
      <c r="A117" s="2" t="s">
        <v>978</v>
      </c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87"/>
    </row>
    <row r="118" spans="1:16" ht="14">
      <c r="A118" s="61" t="s">
        <v>687</v>
      </c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>
        <v>4</v>
      </c>
      <c r="P118" s="36">
        <f>IF(SUM(B118:O118)&gt;0,SUM(B118:O118),"")</f>
        <v>4</v>
      </c>
    </row>
    <row r="119" spans="1:16" ht="14">
      <c r="A119" s="61" t="s">
        <v>688</v>
      </c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36" t="str">
        <f>IF(SUM(B119:O119)&gt;0,SUM(B119:O119),"")</f>
        <v/>
      </c>
    </row>
    <row r="120" spans="1:16" ht="14">
      <c r="A120" s="61" t="s">
        <v>791</v>
      </c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36" t="str">
        <f>IF(SUM(B120:O120)&gt;0,SUM(B120:O120),"")</f>
        <v/>
      </c>
    </row>
    <row r="121" spans="1:16"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87"/>
    </row>
    <row r="122" spans="1:16" ht="14">
      <c r="A122" s="2" t="s">
        <v>979</v>
      </c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87"/>
    </row>
    <row r="123" spans="1:16" ht="14">
      <c r="A123" s="61" t="s">
        <v>324</v>
      </c>
      <c r="B123" s="77"/>
      <c r="C123" s="77">
        <v>5</v>
      </c>
      <c r="D123" s="77"/>
      <c r="E123" s="77"/>
      <c r="F123" s="77"/>
      <c r="G123" s="77"/>
      <c r="H123" s="77"/>
      <c r="I123" s="77"/>
      <c r="J123" s="77"/>
      <c r="K123" s="77"/>
      <c r="L123" s="77"/>
      <c r="M123" s="77">
        <v>10</v>
      </c>
      <c r="N123" s="77">
        <v>6</v>
      </c>
      <c r="O123" s="77">
        <v>7</v>
      </c>
      <c r="P123" s="36">
        <f>IF(SUM(B123:O123)&gt;0,SUM(B123:O123),"")</f>
        <v>28</v>
      </c>
    </row>
    <row r="124" spans="1:16" ht="14">
      <c r="A124" s="61" t="s">
        <v>769</v>
      </c>
      <c r="B124" s="77"/>
      <c r="C124" s="77">
        <v>42</v>
      </c>
      <c r="D124" s="77"/>
      <c r="E124" s="77"/>
      <c r="F124" s="77"/>
      <c r="G124" s="77"/>
      <c r="H124" s="77">
        <v>3</v>
      </c>
      <c r="I124" s="77"/>
      <c r="J124" s="77"/>
      <c r="K124" s="77"/>
      <c r="L124" s="77"/>
      <c r="M124" s="77"/>
      <c r="N124" s="77"/>
      <c r="O124" s="77"/>
      <c r="P124" s="36">
        <f>IF(SUM(B124:O124)&gt;0,SUM(B124:O124),"")</f>
        <v>45</v>
      </c>
    </row>
    <row r="125" spans="1:16" ht="14">
      <c r="A125" s="61" t="s">
        <v>863</v>
      </c>
      <c r="B125" s="77">
        <v>4</v>
      </c>
      <c r="C125" s="77">
        <v>10</v>
      </c>
      <c r="D125" s="77">
        <v>3</v>
      </c>
      <c r="E125" s="77">
        <v>1</v>
      </c>
      <c r="F125" s="77">
        <v>3</v>
      </c>
      <c r="G125" s="77">
        <v>7</v>
      </c>
      <c r="H125" s="77">
        <v>3</v>
      </c>
      <c r="I125" s="77">
        <v>6</v>
      </c>
      <c r="J125" s="77"/>
      <c r="K125" s="77">
        <v>3</v>
      </c>
      <c r="L125" s="77">
        <v>2</v>
      </c>
      <c r="M125" s="77">
        <v>6</v>
      </c>
      <c r="N125" s="77"/>
      <c r="O125" s="77">
        <v>4</v>
      </c>
      <c r="P125" s="36">
        <f>IF(SUM(B125:O125)&gt;0,SUM(B125:O125),"")</f>
        <v>52</v>
      </c>
    </row>
    <row r="126" spans="1:16" ht="14">
      <c r="A126" s="61" t="s">
        <v>864</v>
      </c>
      <c r="B126" s="77">
        <v>3</v>
      </c>
      <c r="C126" s="77"/>
      <c r="D126" s="77"/>
      <c r="E126" s="77"/>
      <c r="F126" s="77"/>
      <c r="G126" s="77">
        <v>23</v>
      </c>
      <c r="H126" s="77">
        <v>6</v>
      </c>
      <c r="I126" s="77">
        <v>2</v>
      </c>
      <c r="J126" s="77">
        <v>3</v>
      </c>
      <c r="K126" s="77">
        <v>17</v>
      </c>
      <c r="L126" s="77">
        <v>2</v>
      </c>
      <c r="M126" s="77"/>
      <c r="N126" s="77">
        <v>14</v>
      </c>
      <c r="O126" s="77">
        <v>6</v>
      </c>
      <c r="P126" s="36">
        <f>IF(SUM(B126:O126)&gt;0,SUM(B126:O126),"")</f>
        <v>76</v>
      </c>
    </row>
    <row r="127" spans="1:16" ht="14">
      <c r="A127" s="61" t="s">
        <v>1021</v>
      </c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36" t="str">
        <f>IF(SUM(B127:O127)&gt;0,SUM(B127:O127),"")</f>
        <v/>
      </c>
    </row>
    <row r="128" spans="1:16">
      <c r="A128" s="48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87"/>
    </row>
    <row r="129" spans="1:16" ht="14">
      <c r="A129" s="2" t="s">
        <v>980</v>
      </c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87"/>
    </row>
    <row r="130" spans="1:16" ht="14">
      <c r="A130" s="61" t="s">
        <v>865</v>
      </c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>
        <v>2</v>
      </c>
      <c r="N130" s="77"/>
      <c r="O130" s="77"/>
      <c r="P130" s="36">
        <f t="shared" ref="P130:P139" si="7">IF(SUM(B130:O130)&gt;0,SUM(B130:O130),"")</f>
        <v>2</v>
      </c>
    </row>
    <row r="131" spans="1:16" ht="14">
      <c r="A131" s="61" t="s">
        <v>842</v>
      </c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36" t="str">
        <f t="shared" si="7"/>
        <v/>
      </c>
    </row>
    <row r="132" spans="1:16" ht="14">
      <c r="A132" s="61" t="s">
        <v>866</v>
      </c>
      <c r="B132" s="77">
        <v>1</v>
      </c>
      <c r="C132" s="77">
        <v>2</v>
      </c>
      <c r="D132" s="77"/>
      <c r="E132" s="77"/>
      <c r="F132" s="77"/>
      <c r="G132" s="77">
        <v>1</v>
      </c>
      <c r="H132" s="77"/>
      <c r="I132" s="77"/>
      <c r="J132" s="77"/>
      <c r="K132" s="77"/>
      <c r="L132" s="77"/>
      <c r="M132" s="77"/>
      <c r="N132" s="77"/>
      <c r="O132" s="77">
        <v>3</v>
      </c>
      <c r="P132" s="36">
        <f t="shared" si="7"/>
        <v>7</v>
      </c>
    </row>
    <row r="133" spans="1:16" ht="14">
      <c r="A133" s="61" t="s">
        <v>479</v>
      </c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36" t="str">
        <f t="shared" si="7"/>
        <v/>
      </c>
    </row>
    <row r="134" spans="1:16" ht="14">
      <c r="A134" s="61" t="s">
        <v>480</v>
      </c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36" t="str">
        <f t="shared" si="7"/>
        <v/>
      </c>
    </row>
    <row r="135" spans="1:16" ht="14">
      <c r="A135" s="61" t="s">
        <v>214</v>
      </c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36" t="str">
        <f t="shared" si="7"/>
        <v/>
      </c>
    </row>
    <row r="136" spans="1:16" ht="14">
      <c r="A136" s="61" t="s">
        <v>867</v>
      </c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36" t="str">
        <f t="shared" si="7"/>
        <v/>
      </c>
    </row>
    <row r="137" spans="1:16" ht="14">
      <c r="A137" s="61" t="s">
        <v>576</v>
      </c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36" t="str">
        <f t="shared" si="7"/>
        <v/>
      </c>
    </row>
    <row r="138" spans="1:16" ht="14">
      <c r="A138" s="61" t="s">
        <v>697</v>
      </c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36" t="str">
        <f t="shared" si="7"/>
        <v/>
      </c>
    </row>
    <row r="139" spans="1:16" ht="14">
      <c r="A139" s="61" t="s">
        <v>929</v>
      </c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36" t="str">
        <f t="shared" si="7"/>
        <v/>
      </c>
    </row>
    <row r="140" spans="1:16"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87"/>
    </row>
    <row r="141" spans="1:16" ht="14">
      <c r="A141" s="2" t="s">
        <v>981</v>
      </c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87"/>
    </row>
    <row r="142" spans="1:16" ht="14">
      <c r="A142" s="39" t="s">
        <v>806</v>
      </c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36" t="str">
        <f>IF(SUM(B142:O142)&gt;0,SUM(B142:O142),"")</f>
        <v/>
      </c>
    </row>
    <row r="143" spans="1:16" ht="14">
      <c r="A143" s="39" t="s">
        <v>716</v>
      </c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36" t="str">
        <f>IF(SUM(B143:O143)&gt;0,SUM(B143:O143),"")</f>
        <v/>
      </c>
    </row>
    <row r="144" spans="1:16" ht="14">
      <c r="A144" s="61" t="s">
        <v>552</v>
      </c>
      <c r="B144" s="77">
        <v>5</v>
      </c>
      <c r="C144" s="77">
        <v>20</v>
      </c>
      <c r="D144" s="77">
        <v>2</v>
      </c>
      <c r="E144" s="77">
        <v>18</v>
      </c>
      <c r="F144" s="77"/>
      <c r="G144" s="77">
        <v>162</v>
      </c>
      <c r="H144" s="77">
        <v>2</v>
      </c>
      <c r="I144" s="77"/>
      <c r="J144" s="77">
        <v>4</v>
      </c>
      <c r="K144" s="77">
        <v>13</v>
      </c>
      <c r="L144" s="77">
        <v>3</v>
      </c>
      <c r="M144" s="77">
        <v>2</v>
      </c>
      <c r="N144" s="77"/>
      <c r="O144" s="77">
        <v>3</v>
      </c>
      <c r="P144" s="36">
        <f>IF(SUM(B144:O144)&gt;0,SUM(B144:O144),"")</f>
        <v>234</v>
      </c>
    </row>
    <row r="145" spans="1:16" ht="14">
      <c r="A145" s="61" t="s">
        <v>807</v>
      </c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36" t="str">
        <f>IF(SUM(B145:O145)&gt;0,SUM(B145:O145),"")</f>
        <v/>
      </c>
    </row>
    <row r="146" spans="1:16"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87"/>
    </row>
    <row r="147" spans="1:16" ht="14">
      <c r="A147" s="2" t="s">
        <v>982</v>
      </c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87"/>
    </row>
    <row r="148" spans="1:16" ht="14">
      <c r="A148" s="61" t="s">
        <v>481</v>
      </c>
      <c r="B148" s="77"/>
      <c r="C148" s="77"/>
      <c r="D148" s="77"/>
      <c r="E148" s="77"/>
      <c r="F148" s="77"/>
      <c r="G148" s="77" t="s">
        <v>83</v>
      </c>
      <c r="H148" s="77"/>
      <c r="I148" s="77"/>
      <c r="J148" s="77"/>
      <c r="K148" s="77"/>
      <c r="L148" s="77"/>
      <c r="M148" s="77"/>
      <c r="N148" s="77"/>
      <c r="O148" s="77"/>
      <c r="P148" s="36" t="str">
        <f t="shared" ref="P148:P153" si="8">IF(SUM(B148:O148)&gt;0,SUM(B148:O148),"")</f>
        <v/>
      </c>
    </row>
    <row r="149" spans="1:16" ht="14">
      <c r="A149" s="61" t="s">
        <v>488</v>
      </c>
      <c r="B149" s="77"/>
      <c r="C149" s="77"/>
      <c r="D149" s="77"/>
      <c r="E149" s="77">
        <v>4</v>
      </c>
      <c r="F149" s="77">
        <v>4</v>
      </c>
      <c r="G149" s="77">
        <v>1</v>
      </c>
      <c r="H149" s="77"/>
      <c r="I149" s="77">
        <v>5</v>
      </c>
      <c r="J149" s="77"/>
      <c r="K149" s="77"/>
      <c r="L149" s="77"/>
      <c r="M149" s="77"/>
      <c r="N149" s="77"/>
      <c r="O149" s="77"/>
      <c r="P149" s="36">
        <f t="shared" si="8"/>
        <v>14</v>
      </c>
    </row>
    <row r="150" spans="1:16" ht="14">
      <c r="A150" s="48" t="s">
        <v>259</v>
      </c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36" t="str">
        <f t="shared" si="8"/>
        <v/>
      </c>
    </row>
    <row r="151" spans="1:16" ht="14">
      <c r="A151" s="61" t="s">
        <v>490</v>
      </c>
      <c r="B151" s="77">
        <v>13</v>
      </c>
      <c r="C151" s="77">
        <v>3</v>
      </c>
      <c r="D151" s="77"/>
      <c r="E151" s="77">
        <v>2</v>
      </c>
      <c r="F151" s="77">
        <v>5</v>
      </c>
      <c r="G151" s="77">
        <v>3</v>
      </c>
      <c r="H151" s="77"/>
      <c r="I151" s="77">
        <v>3</v>
      </c>
      <c r="J151" s="77"/>
      <c r="K151" s="77"/>
      <c r="L151" s="77">
        <v>2</v>
      </c>
      <c r="M151" s="77"/>
      <c r="N151" s="77"/>
      <c r="O151" s="77"/>
      <c r="P151" s="36">
        <f t="shared" si="8"/>
        <v>31</v>
      </c>
    </row>
    <row r="152" spans="1:16" ht="14">
      <c r="A152" s="61" t="s">
        <v>489</v>
      </c>
      <c r="B152" s="77">
        <v>1</v>
      </c>
      <c r="C152" s="77"/>
      <c r="D152" s="77">
        <v>1</v>
      </c>
      <c r="E152" s="77">
        <v>4</v>
      </c>
      <c r="F152" s="77">
        <v>18</v>
      </c>
      <c r="G152" s="77" t="s">
        <v>82</v>
      </c>
      <c r="H152" s="77">
        <v>1</v>
      </c>
      <c r="I152" s="77"/>
      <c r="J152" s="77" t="s">
        <v>105</v>
      </c>
      <c r="K152" s="77">
        <v>10</v>
      </c>
      <c r="L152" s="77"/>
      <c r="M152" s="77"/>
      <c r="N152" s="77"/>
      <c r="O152" s="77"/>
      <c r="P152" s="36">
        <f t="shared" si="8"/>
        <v>35</v>
      </c>
    </row>
    <row r="153" spans="1:16" ht="14">
      <c r="A153" s="64" t="s">
        <v>762</v>
      </c>
      <c r="B153" s="77"/>
      <c r="C153" s="77"/>
      <c r="D153" s="77"/>
      <c r="E153" s="77"/>
      <c r="F153" s="77"/>
      <c r="G153" s="77">
        <v>3</v>
      </c>
      <c r="H153" s="77"/>
      <c r="I153" s="77"/>
      <c r="J153" s="77"/>
      <c r="K153" s="77"/>
      <c r="L153" s="77"/>
      <c r="M153" s="77"/>
      <c r="N153" s="77"/>
      <c r="O153" s="77"/>
      <c r="P153" s="36">
        <f t="shared" si="8"/>
        <v>3</v>
      </c>
    </row>
    <row r="154" spans="1:16"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87"/>
    </row>
    <row r="155" spans="1:16" ht="14">
      <c r="A155" s="2" t="s">
        <v>383</v>
      </c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87"/>
    </row>
    <row r="156" spans="1:16" ht="14">
      <c r="A156" s="61" t="s">
        <v>332</v>
      </c>
      <c r="B156" s="77">
        <v>2</v>
      </c>
      <c r="C156" s="77"/>
      <c r="D156" s="77"/>
      <c r="E156" s="77"/>
      <c r="F156" s="77"/>
      <c r="G156" s="77">
        <v>2</v>
      </c>
      <c r="H156" s="77"/>
      <c r="I156" s="77"/>
      <c r="J156" s="77"/>
      <c r="K156" s="77"/>
      <c r="L156" s="77"/>
      <c r="M156" s="77"/>
      <c r="N156" s="77"/>
      <c r="O156" s="77"/>
      <c r="P156" s="36">
        <f>IF(SUM(B156:O156)&gt;0,SUM(B156:O156),"")</f>
        <v>4</v>
      </c>
    </row>
    <row r="157" spans="1:16"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87"/>
    </row>
    <row r="158" spans="1:16">
      <c r="A158" s="3" t="s">
        <v>554</v>
      </c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87"/>
    </row>
    <row r="159" spans="1:16" ht="14">
      <c r="A159" s="61" t="s">
        <v>333</v>
      </c>
      <c r="B159" s="77"/>
      <c r="C159" s="77"/>
      <c r="D159" s="77"/>
      <c r="E159" s="77"/>
      <c r="F159" s="77"/>
      <c r="G159" s="77">
        <v>4</v>
      </c>
      <c r="H159" s="77">
        <v>11</v>
      </c>
      <c r="I159" s="77"/>
      <c r="J159" s="77">
        <v>5</v>
      </c>
      <c r="K159" s="77">
        <v>3</v>
      </c>
      <c r="L159" s="77">
        <v>2</v>
      </c>
      <c r="M159" s="77"/>
      <c r="N159" s="77">
        <v>9</v>
      </c>
      <c r="O159" s="77"/>
      <c r="P159" s="36">
        <f t="shared" ref="P159:P169" si="9">IF(SUM(B159:O159)&gt;0,SUM(B159:O159),"")</f>
        <v>34</v>
      </c>
    </row>
    <row r="160" spans="1:16" ht="14">
      <c r="A160" s="61" t="s">
        <v>334</v>
      </c>
      <c r="B160" s="77"/>
      <c r="C160" s="77"/>
      <c r="D160" s="77"/>
      <c r="E160" s="77">
        <v>1</v>
      </c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36">
        <f t="shared" si="9"/>
        <v>1</v>
      </c>
    </row>
    <row r="161" spans="1:16" ht="14">
      <c r="A161" s="61" t="s">
        <v>198</v>
      </c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36" t="str">
        <f t="shared" si="9"/>
        <v/>
      </c>
    </row>
    <row r="162" spans="1:16" ht="14">
      <c r="A162" s="61" t="s">
        <v>199</v>
      </c>
      <c r="B162" s="77">
        <v>1</v>
      </c>
      <c r="C162" s="77">
        <v>2</v>
      </c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36">
        <f t="shared" si="9"/>
        <v>3</v>
      </c>
    </row>
    <row r="163" spans="1:16" ht="14">
      <c r="A163" s="61" t="s">
        <v>717</v>
      </c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36" t="str">
        <f t="shared" si="9"/>
        <v/>
      </c>
    </row>
    <row r="164" spans="1:16" ht="14">
      <c r="A164" s="61" t="s">
        <v>200</v>
      </c>
      <c r="B164" s="77">
        <v>2</v>
      </c>
      <c r="C164" s="77"/>
      <c r="D164" s="77"/>
      <c r="E164" s="77"/>
      <c r="F164" s="77"/>
      <c r="G164" s="77">
        <v>3</v>
      </c>
      <c r="H164" s="77">
        <v>1</v>
      </c>
      <c r="I164" s="77"/>
      <c r="J164" s="77"/>
      <c r="K164" s="77">
        <v>1</v>
      </c>
      <c r="L164" s="77">
        <v>3</v>
      </c>
      <c r="M164" s="77"/>
      <c r="N164" s="77"/>
      <c r="O164" s="77"/>
      <c r="P164" s="36">
        <f t="shared" si="9"/>
        <v>10</v>
      </c>
    </row>
    <row r="165" spans="1:16" ht="14">
      <c r="A165" s="61" t="s">
        <v>336</v>
      </c>
      <c r="B165" s="77">
        <v>1</v>
      </c>
      <c r="C165" s="77">
        <v>1</v>
      </c>
      <c r="D165" s="77"/>
      <c r="E165" s="77"/>
      <c r="F165" s="77"/>
      <c r="G165" s="77"/>
      <c r="H165" s="77"/>
      <c r="I165" s="77"/>
      <c r="J165" s="77"/>
      <c r="K165" s="77">
        <v>1</v>
      </c>
      <c r="L165" s="77">
        <v>1</v>
      </c>
      <c r="M165" s="77"/>
      <c r="N165" s="77"/>
      <c r="O165" s="77"/>
      <c r="P165" s="36">
        <f t="shared" si="9"/>
        <v>4</v>
      </c>
    </row>
    <row r="166" spans="1:16" ht="14">
      <c r="A166" s="61" t="s">
        <v>787</v>
      </c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36" t="str">
        <f t="shared" si="9"/>
        <v/>
      </c>
    </row>
    <row r="167" spans="1:16" ht="14">
      <c r="A167" s="61" t="s">
        <v>271</v>
      </c>
      <c r="B167" s="77">
        <v>7</v>
      </c>
      <c r="C167" s="77">
        <v>6</v>
      </c>
      <c r="D167" s="77">
        <v>11</v>
      </c>
      <c r="E167" s="77">
        <v>4</v>
      </c>
      <c r="F167" s="77"/>
      <c r="G167" s="77">
        <v>4</v>
      </c>
      <c r="H167" s="77">
        <v>5</v>
      </c>
      <c r="I167" s="77"/>
      <c r="J167" s="77">
        <v>2</v>
      </c>
      <c r="K167" s="77">
        <v>9</v>
      </c>
      <c r="L167" s="77">
        <v>3</v>
      </c>
      <c r="M167" s="77"/>
      <c r="N167" s="77">
        <v>1</v>
      </c>
      <c r="O167" s="77"/>
      <c r="P167" s="36">
        <f t="shared" si="9"/>
        <v>52</v>
      </c>
    </row>
    <row r="168" spans="1:16" ht="14">
      <c r="A168" s="61" t="s">
        <v>263</v>
      </c>
      <c r="B168" s="77">
        <v>1</v>
      </c>
      <c r="C168" s="77">
        <v>2</v>
      </c>
      <c r="D168" s="77"/>
      <c r="E168" s="77"/>
      <c r="F168" s="77"/>
      <c r="G168" s="77"/>
      <c r="H168" s="77">
        <v>1</v>
      </c>
      <c r="I168" s="77"/>
      <c r="J168" s="77"/>
      <c r="K168" s="77">
        <v>1</v>
      </c>
      <c r="L168" s="77">
        <v>1</v>
      </c>
      <c r="M168" s="77"/>
      <c r="N168" s="77"/>
      <c r="O168" s="77"/>
      <c r="P168" s="36">
        <f t="shared" si="9"/>
        <v>6</v>
      </c>
    </row>
    <row r="169" spans="1:16" ht="14">
      <c r="A169" s="61" t="s">
        <v>455</v>
      </c>
      <c r="B169" s="77"/>
      <c r="C169" s="77"/>
      <c r="D169" s="77"/>
      <c r="E169" s="77">
        <v>1</v>
      </c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36">
        <f t="shared" si="9"/>
        <v>1</v>
      </c>
    </row>
    <row r="170" spans="1:16"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87"/>
    </row>
    <row r="171" spans="1:16" ht="14">
      <c r="A171" s="2" t="s">
        <v>253</v>
      </c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87"/>
    </row>
    <row r="172" spans="1:16" ht="14">
      <c r="A172" s="61" t="s">
        <v>440</v>
      </c>
      <c r="B172" s="77"/>
      <c r="C172" s="77">
        <v>2</v>
      </c>
      <c r="D172" s="77">
        <v>1</v>
      </c>
      <c r="E172" s="77"/>
      <c r="F172" s="77"/>
      <c r="G172" s="77">
        <v>7</v>
      </c>
      <c r="H172" s="77">
        <v>4</v>
      </c>
      <c r="I172" s="77"/>
      <c r="J172" s="77">
        <v>6</v>
      </c>
      <c r="K172" s="77">
        <v>1</v>
      </c>
      <c r="L172" s="77">
        <v>2</v>
      </c>
      <c r="M172" s="77"/>
      <c r="N172" s="77"/>
      <c r="O172" s="77">
        <v>5</v>
      </c>
      <c r="P172" s="36">
        <f>IF(SUM(B172:O172)&gt;0,SUM(B172:O172),"")</f>
        <v>28</v>
      </c>
    </row>
    <row r="173" spans="1:16" ht="14">
      <c r="A173" s="61" t="s">
        <v>441</v>
      </c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36" t="str">
        <f>IF(SUM(B173:O173)&gt;0,SUM(B173:O173),"")</f>
        <v/>
      </c>
    </row>
    <row r="174" spans="1:16" ht="14">
      <c r="A174" s="61" t="s">
        <v>442</v>
      </c>
      <c r="B174" s="77"/>
      <c r="C174" s="77"/>
      <c r="D174" s="77"/>
      <c r="E174" s="77">
        <v>2</v>
      </c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36">
        <f>IF(SUM(B174:O174)&gt;0,SUM(B174:O174),"")</f>
        <v>2</v>
      </c>
    </row>
    <row r="175" spans="1:16" ht="14">
      <c r="A175" s="61" t="s">
        <v>443</v>
      </c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36" t="str">
        <f>IF(SUM(B175:O175)&gt;0,SUM(B175:O175),"")</f>
        <v/>
      </c>
    </row>
    <row r="176" spans="1:16" ht="14">
      <c r="A176" s="61" t="s">
        <v>20</v>
      </c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36" t="str">
        <f>IF(SUM(B176:O176)&gt;0,SUM(B176:O176),"")</f>
        <v/>
      </c>
    </row>
    <row r="177" spans="1:16"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87"/>
    </row>
    <row r="178" spans="1:16" ht="14">
      <c r="A178" s="2" t="s">
        <v>555</v>
      </c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87"/>
    </row>
    <row r="179" spans="1:16" ht="14">
      <c r="A179" s="61" t="s">
        <v>264</v>
      </c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36" t="str">
        <f t="shared" ref="P179:P192" si="10">IF(SUM(B179:O179)&gt;0,SUM(B179:O179),"")</f>
        <v/>
      </c>
    </row>
    <row r="180" spans="1:16" ht="14">
      <c r="A180" s="61" t="s">
        <v>265</v>
      </c>
      <c r="B180" s="77" t="s">
        <v>84</v>
      </c>
      <c r="C180" s="77"/>
      <c r="D180" s="77"/>
      <c r="E180" s="77"/>
      <c r="F180" s="77"/>
      <c r="G180" s="77">
        <v>1</v>
      </c>
      <c r="H180" s="77"/>
      <c r="I180" s="77"/>
      <c r="J180" s="77"/>
      <c r="K180" s="77"/>
      <c r="L180" s="77"/>
      <c r="M180" s="77"/>
      <c r="N180" s="77"/>
      <c r="O180" s="77"/>
      <c r="P180" s="36">
        <f t="shared" si="10"/>
        <v>1</v>
      </c>
    </row>
    <row r="181" spans="1:16" ht="14">
      <c r="A181" s="61" t="s">
        <v>51</v>
      </c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36" t="str">
        <f t="shared" si="10"/>
        <v/>
      </c>
    </row>
    <row r="182" spans="1:16" ht="14">
      <c r="A182" s="61" t="s">
        <v>126</v>
      </c>
      <c r="B182" s="77">
        <v>8</v>
      </c>
      <c r="C182" s="77"/>
      <c r="D182" s="77">
        <v>1</v>
      </c>
      <c r="E182" s="77"/>
      <c r="F182" s="77"/>
      <c r="G182" s="77"/>
      <c r="H182" s="77"/>
      <c r="I182" s="77"/>
      <c r="J182" s="77">
        <v>1</v>
      </c>
      <c r="K182" s="77"/>
      <c r="L182" s="77"/>
      <c r="M182" s="77"/>
      <c r="N182" s="77"/>
      <c r="O182" s="77"/>
      <c r="P182" s="36">
        <f t="shared" si="10"/>
        <v>10</v>
      </c>
    </row>
    <row r="183" spans="1:16" ht="14">
      <c r="A183" s="61" t="s">
        <v>127</v>
      </c>
      <c r="B183" s="77"/>
      <c r="C183" s="77"/>
      <c r="D183" s="77"/>
      <c r="E183" s="77">
        <v>1</v>
      </c>
      <c r="F183" s="77"/>
      <c r="G183" s="77"/>
      <c r="H183" s="77"/>
      <c r="I183" s="77"/>
      <c r="J183" s="77"/>
      <c r="K183" s="77">
        <v>10</v>
      </c>
      <c r="L183" s="77">
        <v>9</v>
      </c>
      <c r="M183" s="77"/>
      <c r="N183" s="77"/>
      <c r="O183" s="77"/>
      <c r="P183" s="36">
        <f t="shared" si="10"/>
        <v>20</v>
      </c>
    </row>
    <row r="184" spans="1:16" ht="14">
      <c r="A184" s="61" t="s">
        <v>128</v>
      </c>
      <c r="B184" s="77"/>
      <c r="C184" s="77"/>
      <c r="D184" s="77">
        <v>2</v>
      </c>
      <c r="E184" s="77"/>
      <c r="F184" s="77"/>
      <c r="G184" s="77"/>
      <c r="H184" s="77"/>
      <c r="I184" s="77"/>
      <c r="J184" s="77"/>
      <c r="K184" s="77"/>
      <c r="L184" s="77">
        <v>1</v>
      </c>
      <c r="M184" s="77"/>
      <c r="N184" s="77"/>
      <c r="O184" s="77"/>
      <c r="P184" s="36">
        <f t="shared" si="10"/>
        <v>3</v>
      </c>
    </row>
    <row r="185" spans="1:16" ht="14">
      <c r="A185" s="61" t="s">
        <v>270</v>
      </c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>
        <v>1</v>
      </c>
      <c r="N185" s="77"/>
      <c r="O185" s="77"/>
      <c r="P185" s="36">
        <f t="shared" si="10"/>
        <v>1</v>
      </c>
    </row>
    <row r="186" spans="1:16" ht="14">
      <c r="A186" s="61" t="s">
        <v>21</v>
      </c>
      <c r="B186" s="77">
        <v>1</v>
      </c>
      <c r="C186" s="77"/>
      <c r="D186" s="77"/>
      <c r="E186" s="77"/>
      <c r="F186" s="77"/>
      <c r="G186" s="77">
        <v>2</v>
      </c>
      <c r="H186" s="77"/>
      <c r="I186" s="77"/>
      <c r="J186" s="77"/>
      <c r="K186" s="77">
        <v>2</v>
      </c>
      <c r="L186" s="77"/>
      <c r="M186" s="77"/>
      <c r="N186" s="77"/>
      <c r="O186" s="77"/>
      <c r="P186" s="36">
        <f t="shared" si="10"/>
        <v>5</v>
      </c>
    </row>
    <row r="187" spans="1:16" ht="14">
      <c r="A187" s="61" t="s">
        <v>4</v>
      </c>
      <c r="B187" s="77">
        <v>1</v>
      </c>
      <c r="C187" s="77"/>
      <c r="D187" s="77"/>
      <c r="E187" s="77">
        <v>2</v>
      </c>
      <c r="F187" s="77">
        <v>1</v>
      </c>
      <c r="G187" s="77">
        <v>2</v>
      </c>
      <c r="H187" s="77">
        <v>1</v>
      </c>
      <c r="I187" s="77"/>
      <c r="J187" s="77">
        <v>2</v>
      </c>
      <c r="K187" s="77"/>
      <c r="L187" s="77"/>
      <c r="M187" s="77"/>
      <c r="N187" s="77">
        <v>1</v>
      </c>
      <c r="O187" s="77"/>
      <c r="P187" s="36">
        <f t="shared" si="10"/>
        <v>10</v>
      </c>
    </row>
    <row r="188" spans="1:16" ht="14">
      <c r="A188" s="61" t="s">
        <v>142</v>
      </c>
      <c r="B188" s="77"/>
      <c r="C188" s="77"/>
      <c r="D188" s="77"/>
      <c r="E188" s="77">
        <v>7</v>
      </c>
      <c r="F188" s="77"/>
      <c r="G188" s="77">
        <v>1</v>
      </c>
      <c r="H188" s="77"/>
      <c r="I188" s="77"/>
      <c r="J188" s="77"/>
      <c r="K188" s="77">
        <v>1</v>
      </c>
      <c r="L188" s="77"/>
      <c r="M188" s="77"/>
      <c r="N188" s="77">
        <v>2</v>
      </c>
      <c r="O188" s="77"/>
      <c r="P188" s="36">
        <f t="shared" si="10"/>
        <v>11</v>
      </c>
    </row>
    <row r="189" spans="1:16" ht="14">
      <c r="A189" s="61" t="s">
        <v>143</v>
      </c>
      <c r="B189" s="77">
        <v>4</v>
      </c>
      <c r="C189" s="77"/>
      <c r="D189" s="77">
        <v>1</v>
      </c>
      <c r="E189" s="77"/>
      <c r="F189" s="77">
        <v>2</v>
      </c>
      <c r="G189" s="77">
        <v>6</v>
      </c>
      <c r="H189" s="77">
        <v>4</v>
      </c>
      <c r="I189" s="77"/>
      <c r="J189" s="77">
        <v>3</v>
      </c>
      <c r="K189" s="77">
        <v>17</v>
      </c>
      <c r="L189" s="77">
        <v>3</v>
      </c>
      <c r="M189" s="77"/>
      <c r="N189" s="77">
        <v>10</v>
      </c>
      <c r="O189" s="77">
        <v>9</v>
      </c>
      <c r="P189" s="36">
        <f t="shared" si="10"/>
        <v>59</v>
      </c>
    </row>
    <row r="190" spans="1:16" ht="14">
      <c r="A190" s="61" t="s">
        <v>52</v>
      </c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36" t="str">
        <f t="shared" si="10"/>
        <v/>
      </c>
    </row>
    <row r="191" spans="1:16" ht="14">
      <c r="A191" s="61" t="s">
        <v>22</v>
      </c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36" t="str">
        <f t="shared" si="10"/>
        <v/>
      </c>
    </row>
    <row r="192" spans="1:16" ht="14">
      <c r="A192" s="61" t="s">
        <v>497</v>
      </c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36" t="str">
        <f t="shared" si="10"/>
        <v/>
      </c>
    </row>
    <row r="193" spans="1:16"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87"/>
    </row>
    <row r="194" spans="1:16" ht="14">
      <c r="A194" s="2" t="s">
        <v>556</v>
      </c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87"/>
    </row>
    <row r="195" spans="1:16" ht="14">
      <c r="A195" s="61" t="s">
        <v>341</v>
      </c>
      <c r="B195" s="77">
        <v>4</v>
      </c>
      <c r="C195" s="77">
        <v>4</v>
      </c>
      <c r="D195" s="77">
        <v>4</v>
      </c>
      <c r="E195" s="77"/>
      <c r="F195" s="77"/>
      <c r="G195" s="77"/>
      <c r="H195" s="77"/>
      <c r="I195" s="77"/>
      <c r="J195" s="77"/>
      <c r="K195" s="77">
        <v>9</v>
      </c>
      <c r="L195" s="77">
        <v>2</v>
      </c>
      <c r="M195" s="77">
        <v>1</v>
      </c>
      <c r="N195" s="77"/>
      <c r="O195" s="77"/>
      <c r="P195" s="36">
        <f>IF(SUM(B195:O195)&gt;0,SUM(B195:O195),"")</f>
        <v>24</v>
      </c>
    </row>
    <row r="196" spans="1:16" ht="14">
      <c r="A196" s="61" t="s">
        <v>482</v>
      </c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36" t="str">
        <f>IF(SUM(B196:O196)&gt;0,SUM(B196:O196),"")</f>
        <v/>
      </c>
    </row>
    <row r="197" spans="1:16" ht="14">
      <c r="A197" s="61" t="s">
        <v>502</v>
      </c>
      <c r="B197" s="77">
        <v>1</v>
      </c>
      <c r="C197" s="77">
        <v>1</v>
      </c>
      <c r="D197" s="77"/>
      <c r="E197" s="77">
        <v>2</v>
      </c>
      <c r="F197" s="77"/>
      <c r="G197" s="77">
        <v>1</v>
      </c>
      <c r="H197" s="77"/>
      <c r="I197" s="77"/>
      <c r="J197" s="77"/>
      <c r="K197" s="77">
        <v>6</v>
      </c>
      <c r="L197" s="77">
        <v>5</v>
      </c>
      <c r="M197" s="77">
        <v>2</v>
      </c>
      <c r="N197" s="77"/>
      <c r="O197" s="77"/>
      <c r="P197" s="36">
        <f>IF(SUM(B197:O197)&gt;0,SUM(B197:O197),"")</f>
        <v>18</v>
      </c>
    </row>
    <row r="198" spans="1:16" ht="14">
      <c r="A198" s="61" t="s">
        <v>741</v>
      </c>
      <c r="B198" s="77"/>
      <c r="C198" s="77"/>
      <c r="D198" s="77"/>
      <c r="E198" s="77"/>
      <c r="F198" s="77"/>
      <c r="G198" s="77"/>
      <c r="H198" s="77">
        <v>3</v>
      </c>
      <c r="I198" s="77"/>
      <c r="J198" s="77"/>
      <c r="K198" s="77"/>
      <c r="L198" s="77"/>
      <c r="M198" s="77"/>
      <c r="N198" s="77"/>
      <c r="O198" s="77"/>
      <c r="P198" s="36">
        <f>IF(SUM(B198:O198)&gt;0,SUM(B198:O198),"")</f>
        <v>3</v>
      </c>
    </row>
    <row r="199" spans="1:16" ht="14">
      <c r="A199" s="61" t="s">
        <v>23</v>
      </c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36" t="str">
        <f>IF(SUM(B199:O199)&gt;0,SUM(B199:O199),"")</f>
        <v/>
      </c>
    </row>
    <row r="200" spans="1:16"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87"/>
    </row>
    <row r="201" spans="1:16" ht="14">
      <c r="A201" s="2" t="s">
        <v>557</v>
      </c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87"/>
    </row>
    <row r="202" spans="1:16" ht="14">
      <c r="A202" s="39" t="s">
        <v>309</v>
      </c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36" t="str">
        <f t="shared" ref="P202:P207" si="11">IF(SUM(B202:O202)&gt;0,SUM(B202:O202),"")</f>
        <v/>
      </c>
    </row>
    <row r="203" spans="1:16" ht="14">
      <c r="A203" s="61" t="s">
        <v>343</v>
      </c>
      <c r="B203" s="77">
        <v>11</v>
      </c>
      <c r="C203" s="77">
        <v>5</v>
      </c>
      <c r="D203" s="77">
        <v>1</v>
      </c>
      <c r="E203" s="77">
        <v>1</v>
      </c>
      <c r="F203" s="77"/>
      <c r="G203" s="77">
        <v>2</v>
      </c>
      <c r="H203" s="77"/>
      <c r="I203" s="77">
        <v>5</v>
      </c>
      <c r="J203" s="77">
        <v>2</v>
      </c>
      <c r="K203" s="77">
        <v>3</v>
      </c>
      <c r="L203" s="77">
        <v>9</v>
      </c>
      <c r="M203" s="77"/>
      <c r="N203" s="77"/>
      <c r="O203" s="77"/>
      <c r="P203" s="36">
        <f t="shared" si="11"/>
        <v>39</v>
      </c>
    </row>
    <row r="204" spans="1:16" ht="14">
      <c r="A204" s="61" t="s">
        <v>495</v>
      </c>
      <c r="B204" s="77">
        <v>4</v>
      </c>
      <c r="C204" s="77">
        <v>20</v>
      </c>
      <c r="D204" s="77"/>
      <c r="E204" s="77">
        <v>25</v>
      </c>
      <c r="F204" s="77">
        <v>3</v>
      </c>
      <c r="G204" s="77">
        <v>5</v>
      </c>
      <c r="H204" s="77">
        <v>5</v>
      </c>
      <c r="I204" s="77"/>
      <c r="J204" s="77" t="s">
        <v>82</v>
      </c>
      <c r="K204" s="77">
        <v>12</v>
      </c>
      <c r="L204" s="77"/>
      <c r="M204" s="77">
        <v>6</v>
      </c>
      <c r="N204" s="77">
        <v>2</v>
      </c>
      <c r="O204" s="77">
        <v>1</v>
      </c>
      <c r="P204" s="36">
        <f t="shared" si="11"/>
        <v>83</v>
      </c>
    </row>
    <row r="205" spans="1:16" ht="14">
      <c r="A205" s="61" t="s">
        <v>496</v>
      </c>
      <c r="B205" s="77"/>
      <c r="C205" s="77"/>
      <c r="D205" s="77"/>
      <c r="E205" s="77"/>
      <c r="F205" s="77">
        <v>1</v>
      </c>
      <c r="G205" s="77">
        <v>5</v>
      </c>
      <c r="H205" s="77">
        <v>1</v>
      </c>
      <c r="I205" s="77"/>
      <c r="J205" s="77"/>
      <c r="K205" s="77">
        <v>11</v>
      </c>
      <c r="L205" s="77"/>
      <c r="M205" s="77"/>
      <c r="N205" s="77">
        <v>12</v>
      </c>
      <c r="O205" s="77">
        <v>12</v>
      </c>
      <c r="P205" s="36">
        <f t="shared" si="11"/>
        <v>42</v>
      </c>
    </row>
    <row r="206" spans="1:16" ht="14">
      <c r="A206" s="61" t="s">
        <v>793</v>
      </c>
      <c r="B206" s="77">
        <v>15</v>
      </c>
      <c r="C206" s="77">
        <v>8</v>
      </c>
      <c r="D206" s="77">
        <v>7</v>
      </c>
      <c r="E206" s="77">
        <v>2</v>
      </c>
      <c r="F206" s="77"/>
      <c r="G206" s="77">
        <v>4</v>
      </c>
      <c r="H206" s="77"/>
      <c r="I206" s="77">
        <v>6</v>
      </c>
      <c r="J206" s="77">
        <v>2</v>
      </c>
      <c r="K206" s="77">
        <v>12</v>
      </c>
      <c r="L206" s="77"/>
      <c r="M206" s="77">
        <v>5</v>
      </c>
      <c r="N206" s="77">
        <v>35</v>
      </c>
      <c r="O206" s="77">
        <v>16</v>
      </c>
      <c r="P206" s="36">
        <f t="shared" si="11"/>
        <v>112</v>
      </c>
    </row>
    <row r="207" spans="1:16" ht="14">
      <c r="A207" s="61" t="s">
        <v>794</v>
      </c>
      <c r="B207" s="77">
        <v>6</v>
      </c>
      <c r="C207" s="77">
        <v>21</v>
      </c>
      <c r="D207" s="77">
        <v>17</v>
      </c>
      <c r="E207" s="77">
        <v>6</v>
      </c>
      <c r="F207" s="77">
        <v>3</v>
      </c>
      <c r="G207" s="77">
        <v>25</v>
      </c>
      <c r="H207" s="77">
        <v>7</v>
      </c>
      <c r="I207" s="77"/>
      <c r="J207" s="77">
        <v>2</v>
      </c>
      <c r="K207" s="77">
        <v>5</v>
      </c>
      <c r="L207" s="77">
        <v>11</v>
      </c>
      <c r="M207" s="77">
        <v>2</v>
      </c>
      <c r="N207" s="77">
        <v>3</v>
      </c>
      <c r="O207" s="77">
        <v>29</v>
      </c>
      <c r="P207" s="36">
        <f t="shared" si="11"/>
        <v>137</v>
      </c>
    </row>
    <row r="208" spans="1:16"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87"/>
    </row>
    <row r="209" spans="1:16" ht="14">
      <c r="A209" s="2" t="s">
        <v>558</v>
      </c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87"/>
    </row>
    <row r="210" spans="1:16" ht="14">
      <c r="A210" s="61" t="s">
        <v>470</v>
      </c>
      <c r="B210" s="77"/>
      <c r="C210" s="77"/>
      <c r="D210" s="77"/>
      <c r="E210" s="77"/>
      <c r="F210" s="77"/>
      <c r="G210" s="77">
        <v>19</v>
      </c>
      <c r="H210" s="77"/>
      <c r="I210" s="77"/>
      <c r="J210" s="77">
        <v>7</v>
      </c>
      <c r="K210" s="77"/>
      <c r="L210" s="77"/>
      <c r="M210" s="77"/>
      <c r="N210" s="77">
        <v>1</v>
      </c>
      <c r="O210" s="77">
        <v>3</v>
      </c>
      <c r="P210" s="36">
        <f t="shared" ref="P210:P218" si="12">IF(SUM(B210:O210)&gt;0,SUM(B210:O210),"")</f>
        <v>30</v>
      </c>
    </row>
    <row r="211" spans="1:16" ht="14">
      <c r="A211" s="61" t="s">
        <v>473</v>
      </c>
      <c r="B211" s="77">
        <v>4</v>
      </c>
      <c r="C211" s="77">
        <v>4</v>
      </c>
      <c r="D211" s="77">
        <v>2</v>
      </c>
      <c r="E211" s="77"/>
      <c r="F211" s="77"/>
      <c r="G211" s="77">
        <v>29</v>
      </c>
      <c r="H211" s="77"/>
      <c r="I211" s="77"/>
      <c r="J211" s="77"/>
      <c r="K211" s="77"/>
      <c r="L211" s="77"/>
      <c r="M211" s="77">
        <v>30</v>
      </c>
      <c r="N211" s="77">
        <v>97</v>
      </c>
      <c r="O211" s="77">
        <v>3</v>
      </c>
      <c r="P211" s="36">
        <f t="shared" si="12"/>
        <v>169</v>
      </c>
    </row>
    <row r="212" spans="1:16" ht="14">
      <c r="A212" s="61" t="s">
        <v>727</v>
      </c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36" t="str">
        <f t="shared" si="12"/>
        <v/>
      </c>
    </row>
    <row r="213" spans="1:16" ht="14">
      <c r="A213" s="61" t="s">
        <v>471</v>
      </c>
      <c r="B213" s="77">
        <v>47</v>
      </c>
      <c r="C213" s="77">
        <v>21</v>
      </c>
      <c r="D213" s="77">
        <v>140</v>
      </c>
      <c r="E213" s="77">
        <v>1</v>
      </c>
      <c r="F213" s="77">
        <v>1</v>
      </c>
      <c r="G213" s="77">
        <v>13</v>
      </c>
      <c r="H213" s="77"/>
      <c r="I213" s="77">
        <v>14</v>
      </c>
      <c r="J213" s="77">
        <v>1</v>
      </c>
      <c r="K213" s="77">
        <v>9</v>
      </c>
      <c r="L213" s="77">
        <v>10</v>
      </c>
      <c r="M213" s="77">
        <v>10</v>
      </c>
      <c r="N213" s="77">
        <v>82</v>
      </c>
      <c r="O213" s="77"/>
      <c r="P213" s="36">
        <f t="shared" si="12"/>
        <v>349</v>
      </c>
    </row>
    <row r="214" spans="1:16" ht="14">
      <c r="A214" s="61" t="s">
        <v>472</v>
      </c>
      <c r="B214" s="77">
        <v>5</v>
      </c>
      <c r="C214" s="77">
        <v>18</v>
      </c>
      <c r="D214" s="77">
        <v>5</v>
      </c>
      <c r="E214" s="77">
        <v>26</v>
      </c>
      <c r="F214" s="77"/>
      <c r="G214" s="77">
        <v>21</v>
      </c>
      <c r="H214" s="77">
        <v>1</v>
      </c>
      <c r="I214" s="77"/>
      <c r="J214" s="77">
        <v>5</v>
      </c>
      <c r="K214" s="77">
        <v>10</v>
      </c>
      <c r="L214" s="77">
        <v>5</v>
      </c>
      <c r="M214" s="77">
        <v>70</v>
      </c>
      <c r="N214" s="77"/>
      <c r="O214" s="77">
        <v>9</v>
      </c>
      <c r="P214" s="36">
        <f t="shared" si="12"/>
        <v>175</v>
      </c>
    </row>
    <row r="215" spans="1:16" ht="14">
      <c r="A215" s="61" t="s">
        <v>474</v>
      </c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>
        <v>5</v>
      </c>
      <c r="P215" s="36">
        <f t="shared" si="12"/>
        <v>5</v>
      </c>
    </row>
    <row r="216" spans="1:16" ht="14">
      <c r="A216" s="61" t="s">
        <v>317</v>
      </c>
      <c r="B216" s="77">
        <v>4</v>
      </c>
      <c r="C216" s="77">
        <v>10</v>
      </c>
      <c r="D216" s="77">
        <v>11</v>
      </c>
      <c r="E216" s="77">
        <v>2</v>
      </c>
      <c r="F216" s="77"/>
      <c r="G216" s="77">
        <v>15</v>
      </c>
      <c r="H216" s="77">
        <v>8</v>
      </c>
      <c r="I216" s="77"/>
      <c r="J216" s="77">
        <v>4</v>
      </c>
      <c r="K216" s="77">
        <v>7</v>
      </c>
      <c r="L216" s="77"/>
      <c r="M216" s="77">
        <v>6</v>
      </c>
      <c r="N216" s="77">
        <v>20</v>
      </c>
      <c r="O216" s="77">
        <v>7</v>
      </c>
      <c r="P216" s="36">
        <f t="shared" si="12"/>
        <v>94</v>
      </c>
    </row>
    <row r="217" spans="1:16" ht="14">
      <c r="A217" s="61" t="s">
        <v>475</v>
      </c>
      <c r="B217" s="77">
        <v>2</v>
      </c>
      <c r="C217" s="77"/>
      <c r="D217" s="77">
        <v>195</v>
      </c>
      <c r="E217" s="77"/>
      <c r="F217" s="77">
        <v>1</v>
      </c>
      <c r="G217" s="77">
        <v>72</v>
      </c>
      <c r="H217" s="77"/>
      <c r="I217" s="77"/>
      <c r="J217" s="77"/>
      <c r="K217" s="77"/>
      <c r="L217" s="77"/>
      <c r="M217" s="77">
        <v>30</v>
      </c>
      <c r="N217" s="77"/>
      <c r="O217" s="77">
        <v>137</v>
      </c>
      <c r="P217" s="36">
        <f t="shared" si="12"/>
        <v>437</v>
      </c>
    </row>
    <row r="218" spans="1:16" ht="14">
      <c r="A218" s="61" t="s">
        <v>345</v>
      </c>
      <c r="B218" s="77"/>
      <c r="C218" s="77"/>
      <c r="D218" s="77"/>
      <c r="E218" s="77">
        <v>9</v>
      </c>
      <c r="F218" s="77"/>
      <c r="G218" s="77"/>
      <c r="H218" s="77"/>
      <c r="I218" s="77"/>
      <c r="J218" s="77"/>
      <c r="K218" s="77"/>
      <c r="L218" s="77"/>
      <c r="M218" s="77"/>
      <c r="N218" s="77"/>
      <c r="O218" s="77">
        <v>135</v>
      </c>
      <c r="P218" s="36">
        <f t="shared" si="12"/>
        <v>144</v>
      </c>
    </row>
    <row r="219" spans="1:16"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87"/>
    </row>
    <row r="220" spans="1:16" ht="14">
      <c r="A220" s="2" t="s">
        <v>698</v>
      </c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87"/>
    </row>
    <row r="221" spans="1:16" ht="14">
      <c r="A221" s="61" t="s">
        <v>165</v>
      </c>
      <c r="B221" s="77">
        <v>4</v>
      </c>
      <c r="C221" s="77">
        <v>3</v>
      </c>
      <c r="D221" s="77"/>
      <c r="E221" s="77">
        <v>5</v>
      </c>
      <c r="F221" s="77">
        <v>4</v>
      </c>
      <c r="G221" s="77"/>
      <c r="H221" s="77"/>
      <c r="I221" s="77">
        <v>6</v>
      </c>
      <c r="J221" s="77"/>
      <c r="K221" s="77"/>
      <c r="L221" s="77"/>
      <c r="M221" s="77">
        <v>2</v>
      </c>
      <c r="N221" s="77">
        <v>3</v>
      </c>
      <c r="O221" s="77"/>
      <c r="P221" s="36">
        <f>IF(SUM(B221:O221)&gt;0,SUM(B221:O221),"")</f>
        <v>27</v>
      </c>
    </row>
    <row r="222" spans="1:16" ht="14">
      <c r="A222" s="61" t="s">
        <v>320</v>
      </c>
      <c r="B222" s="77"/>
      <c r="C222" s="77"/>
      <c r="D222" s="77">
        <v>2</v>
      </c>
      <c r="E222" s="77"/>
      <c r="F222" s="77"/>
      <c r="G222" s="77">
        <v>1</v>
      </c>
      <c r="H222" s="77"/>
      <c r="I222" s="77"/>
      <c r="J222" s="77">
        <v>1</v>
      </c>
      <c r="K222" s="77">
        <v>4</v>
      </c>
      <c r="L222" s="77">
        <v>11</v>
      </c>
      <c r="M222" s="77"/>
      <c r="N222" s="77"/>
      <c r="O222" s="77"/>
      <c r="P222" s="36">
        <f>IF(SUM(B222:O222)&gt;0,SUM(B222:O222),"")</f>
        <v>19</v>
      </c>
    </row>
    <row r="223" spans="1:16" ht="14">
      <c r="A223" s="61" t="s">
        <v>172</v>
      </c>
      <c r="B223" s="77">
        <v>6</v>
      </c>
      <c r="C223" s="77"/>
      <c r="D223" s="77">
        <v>1</v>
      </c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36">
        <f>IF(SUM(B223:O223)&gt;0,SUM(B223:O223),"")</f>
        <v>7</v>
      </c>
    </row>
    <row r="224" spans="1:16" ht="14">
      <c r="A224" s="64" t="s">
        <v>617</v>
      </c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36" t="str">
        <f>IF(SUM(B224:O224)&gt;0,SUM(B224:O224),"")</f>
        <v/>
      </c>
    </row>
    <row r="225" spans="1:16" ht="14">
      <c r="A225" s="61" t="s">
        <v>133</v>
      </c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36" t="str">
        <f>IF(SUM(B225:O225)&gt;0,SUM(B225:O225),"")</f>
        <v/>
      </c>
    </row>
    <row r="226" spans="1:16"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87"/>
    </row>
    <row r="227" spans="1:16" ht="14">
      <c r="A227" s="2" t="s">
        <v>699</v>
      </c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87"/>
    </row>
    <row r="228" spans="1:16" ht="14">
      <c r="A228" s="61" t="s">
        <v>75</v>
      </c>
      <c r="B228" s="77">
        <v>11</v>
      </c>
      <c r="C228" s="77">
        <v>1</v>
      </c>
      <c r="D228" s="77">
        <v>9</v>
      </c>
      <c r="E228" s="77">
        <v>5</v>
      </c>
      <c r="F228" s="77"/>
      <c r="G228" s="77"/>
      <c r="H228" s="77"/>
      <c r="I228" s="77">
        <v>4</v>
      </c>
      <c r="J228" s="77"/>
      <c r="K228" s="77">
        <v>3</v>
      </c>
      <c r="L228" s="77">
        <v>1</v>
      </c>
      <c r="M228" s="77"/>
      <c r="N228" s="77"/>
      <c r="O228" s="77"/>
      <c r="P228" s="36">
        <f>IF(SUM(B228:O228)&gt;0,SUM(B228:O228),"")</f>
        <v>34</v>
      </c>
    </row>
    <row r="229" spans="1:16" ht="14">
      <c r="A229" s="61" t="s">
        <v>181</v>
      </c>
      <c r="B229" s="77"/>
      <c r="C229" s="77"/>
      <c r="D229" s="77"/>
      <c r="E229" s="77">
        <v>1</v>
      </c>
      <c r="F229" s="77">
        <v>1</v>
      </c>
      <c r="G229" s="77"/>
      <c r="H229" s="77">
        <v>2</v>
      </c>
      <c r="I229" s="77"/>
      <c r="J229" s="77">
        <v>2</v>
      </c>
      <c r="K229" s="77"/>
      <c r="L229" s="77">
        <v>2</v>
      </c>
      <c r="M229" s="77"/>
      <c r="N229" s="77"/>
      <c r="O229" s="77"/>
      <c r="P229" s="36">
        <f>IF(SUM(B229:O229)&gt;0,SUM(B229:O229),"")</f>
        <v>8</v>
      </c>
    </row>
    <row r="230" spans="1:16" ht="14">
      <c r="A230" s="61" t="s">
        <v>325</v>
      </c>
      <c r="B230" s="77">
        <v>3</v>
      </c>
      <c r="C230" s="77"/>
      <c r="D230" s="77">
        <v>1</v>
      </c>
      <c r="E230" s="77"/>
      <c r="F230" s="77"/>
      <c r="G230" s="77"/>
      <c r="H230" s="77"/>
      <c r="I230" s="77"/>
      <c r="J230" s="77">
        <v>3</v>
      </c>
      <c r="K230" s="77">
        <v>1</v>
      </c>
      <c r="L230" s="77"/>
      <c r="M230" s="77"/>
      <c r="N230" s="77"/>
      <c r="O230" s="77"/>
      <c r="P230" s="36">
        <f>IF(SUM(B230:O230)&gt;0,SUM(B230:O230),"")</f>
        <v>8</v>
      </c>
    </row>
    <row r="231" spans="1:16" ht="14">
      <c r="A231" s="61" t="s">
        <v>326</v>
      </c>
      <c r="B231" s="77"/>
      <c r="C231" s="77"/>
      <c r="D231" s="77"/>
      <c r="E231" s="77"/>
      <c r="F231" s="77"/>
      <c r="G231" s="77"/>
      <c r="H231" s="77"/>
      <c r="I231" s="77"/>
      <c r="J231" s="77"/>
      <c r="K231" s="77">
        <v>3</v>
      </c>
      <c r="L231" s="77">
        <v>3</v>
      </c>
      <c r="M231" s="77"/>
      <c r="N231" s="77"/>
      <c r="O231" s="77"/>
      <c r="P231" s="36">
        <f>IF(SUM(B231:O231)&gt;0,SUM(B231:O231),"")</f>
        <v>6</v>
      </c>
    </row>
    <row r="232" spans="1:16">
      <c r="A232" s="48"/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87"/>
    </row>
    <row r="233" spans="1:16" ht="14">
      <c r="A233" s="2" t="s">
        <v>560</v>
      </c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87"/>
    </row>
    <row r="234" spans="1:16" ht="14">
      <c r="A234" s="61" t="s">
        <v>327</v>
      </c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>
        <v>1</v>
      </c>
      <c r="O234" s="77">
        <v>1</v>
      </c>
      <c r="P234" s="36">
        <f t="shared" ref="P234:P240" si="13">IF(SUM(B234:O234)&gt;0,SUM(B234:O234),"")</f>
        <v>2</v>
      </c>
    </row>
    <row r="235" spans="1:16" ht="14">
      <c r="A235" s="61" t="s">
        <v>478</v>
      </c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>
        <v>1</v>
      </c>
      <c r="O235" s="77"/>
      <c r="P235" s="36">
        <f t="shared" si="13"/>
        <v>1</v>
      </c>
    </row>
    <row r="236" spans="1:16" ht="14">
      <c r="A236" s="61" t="s">
        <v>630</v>
      </c>
      <c r="B236" s="77">
        <v>6</v>
      </c>
      <c r="C236" s="77">
        <v>1</v>
      </c>
      <c r="D236" s="77">
        <v>9</v>
      </c>
      <c r="E236" s="77"/>
      <c r="F236" s="77">
        <v>2</v>
      </c>
      <c r="G236" s="77">
        <v>1</v>
      </c>
      <c r="H236" s="77">
        <v>4</v>
      </c>
      <c r="I236" s="77"/>
      <c r="J236" s="77">
        <v>5</v>
      </c>
      <c r="K236" s="77">
        <v>2</v>
      </c>
      <c r="L236" s="77">
        <v>11</v>
      </c>
      <c r="M236" s="77"/>
      <c r="N236" s="77"/>
      <c r="O236" s="77">
        <v>6</v>
      </c>
      <c r="P236" s="36">
        <f t="shared" si="13"/>
        <v>47</v>
      </c>
    </row>
    <row r="237" spans="1:16" ht="14">
      <c r="A237" s="61" t="s">
        <v>260</v>
      </c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36" t="str">
        <f t="shared" si="13"/>
        <v/>
      </c>
    </row>
    <row r="238" spans="1:16" ht="14">
      <c r="A238" s="61" t="s">
        <v>8</v>
      </c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36" t="str">
        <f t="shared" si="13"/>
        <v/>
      </c>
    </row>
    <row r="239" spans="1:16" ht="14">
      <c r="A239" s="61" t="s">
        <v>629</v>
      </c>
      <c r="B239" s="77"/>
      <c r="C239" s="77">
        <v>4</v>
      </c>
      <c r="D239" s="77"/>
      <c r="E239" s="77"/>
      <c r="F239" s="77"/>
      <c r="G239" s="77"/>
      <c r="H239" s="77"/>
      <c r="I239" s="77"/>
      <c r="J239" s="77"/>
      <c r="K239" s="77"/>
      <c r="L239" s="77"/>
      <c r="M239" s="77">
        <v>1</v>
      </c>
      <c r="N239" s="77"/>
      <c r="O239" s="77">
        <v>4</v>
      </c>
      <c r="P239" s="36">
        <f t="shared" si="13"/>
        <v>9</v>
      </c>
    </row>
    <row r="240" spans="1:16" ht="14">
      <c r="A240" s="61" t="s">
        <v>282</v>
      </c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36" t="str">
        <f t="shared" si="13"/>
        <v/>
      </c>
    </row>
    <row r="241" spans="1:16"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87"/>
    </row>
    <row r="242" spans="1:16" ht="14">
      <c r="A242" s="2" t="s">
        <v>561</v>
      </c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87"/>
    </row>
    <row r="243" spans="1:16" ht="14">
      <c r="A243" s="61" t="s">
        <v>595</v>
      </c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36" t="str">
        <f>IF(SUM(B243:O243)&gt;0,SUM(B243:O243),"")</f>
        <v/>
      </c>
    </row>
    <row r="244" spans="1:16">
      <c r="A244" s="49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87"/>
    </row>
    <row r="245" spans="1:16" ht="14">
      <c r="A245" s="2" t="s">
        <v>562</v>
      </c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87"/>
    </row>
    <row r="246" spans="1:16" ht="14">
      <c r="A246" s="61" t="s">
        <v>596</v>
      </c>
      <c r="B246" s="77">
        <v>4</v>
      </c>
      <c r="C246" s="77"/>
      <c r="D246" s="77"/>
      <c r="E246" s="77"/>
      <c r="F246" s="77"/>
      <c r="G246" s="77">
        <v>1</v>
      </c>
      <c r="H246" s="77"/>
      <c r="I246" s="77"/>
      <c r="J246" s="77"/>
      <c r="K246" s="77"/>
      <c r="L246" s="77"/>
      <c r="M246" s="77"/>
      <c r="N246" s="77"/>
      <c r="O246" s="77"/>
      <c r="P246" s="36">
        <f>IF(SUM(B246:O246)&gt;0,SUM(B246:O246),"")</f>
        <v>5</v>
      </c>
    </row>
    <row r="247" spans="1:16" ht="14">
      <c r="A247" s="61" t="s">
        <v>597</v>
      </c>
      <c r="B247" s="77"/>
      <c r="C247" s="77">
        <v>3</v>
      </c>
      <c r="D247" s="77"/>
      <c r="E247" s="77"/>
      <c r="F247" s="77"/>
      <c r="G247" s="77">
        <v>1</v>
      </c>
      <c r="H247" s="77">
        <v>1</v>
      </c>
      <c r="I247" s="77"/>
      <c r="J247" s="77"/>
      <c r="K247" s="77">
        <v>2</v>
      </c>
      <c r="L247" s="77">
        <v>3</v>
      </c>
      <c r="M247" s="77"/>
      <c r="N247" s="77">
        <v>1</v>
      </c>
      <c r="O247" s="77"/>
      <c r="P247" s="36">
        <f>IF(SUM(B247:O247)&gt;0,SUM(B247:O247),"")</f>
        <v>11</v>
      </c>
    </row>
    <row r="248" spans="1:16">
      <c r="A248" s="49"/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87"/>
    </row>
    <row r="249" spans="1:16" ht="14">
      <c r="A249" s="2" t="s">
        <v>563</v>
      </c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87"/>
    </row>
    <row r="250" spans="1:16" ht="14">
      <c r="A250" s="61" t="s">
        <v>611</v>
      </c>
      <c r="B250" s="77">
        <v>4</v>
      </c>
      <c r="C250" s="77"/>
      <c r="D250" s="77">
        <v>10</v>
      </c>
      <c r="E250" s="77">
        <v>23</v>
      </c>
      <c r="F250" s="77">
        <v>6</v>
      </c>
      <c r="G250" s="77">
        <v>5</v>
      </c>
      <c r="H250" s="77">
        <v>20</v>
      </c>
      <c r="I250" s="77">
        <v>7</v>
      </c>
      <c r="J250" s="77">
        <v>18</v>
      </c>
      <c r="K250" s="77">
        <v>22</v>
      </c>
      <c r="L250" s="77">
        <v>17</v>
      </c>
      <c r="M250" s="77"/>
      <c r="N250" s="77">
        <v>6</v>
      </c>
      <c r="O250" s="77"/>
      <c r="P250" s="36">
        <f t="shared" ref="P250:P257" si="14">IF(SUM(B250:O250)&gt;0,SUM(B250:O250),"")</f>
        <v>138</v>
      </c>
    </row>
    <row r="251" spans="1:16" ht="14">
      <c r="A251" s="61" t="s">
        <v>613</v>
      </c>
      <c r="B251" s="77">
        <v>2</v>
      </c>
      <c r="C251" s="77"/>
      <c r="D251" s="77">
        <v>7</v>
      </c>
      <c r="E251" s="77"/>
      <c r="F251" s="77"/>
      <c r="G251" s="77"/>
      <c r="H251" s="77"/>
      <c r="I251" s="77"/>
      <c r="J251" s="77">
        <v>17</v>
      </c>
      <c r="K251" s="77"/>
      <c r="L251" s="77"/>
      <c r="M251" s="77"/>
      <c r="N251" s="77">
        <v>7</v>
      </c>
      <c r="O251" s="77">
        <v>8</v>
      </c>
      <c r="P251" s="36">
        <f t="shared" si="14"/>
        <v>41</v>
      </c>
    </row>
    <row r="252" spans="1:16" ht="14">
      <c r="A252" s="61" t="s">
        <v>740</v>
      </c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36" t="str">
        <f t="shared" si="14"/>
        <v/>
      </c>
    </row>
    <row r="253" spans="1:16" ht="14">
      <c r="A253" s="61" t="s">
        <v>1039</v>
      </c>
      <c r="B253" s="77">
        <v>1</v>
      </c>
      <c r="C253" s="77"/>
      <c r="D253" s="77"/>
      <c r="E253" s="77"/>
      <c r="F253" s="77"/>
      <c r="G253" s="77"/>
      <c r="H253" s="77"/>
      <c r="I253" s="77"/>
      <c r="J253" s="77"/>
      <c r="K253" s="77"/>
      <c r="L253" s="77">
        <v>1</v>
      </c>
      <c r="M253" s="77"/>
      <c r="N253" s="77"/>
      <c r="O253" s="77"/>
      <c r="P253" s="36">
        <f t="shared" si="14"/>
        <v>2</v>
      </c>
    </row>
    <row r="254" spans="1:16" ht="14">
      <c r="A254" s="61" t="s">
        <v>134</v>
      </c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36" t="str">
        <f t="shared" si="14"/>
        <v/>
      </c>
    </row>
    <row r="255" spans="1:16" ht="14">
      <c r="A255" s="61" t="s">
        <v>1040</v>
      </c>
      <c r="B255" s="77"/>
      <c r="C255" s="77">
        <v>1</v>
      </c>
      <c r="D255" s="77"/>
      <c r="E255" s="77"/>
      <c r="F255" s="77"/>
      <c r="G255" s="77"/>
      <c r="H255" s="77"/>
      <c r="I255" s="77"/>
      <c r="J255" s="77"/>
      <c r="K255" s="77">
        <v>1</v>
      </c>
      <c r="L255" s="77">
        <v>1</v>
      </c>
      <c r="M255" s="77"/>
      <c r="N255" s="77"/>
      <c r="O255" s="77">
        <v>1</v>
      </c>
      <c r="P255" s="36">
        <f t="shared" si="14"/>
        <v>4</v>
      </c>
    </row>
    <row r="256" spans="1:16" ht="14">
      <c r="A256" s="61" t="s">
        <v>658</v>
      </c>
      <c r="B256" s="77">
        <v>17</v>
      </c>
      <c r="C256" s="77">
        <v>26</v>
      </c>
      <c r="D256" s="77">
        <v>15</v>
      </c>
      <c r="E256" s="77">
        <v>11</v>
      </c>
      <c r="F256" s="77">
        <v>1</v>
      </c>
      <c r="G256" s="77">
        <v>2</v>
      </c>
      <c r="H256" s="77">
        <v>5</v>
      </c>
      <c r="I256" s="77"/>
      <c r="J256" s="77">
        <v>4</v>
      </c>
      <c r="K256" s="77">
        <v>16</v>
      </c>
      <c r="L256" s="77">
        <v>15</v>
      </c>
      <c r="M256" s="77">
        <v>4</v>
      </c>
      <c r="N256" s="77"/>
      <c r="O256" s="77">
        <v>7</v>
      </c>
      <c r="P256" s="36">
        <f t="shared" si="14"/>
        <v>123</v>
      </c>
    </row>
    <row r="257" spans="1:16" ht="14">
      <c r="A257" s="62" t="s">
        <v>627</v>
      </c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36" t="str">
        <f t="shared" si="14"/>
        <v/>
      </c>
    </row>
    <row r="258" spans="1:16"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87"/>
    </row>
    <row r="259" spans="1:16" ht="14">
      <c r="A259" s="2" t="s">
        <v>564</v>
      </c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87"/>
    </row>
    <row r="260" spans="1:16" ht="14">
      <c r="A260" s="61" t="s">
        <v>135</v>
      </c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36" t="str">
        <f>IF(SUM(B260:O260)&gt;0,SUM(B260:O260),"")</f>
        <v/>
      </c>
    </row>
    <row r="261" spans="1:16" ht="14">
      <c r="A261" s="61" t="s">
        <v>659</v>
      </c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36" t="str">
        <f>IF(SUM(B261:O261)&gt;0,SUM(B261:O261),"")</f>
        <v/>
      </c>
    </row>
    <row r="262" spans="1:16"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87"/>
    </row>
    <row r="263" spans="1:16" ht="14">
      <c r="A263" s="2" t="s">
        <v>254</v>
      </c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87"/>
    </row>
    <row r="264" spans="1:16" ht="14">
      <c r="A264" s="61" t="s">
        <v>660</v>
      </c>
      <c r="B264" s="77">
        <v>30</v>
      </c>
      <c r="C264" s="77">
        <v>44</v>
      </c>
      <c r="D264" s="77">
        <v>12</v>
      </c>
      <c r="E264" s="77">
        <v>27</v>
      </c>
      <c r="F264" s="77">
        <v>1</v>
      </c>
      <c r="G264" s="77">
        <v>120</v>
      </c>
      <c r="H264" s="77">
        <v>51</v>
      </c>
      <c r="I264" s="77">
        <v>3</v>
      </c>
      <c r="J264" s="77">
        <v>7</v>
      </c>
      <c r="K264" s="77">
        <v>34</v>
      </c>
      <c r="L264" s="77">
        <v>3</v>
      </c>
      <c r="M264" s="77">
        <v>70</v>
      </c>
      <c r="N264" s="77"/>
      <c r="O264" s="77">
        <v>17</v>
      </c>
      <c r="P264" s="36">
        <f>IF(SUM(B264:O264)&gt;0,SUM(B264:O264),"")</f>
        <v>419</v>
      </c>
    </row>
    <row r="265" spans="1:16"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87"/>
    </row>
    <row r="266" spans="1:16">
      <c r="A266" s="3" t="s">
        <v>255</v>
      </c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87"/>
    </row>
    <row r="267" spans="1:16" ht="14">
      <c r="A267" s="61" t="s">
        <v>661</v>
      </c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36" t="str">
        <f>IF(SUM(B267:O267)&gt;0,SUM(B267:O267),"")</f>
        <v/>
      </c>
    </row>
    <row r="268" spans="1:16" ht="14">
      <c r="A268" s="61" t="s">
        <v>662</v>
      </c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36" t="str">
        <f>IF(SUM(B268:O268)&gt;0,SUM(B268:O268),"")</f>
        <v/>
      </c>
    </row>
    <row r="269" spans="1:16"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87"/>
    </row>
    <row r="270" spans="1:16" ht="14">
      <c r="A270" s="2" t="s">
        <v>405</v>
      </c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87"/>
    </row>
    <row r="271" spans="1:16" ht="14">
      <c r="A271" s="61" t="s">
        <v>620</v>
      </c>
      <c r="B271" s="77"/>
      <c r="C271" s="77">
        <v>5</v>
      </c>
      <c r="D271" s="77">
        <v>4</v>
      </c>
      <c r="E271" s="77"/>
      <c r="F271" s="77"/>
      <c r="G271" s="77">
        <v>1</v>
      </c>
      <c r="H271" s="77">
        <v>1</v>
      </c>
      <c r="I271" s="77"/>
      <c r="J271" s="77"/>
      <c r="K271" s="77"/>
      <c r="L271" s="77"/>
      <c r="M271" s="77">
        <v>1</v>
      </c>
      <c r="N271" s="77"/>
      <c r="O271" s="77"/>
      <c r="P271" s="36">
        <f t="shared" ref="P271:P283" si="15">IF(SUM(B271:O271)&gt;0,SUM(B271:O271),"")</f>
        <v>12</v>
      </c>
    </row>
    <row r="272" spans="1:16" ht="14">
      <c r="A272" s="61" t="s">
        <v>166</v>
      </c>
      <c r="B272" s="77">
        <v>24</v>
      </c>
      <c r="C272" s="77">
        <v>22</v>
      </c>
      <c r="D272" s="77">
        <v>6</v>
      </c>
      <c r="E272" s="77">
        <v>3</v>
      </c>
      <c r="F272" s="77"/>
      <c r="G272" s="77">
        <v>2</v>
      </c>
      <c r="H272" s="77">
        <v>1</v>
      </c>
      <c r="I272" s="77"/>
      <c r="J272" s="77"/>
      <c r="K272" s="77">
        <v>31</v>
      </c>
      <c r="L272" s="77">
        <v>3</v>
      </c>
      <c r="M272" s="77"/>
      <c r="N272" s="77"/>
      <c r="O272" s="77">
        <v>1</v>
      </c>
      <c r="P272" s="36">
        <f t="shared" si="15"/>
        <v>93</v>
      </c>
    </row>
    <row r="273" spans="1:16" ht="14">
      <c r="A273" s="61" t="s">
        <v>583</v>
      </c>
      <c r="B273" s="77">
        <v>1</v>
      </c>
      <c r="C273" s="77">
        <v>3</v>
      </c>
      <c r="D273" s="77"/>
      <c r="E273" s="77"/>
      <c r="F273" s="77"/>
      <c r="G273" s="77"/>
      <c r="H273" s="77"/>
      <c r="I273" s="77"/>
      <c r="J273" s="77"/>
      <c r="K273" s="77">
        <v>5</v>
      </c>
      <c r="L273" s="77">
        <v>9</v>
      </c>
      <c r="M273" s="77"/>
      <c r="N273" s="77"/>
      <c r="O273" s="77"/>
      <c r="P273" s="36">
        <f t="shared" si="15"/>
        <v>18</v>
      </c>
    </row>
    <row r="274" spans="1:16" ht="14">
      <c r="A274" s="61" t="s">
        <v>520</v>
      </c>
      <c r="B274" s="77">
        <v>7</v>
      </c>
      <c r="C274" s="77">
        <v>2</v>
      </c>
      <c r="D274" s="77">
        <v>4</v>
      </c>
      <c r="E274" s="77"/>
      <c r="F274" s="77"/>
      <c r="G274" s="77"/>
      <c r="H274" s="77"/>
      <c r="I274" s="77"/>
      <c r="J274" s="77"/>
      <c r="K274" s="77">
        <v>1</v>
      </c>
      <c r="L274" s="77"/>
      <c r="M274" s="77"/>
      <c r="N274" s="77"/>
      <c r="O274" s="77"/>
      <c r="P274" s="36">
        <f t="shared" si="15"/>
        <v>14</v>
      </c>
    </row>
    <row r="275" spans="1:16" ht="14">
      <c r="A275" s="61" t="s">
        <v>176</v>
      </c>
      <c r="B275" s="77">
        <v>4</v>
      </c>
      <c r="C275" s="77"/>
      <c r="D275" s="77">
        <v>3</v>
      </c>
      <c r="E275" s="77"/>
      <c r="F275" s="77"/>
      <c r="G275" s="77"/>
      <c r="H275" s="77">
        <v>3</v>
      </c>
      <c r="I275" s="77"/>
      <c r="J275" s="77"/>
      <c r="K275" s="77">
        <v>1</v>
      </c>
      <c r="L275" s="77">
        <v>5</v>
      </c>
      <c r="M275" s="77">
        <v>1</v>
      </c>
      <c r="N275" s="77">
        <v>1</v>
      </c>
      <c r="O275" s="77">
        <v>1</v>
      </c>
      <c r="P275" s="36">
        <f t="shared" si="15"/>
        <v>19</v>
      </c>
    </row>
    <row r="276" spans="1:16" ht="14">
      <c r="A276" s="61" t="s">
        <v>177</v>
      </c>
      <c r="B276" s="77">
        <v>43</v>
      </c>
      <c r="C276" s="77">
        <v>2</v>
      </c>
      <c r="D276" s="77">
        <v>44</v>
      </c>
      <c r="E276" s="77">
        <v>23</v>
      </c>
      <c r="F276" s="77"/>
      <c r="G276" s="77">
        <v>23</v>
      </c>
      <c r="H276" s="77">
        <v>10</v>
      </c>
      <c r="I276" s="77"/>
      <c r="J276" s="77">
        <v>8</v>
      </c>
      <c r="K276" s="77">
        <v>12</v>
      </c>
      <c r="L276" s="77">
        <v>10</v>
      </c>
      <c r="M276" s="77">
        <v>11</v>
      </c>
      <c r="N276" s="77"/>
      <c r="O276" s="77"/>
      <c r="P276" s="36">
        <f t="shared" si="15"/>
        <v>186</v>
      </c>
    </row>
    <row r="277" spans="1:16" ht="14">
      <c r="A277" s="61" t="s">
        <v>178</v>
      </c>
      <c r="B277" s="77">
        <v>4</v>
      </c>
      <c r="C277" s="77">
        <v>15</v>
      </c>
      <c r="D277" s="77">
        <v>1</v>
      </c>
      <c r="E277" s="77"/>
      <c r="F277" s="77"/>
      <c r="G277" s="77">
        <v>2</v>
      </c>
      <c r="H277" s="77"/>
      <c r="I277" s="77"/>
      <c r="J277" s="77"/>
      <c r="K277" s="77">
        <v>4</v>
      </c>
      <c r="L277" s="77"/>
      <c r="M277" s="77"/>
      <c r="N277" s="77"/>
      <c r="O277" s="77"/>
      <c r="P277" s="36">
        <f t="shared" si="15"/>
        <v>26</v>
      </c>
    </row>
    <row r="278" spans="1:16" ht="14">
      <c r="A278" s="61" t="s">
        <v>72</v>
      </c>
      <c r="B278" s="77">
        <v>4</v>
      </c>
      <c r="C278" s="77"/>
      <c r="D278" s="77"/>
      <c r="E278" s="77">
        <v>1</v>
      </c>
      <c r="F278" s="77"/>
      <c r="G278" s="77">
        <v>1</v>
      </c>
      <c r="H278" s="77">
        <v>1</v>
      </c>
      <c r="I278" s="77"/>
      <c r="J278" s="77"/>
      <c r="K278" s="77"/>
      <c r="L278" s="77">
        <v>1</v>
      </c>
      <c r="M278" s="77"/>
      <c r="N278" s="77"/>
      <c r="O278" s="77"/>
      <c r="P278" s="36">
        <f t="shared" si="15"/>
        <v>8</v>
      </c>
    </row>
    <row r="279" spans="1:16" ht="14">
      <c r="A279" s="61" t="s">
        <v>400</v>
      </c>
      <c r="B279" s="77">
        <v>9</v>
      </c>
      <c r="C279" s="77">
        <v>1</v>
      </c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36">
        <f t="shared" si="15"/>
        <v>10</v>
      </c>
    </row>
    <row r="280" spans="1:16" ht="14">
      <c r="A280" s="61" t="s">
        <v>256</v>
      </c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36" t="str">
        <f t="shared" si="15"/>
        <v/>
      </c>
    </row>
    <row r="281" spans="1:16" ht="14">
      <c r="A281" s="61" t="s">
        <v>521</v>
      </c>
      <c r="B281" s="77">
        <v>4</v>
      </c>
      <c r="C281" s="77">
        <v>2</v>
      </c>
      <c r="D281" s="77">
        <v>2</v>
      </c>
      <c r="E281" s="77">
        <v>5</v>
      </c>
      <c r="F281" s="77"/>
      <c r="G281" s="77">
        <v>3</v>
      </c>
      <c r="H281" s="77"/>
      <c r="I281" s="77"/>
      <c r="J281" s="77"/>
      <c r="K281" s="77">
        <v>3</v>
      </c>
      <c r="L281" s="77">
        <v>8</v>
      </c>
      <c r="M281" s="77"/>
      <c r="N281" s="77"/>
      <c r="O281" s="77">
        <v>1</v>
      </c>
      <c r="P281" s="36">
        <f t="shared" si="15"/>
        <v>28</v>
      </c>
    </row>
    <row r="282" spans="1:16" ht="14">
      <c r="A282" s="49" t="s">
        <v>257</v>
      </c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36" t="str">
        <f t="shared" si="15"/>
        <v/>
      </c>
    </row>
    <row r="283" spans="1:16" ht="14">
      <c r="A283" s="62" t="s">
        <v>258</v>
      </c>
      <c r="B283" s="77"/>
      <c r="C283" s="77"/>
      <c r="D283" s="77"/>
      <c r="E283" s="77"/>
      <c r="F283" s="77"/>
      <c r="G283" s="77">
        <v>2</v>
      </c>
      <c r="H283" s="77"/>
      <c r="I283" s="77"/>
      <c r="J283" s="77"/>
      <c r="K283" s="77">
        <v>2</v>
      </c>
      <c r="L283" s="77"/>
      <c r="M283" s="77"/>
      <c r="N283" s="77"/>
      <c r="O283" s="77"/>
      <c r="P283" s="36">
        <f t="shared" si="15"/>
        <v>4</v>
      </c>
    </row>
    <row r="284" spans="1:16"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87"/>
    </row>
    <row r="285" spans="1:16" ht="14">
      <c r="A285" s="2" t="s">
        <v>74</v>
      </c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87"/>
    </row>
    <row r="286" spans="1:16" ht="14">
      <c r="A286" s="61" t="s">
        <v>536</v>
      </c>
      <c r="B286" s="77">
        <v>7</v>
      </c>
      <c r="C286" s="77">
        <v>5</v>
      </c>
      <c r="D286" s="77"/>
      <c r="E286" s="77"/>
      <c r="F286" s="77">
        <v>1</v>
      </c>
      <c r="G286" s="77">
        <v>6</v>
      </c>
      <c r="H286" s="77">
        <v>4</v>
      </c>
      <c r="I286" s="77"/>
      <c r="J286" s="77"/>
      <c r="K286" s="77">
        <v>9</v>
      </c>
      <c r="L286" s="77">
        <v>8</v>
      </c>
      <c r="M286" s="77"/>
      <c r="N286" s="77"/>
      <c r="O286" s="77"/>
      <c r="P286" s="36">
        <f t="shared" ref="P286:P303" si="16">IF(SUM(B286:O286)&gt;0,SUM(B286:O286),"")</f>
        <v>40</v>
      </c>
    </row>
    <row r="287" spans="1:16" ht="14">
      <c r="A287" s="61" t="s">
        <v>380</v>
      </c>
      <c r="B287" s="77">
        <v>16</v>
      </c>
      <c r="C287" s="77">
        <v>9</v>
      </c>
      <c r="D287" s="77">
        <v>14</v>
      </c>
      <c r="E287" s="77">
        <v>12</v>
      </c>
      <c r="F287" s="77"/>
      <c r="G287" s="77">
        <v>4</v>
      </c>
      <c r="H287" s="77">
        <v>8</v>
      </c>
      <c r="I287" s="77"/>
      <c r="J287" s="77">
        <v>3</v>
      </c>
      <c r="K287" s="77">
        <v>39</v>
      </c>
      <c r="L287" s="77">
        <v>19</v>
      </c>
      <c r="M287" s="77"/>
      <c r="N287" s="77">
        <v>12</v>
      </c>
      <c r="O287" s="77"/>
      <c r="P287" s="36">
        <f t="shared" si="16"/>
        <v>136</v>
      </c>
    </row>
    <row r="288" spans="1:16" ht="14">
      <c r="A288" s="61" t="s">
        <v>381</v>
      </c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36" t="str">
        <f t="shared" si="16"/>
        <v/>
      </c>
    </row>
    <row r="289" spans="1:16" ht="14">
      <c r="A289" s="61" t="s">
        <v>382</v>
      </c>
      <c r="B289" s="77"/>
      <c r="C289" s="77"/>
      <c r="D289" s="77"/>
      <c r="E289" s="77"/>
      <c r="F289" s="77"/>
      <c r="G289" s="77">
        <v>1</v>
      </c>
      <c r="H289" s="77">
        <v>2</v>
      </c>
      <c r="I289" s="77"/>
      <c r="J289" s="77"/>
      <c r="K289" s="77">
        <v>1</v>
      </c>
      <c r="L289" s="77"/>
      <c r="M289" s="77"/>
      <c r="N289" s="77"/>
      <c r="O289" s="77"/>
      <c r="P289" s="36">
        <f t="shared" si="16"/>
        <v>4</v>
      </c>
    </row>
    <row r="290" spans="1:16" ht="14">
      <c r="A290" s="61" t="s">
        <v>232</v>
      </c>
      <c r="B290" s="77"/>
      <c r="C290" s="77"/>
      <c r="D290" s="77"/>
      <c r="E290" s="77"/>
      <c r="F290" s="77"/>
      <c r="G290" s="77" t="s">
        <v>82</v>
      </c>
      <c r="H290" s="77"/>
      <c r="I290" s="77"/>
      <c r="J290" s="77"/>
      <c r="K290" s="77">
        <v>1</v>
      </c>
      <c r="L290" s="77"/>
      <c r="M290" s="77"/>
      <c r="N290" s="77">
        <v>1</v>
      </c>
      <c r="O290" s="77"/>
      <c r="P290" s="36">
        <f t="shared" si="16"/>
        <v>2</v>
      </c>
    </row>
    <row r="291" spans="1:16" ht="14">
      <c r="A291" s="61" t="s">
        <v>287</v>
      </c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36" t="str">
        <f t="shared" si="16"/>
        <v/>
      </c>
    </row>
    <row r="292" spans="1:16" ht="14">
      <c r="A292" s="61" t="s">
        <v>233</v>
      </c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36" t="str">
        <f t="shared" si="16"/>
        <v/>
      </c>
    </row>
    <row r="293" spans="1:16" ht="14">
      <c r="A293" s="61" t="s">
        <v>234</v>
      </c>
      <c r="B293" s="77"/>
      <c r="C293" s="77">
        <v>1</v>
      </c>
      <c r="D293" s="77">
        <v>3</v>
      </c>
      <c r="E293" s="77"/>
      <c r="F293" s="77"/>
      <c r="G293" s="77">
        <v>4</v>
      </c>
      <c r="H293" s="77"/>
      <c r="I293" s="77"/>
      <c r="J293" s="77"/>
      <c r="K293" s="77"/>
      <c r="L293" s="77"/>
      <c r="M293" s="77"/>
      <c r="N293" s="77"/>
      <c r="O293" s="77"/>
      <c r="P293" s="36">
        <f t="shared" si="16"/>
        <v>8</v>
      </c>
    </row>
    <row r="294" spans="1:16" ht="14">
      <c r="A294" s="61" t="s">
        <v>120</v>
      </c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36" t="str">
        <f t="shared" si="16"/>
        <v/>
      </c>
    </row>
    <row r="295" spans="1:16" ht="14">
      <c r="A295" s="61" t="s">
        <v>121</v>
      </c>
      <c r="B295" s="77" t="s">
        <v>82</v>
      </c>
      <c r="C295" s="77"/>
      <c r="D295" s="77"/>
      <c r="E295" s="77"/>
      <c r="F295" s="77"/>
      <c r="G295" s="77"/>
      <c r="H295" s="77"/>
      <c r="I295" s="77"/>
      <c r="J295" s="77"/>
      <c r="K295" s="77"/>
      <c r="L295" s="77">
        <v>1</v>
      </c>
      <c r="M295" s="77"/>
      <c r="N295" s="77"/>
      <c r="O295" s="77">
        <v>1</v>
      </c>
      <c r="P295" s="36">
        <f t="shared" si="16"/>
        <v>2</v>
      </c>
    </row>
    <row r="296" spans="1:16" ht="14">
      <c r="A296" s="61" t="s">
        <v>122</v>
      </c>
      <c r="B296" s="77">
        <v>9</v>
      </c>
      <c r="C296" s="77">
        <v>12</v>
      </c>
      <c r="D296" s="77">
        <v>10</v>
      </c>
      <c r="E296" s="77"/>
      <c r="F296" s="77"/>
      <c r="G296" s="77">
        <v>4</v>
      </c>
      <c r="H296" s="77"/>
      <c r="I296" s="77"/>
      <c r="J296" s="77"/>
      <c r="K296" s="77">
        <v>3</v>
      </c>
      <c r="L296" s="77">
        <v>5</v>
      </c>
      <c r="M296" s="77"/>
      <c r="N296" s="77"/>
      <c r="O296" s="77">
        <v>6</v>
      </c>
      <c r="P296" s="36">
        <f t="shared" si="16"/>
        <v>49</v>
      </c>
    </row>
    <row r="297" spans="1:16" ht="14">
      <c r="A297" s="61" t="s">
        <v>2</v>
      </c>
      <c r="B297" s="77"/>
      <c r="C297" s="77"/>
      <c r="D297" s="77">
        <v>1</v>
      </c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36">
        <f t="shared" si="16"/>
        <v>1</v>
      </c>
    </row>
    <row r="298" spans="1:16" ht="14">
      <c r="A298" s="61" t="s">
        <v>778</v>
      </c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36" t="str">
        <f t="shared" si="16"/>
        <v/>
      </c>
    </row>
    <row r="299" spans="1:16" ht="14">
      <c r="A299" s="61" t="s">
        <v>420</v>
      </c>
      <c r="B299" s="77">
        <v>14</v>
      </c>
      <c r="C299" s="77">
        <v>4</v>
      </c>
      <c r="D299" s="77">
        <v>6</v>
      </c>
      <c r="E299" s="77">
        <v>3</v>
      </c>
      <c r="F299" s="77">
        <v>3</v>
      </c>
      <c r="G299" s="77"/>
      <c r="H299" s="77"/>
      <c r="I299" s="77"/>
      <c r="J299" s="77"/>
      <c r="K299" s="77"/>
      <c r="L299" s="77"/>
      <c r="M299" s="77">
        <v>2</v>
      </c>
      <c r="N299" s="77">
        <v>3</v>
      </c>
      <c r="O299" s="77"/>
      <c r="P299" s="36">
        <f t="shared" si="16"/>
        <v>35</v>
      </c>
    </row>
    <row r="300" spans="1:16" ht="14">
      <c r="A300" s="61" t="s">
        <v>856</v>
      </c>
      <c r="B300" s="77">
        <v>6</v>
      </c>
      <c r="C300" s="77"/>
      <c r="D300" s="77"/>
      <c r="E300" s="77"/>
      <c r="F300" s="77">
        <v>2</v>
      </c>
      <c r="G300" s="77"/>
      <c r="H300" s="77">
        <v>3</v>
      </c>
      <c r="I300" s="77"/>
      <c r="J300" s="77"/>
      <c r="K300" s="77">
        <v>2</v>
      </c>
      <c r="L300" s="77"/>
      <c r="M300" s="77">
        <v>3</v>
      </c>
      <c r="N300" s="77"/>
      <c r="O300" s="77"/>
      <c r="P300" s="36">
        <f t="shared" si="16"/>
        <v>16</v>
      </c>
    </row>
    <row r="301" spans="1:16" ht="14">
      <c r="A301" s="61" t="s">
        <v>24</v>
      </c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36" t="str">
        <f t="shared" si="16"/>
        <v/>
      </c>
    </row>
    <row r="302" spans="1:16" ht="14">
      <c r="A302" s="61" t="s">
        <v>857</v>
      </c>
      <c r="B302" s="77">
        <v>6</v>
      </c>
      <c r="C302" s="77">
        <v>3</v>
      </c>
      <c r="D302" s="77">
        <v>5</v>
      </c>
      <c r="E302" s="77"/>
      <c r="F302" s="77">
        <v>1</v>
      </c>
      <c r="G302" s="77">
        <v>1</v>
      </c>
      <c r="H302" s="77">
        <v>3</v>
      </c>
      <c r="I302" s="77">
        <v>8</v>
      </c>
      <c r="J302" s="77">
        <v>4</v>
      </c>
      <c r="K302" s="77">
        <v>10</v>
      </c>
      <c r="L302" s="77">
        <v>13</v>
      </c>
      <c r="M302" s="77"/>
      <c r="N302" s="77"/>
      <c r="O302" s="77"/>
      <c r="P302" s="36">
        <f t="shared" si="16"/>
        <v>54</v>
      </c>
    </row>
    <row r="303" spans="1:16" ht="14">
      <c r="A303" s="61" t="s">
        <v>209</v>
      </c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36" t="str">
        <f t="shared" si="16"/>
        <v/>
      </c>
    </row>
    <row r="304" spans="1:16"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87"/>
    </row>
    <row r="305" spans="1:16" ht="14">
      <c r="A305" s="2" t="s">
        <v>261</v>
      </c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87"/>
    </row>
    <row r="306" spans="1:16" ht="14">
      <c r="A306" s="61" t="s">
        <v>535</v>
      </c>
      <c r="B306" s="77">
        <v>2</v>
      </c>
      <c r="C306" s="77">
        <v>19</v>
      </c>
      <c r="D306" s="77">
        <v>3</v>
      </c>
      <c r="E306" s="77">
        <v>14</v>
      </c>
      <c r="F306" s="77">
        <v>1</v>
      </c>
      <c r="G306" s="77">
        <v>7</v>
      </c>
      <c r="H306" s="77">
        <v>2</v>
      </c>
      <c r="I306" s="77"/>
      <c r="J306" s="77">
        <v>1</v>
      </c>
      <c r="K306" s="77">
        <v>7</v>
      </c>
      <c r="L306" s="77"/>
      <c r="M306" s="77"/>
      <c r="N306" s="77">
        <v>1</v>
      </c>
      <c r="O306" s="77"/>
      <c r="P306" s="36">
        <f>IF(SUM(B306:O306)&gt;0,SUM(B306:O306),"")</f>
        <v>57</v>
      </c>
    </row>
    <row r="307" spans="1:16" ht="14">
      <c r="A307" s="61" t="s">
        <v>586</v>
      </c>
      <c r="B307" s="77">
        <v>6</v>
      </c>
      <c r="C307" s="77">
        <v>16</v>
      </c>
      <c r="D307" s="77"/>
      <c r="E307" s="77"/>
      <c r="F307" s="77">
        <v>6</v>
      </c>
      <c r="G307" s="77">
        <v>5</v>
      </c>
      <c r="H307" s="77">
        <v>3</v>
      </c>
      <c r="I307" s="77">
        <v>2</v>
      </c>
      <c r="J307" s="77"/>
      <c r="K307" s="77">
        <v>6</v>
      </c>
      <c r="L307" s="77">
        <v>2</v>
      </c>
      <c r="M307" s="77"/>
      <c r="N307" s="77"/>
      <c r="O307" s="77"/>
      <c r="P307" s="36">
        <f>IF(SUM(B307:O307)&gt;0,SUM(B307:O307),"")</f>
        <v>46</v>
      </c>
    </row>
    <row r="308" spans="1:16" ht="14">
      <c r="A308" s="61" t="s">
        <v>882</v>
      </c>
      <c r="B308" s="77" t="s">
        <v>85</v>
      </c>
      <c r="C308" s="77"/>
      <c r="D308" s="77"/>
      <c r="E308" s="77">
        <v>3</v>
      </c>
      <c r="F308" s="77"/>
      <c r="G308" s="77">
        <v>2</v>
      </c>
      <c r="H308" s="77">
        <v>2</v>
      </c>
      <c r="I308" s="77"/>
      <c r="J308" s="77"/>
      <c r="K308" s="77">
        <v>9</v>
      </c>
      <c r="L308" s="77"/>
      <c r="M308" s="77">
        <v>1</v>
      </c>
      <c r="N308" s="77">
        <v>18</v>
      </c>
      <c r="O308" s="77">
        <v>1</v>
      </c>
      <c r="P308" s="36">
        <f>IF(SUM(B308:O308)&gt;0,SUM(B308:O308),"")</f>
        <v>36</v>
      </c>
    </row>
    <row r="309" spans="1:16"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87"/>
    </row>
    <row r="310" spans="1:16" ht="14">
      <c r="A310" s="2" t="s">
        <v>1041</v>
      </c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87"/>
    </row>
    <row r="311" spans="1:16" ht="14">
      <c r="A311" s="61" t="s">
        <v>752</v>
      </c>
      <c r="B311" s="77">
        <v>25</v>
      </c>
      <c r="C311" s="77">
        <v>4</v>
      </c>
      <c r="D311" s="77">
        <v>100</v>
      </c>
      <c r="E311" s="77">
        <v>15</v>
      </c>
      <c r="F311" s="77">
        <v>1</v>
      </c>
      <c r="G311" s="77">
        <v>24</v>
      </c>
      <c r="H311" s="77">
        <v>19</v>
      </c>
      <c r="I311" s="77"/>
      <c r="J311" s="77">
        <v>5</v>
      </c>
      <c r="K311" s="77">
        <v>85</v>
      </c>
      <c r="L311" s="77">
        <v>2</v>
      </c>
      <c r="M311" s="77">
        <v>22</v>
      </c>
      <c r="N311" s="77">
        <v>10</v>
      </c>
      <c r="O311" s="77">
        <v>44</v>
      </c>
      <c r="P311" s="36">
        <f t="shared" ref="P311:P318" si="17">IF(SUM(B311:O311)&gt;0,SUM(B311:O311),"")</f>
        <v>356</v>
      </c>
    </row>
    <row r="312" spans="1:16" ht="14">
      <c r="A312" s="61" t="s">
        <v>289</v>
      </c>
      <c r="B312" s="77"/>
      <c r="C312" s="77"/>
      <c r="D312" s="77"/>
      <c r="E312" s="77"/>
      <c r="F312" s="98"/>
      <c r="G312" s="110"/>
      <c r="H312" s="110"/>
      <c r="I312" s="110"/>
      <c r="J312" s="77"/>
      <c r="K312" s="77"/>
      <c r="L312" s="77"/>
      <c r="M312" s="77"/>
      <c r="N312" s="77"/>
      <c r="O312" s="77"/>
      <c r="P312" s="36" t="str">
        <f t="shared" si="17"/>
        <v/>
      </c>
    </row>
    <row r="313" spans="1:16" ht="14">
      <c r="A313" s="61" t="s">
        <v>747</v>
      </c>
      <c r="B313" s="77">
        <v>7</v>
      </c>
      <c r="C313" s="77"/>
      <c r="D313" s="77">
        <v>22</v>
      </c>
      <c r="E313" s="77">
        <v>5</v>
      </c>
      <c r="F313" s="77">
        <v>3</v>
      </c>
      <c r="G313" s="77">
        <v>61</v>
      </c>
      <c r="H313" s="77">
        <v>23</v>
      </c>
      <c r="I313" s="77"/>
      <c r="J313" s="77">
        <v>17</v>
      </c>
      <c r="K313" s="77">
        <v>22</v>
      </c>
      <c r="L313" s="77">
        <v>11</v>
      </c>
      <c r="M313" s="77">
        <v>12</v>
      </c>
      <c r="N313" s="77">
        <v>24</v>
      </c>
      <c r="O313" s="77">
        <v>15</v>
      </c>
      <c r="P313" s="36">
        <f t="shared" si="17"/>
        <v>222</v>
      </c>
    </row>
    <row r="314" spans="1:16" ht="14">
      <c r="A314" s="61" t="s">
        <v>610</v>
      </c>
      <c r="B314" s="77"/>
      <c r="C314" s="77">
        <v>1</v>
      </c>
      <c r="D314" s="77">
        <v>6</v>
      </c>
      <c r="E314" s="77"/>
      <c r="F314" s="77"/>
      <c r="G314" s="77">
        <v>3</v>
      </c>
      <c r="H314" s="77"/>
      <c r="I314" s="77"/>
      <c r="J314" s="77"/>
      <c r="K314" s="77">
        <v>4</v>
      </c>
      <c r="L314" s="77"/>
      <c r="M314" s="77"/>
      <c r="N314" s="77"/>
      <c r="O314" s="77"/>
      <c r="P314" s="36">
        <f t="shared" si="17"/>
        <v>14</v>
      </c>
    </row>
    <row r="315" spans="1:16" ht="14">
      <c r="A315" s="61" t="s">
        <v>631</v>
      </c>
      <c r="B315" s="77">
        <v>8</v>
      </c>
      <c r="C315" s="77">
        <v>30</v>
      </c>
      <c r="D315" s="77">
        <v>24</v>
      </c>
      <c r="E315" s="77">
        <v>15</v>
      </c>
      <c r="F315" s="77"/>
      <c r="G315" s="77">
        <v>42</v>
      </c>
      <c r="H315" s="77">
        <v>7</v>
      </c>
      <c r="I315" s="77">
        <v>14</v>
      </c>
      <c r="J315" s="77">
        <v>10</v>
      </c>
      <c r="K315" s="77">
        <v>39</v>
      </c>
      <c r="L315" s="77">
        <v>2</v>
      </c>
      <c r="M315" s="77">
        <v>36</v>
      </c>
      <c r="N315" s="77">
        <v>4</v>
      </c>
      <c r="O315" s="77">
        <v>3</v>
      </c>
      <c r="P315" s="36">
        <f t="shared" si="17"/>
        <v>234</v>
      </c>
    </row>
    <row r="316" spans="1:16" ht="14">
      <c r="A316" s="61" t="s">
        <v>484</v>
      </c>
      <c r="B316" s="77">
        <v>17</v>
      </c>
      <c r="C316" s="77">
        <v>5</v>
      </c>
      <c r="D316" s="77">
        <v>29</v>
      </c>
      <c r="E316" s="77"/>
      <c r="F316" s="77">
        <v>14</v>
      </c>
      <c r="G316" s="77">
        <v>2</v>
      </c>
      <c r="H316" s="77"/>
      <c r="I316" s="77"/>
      <c r="J316" s="77"/>
      <c r="K316" s="77">
        <v>75</v>
      </c>
      <c r="L316" s="77">
        <v>2</v>
      </c>
      <c r="M316" s="77"/>
      <c r="N316" s="77"/>
      <c r="O316" s="77">
        <v>6</v>
      </c>
      <c r="P316" s="36">
        <f t="shared" si="17"/>
        <v>150</v>
      </c>
    </row>
    <row r="317" spans="1:16" ht="14">
      <c r="A317" s="61" t="s">
        <v>507</v>
      </c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36" t="str">
        <f t="shared" si="17"/>
        <v/>
      </c>
    </row>
    <row r="318" spans="1:16" ht="14">
      <c r="A318" s="61" t="s">
        <v>553</v>
      </c>
      <c r="B318" s="77"/>
      <c r="C318" s="77"/>
      <c r="D318" s="77"/>
      <c r="E318" s="77">
        <v>2</v>
      </c>
      <c r="F318" s="77">
        <v>5</v>
      </c>
      <c r="G318" s="77"/>
      <c r="H318" s="77">
        <v>1</v>
      </c>
      <c r="I318" s="77"/>
      <c r="J318" s="77"/>
      <c r="K318" s="77">
        <v>1</v>
      </c>
      <c r="L318" s="77">
        <v>1</v>
      </c>
      <c r="M318" s="77">
        <v>2</v>
      </c>
      <c r="N318" s="77">
        <v>12</v>
      </c>
      <c r="O318" s="77">
        <v>9</v>
      </c>
      <c r="P318" s="36">
        <f t="shared" si="17"/>
        <v>33</v>
      </c>
    </row>
    <row r="319" spans="1:16"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87"/>
    </row>
    <row r="320" spans="1:16" ht="14">
      <c r="A320" s="2" t="s">
        <v>1042</v>
      </c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87"/>
    </row>
    <row r="321" spans="1:17" ht="14">
      <c r="A321" s="61" t="s">
        <v>402</v>
      </c>
      <c r="B321" s="77">
        <v>11</v>
      </c>
      <c r="C321" s="77">
        <v>3</v>
      </c>
      <c r="D321" s="77">
        <v>1</v>
      </c>
      <c r="E321" s="77"/>
      <c r="F321" s="77">
        <v>2</v>
      </c>
      <c r="G321" s="77"/>
      <c r="H321" s="77"/>
      <c r="I321" s="77"/>
      <c r="J321" s="77"/>
      <c r="K321" s="77">
        <v>3</v>
      </c>
      <c r="L321" s="77"/>
      <c r="M321" s="77"/>
      <c r="N321" s="77"/>
      <c r="O321" s="77"/>
      <c r="P321" s="36">
        <f t="shared" ref="P321:P330" si="18">IF(SUM(B321:O321)&gt;0,SUM(B321:O321),"")</f>
        <v>20</v>
      </c>
    </row>
    <row r="322" spans="1:17" ht="14">
      <c r="A322" s="61" t="s">
        <v>403</v>
      </c>
      <c r="B322" s="77">
        <v>10</v>
      </c>
      <c r="C322" s="77"/>
      <c r="D322" s="77">
        <v>9</v>
      </c>
      <c r="E322" s="77"/>
      <c r="F322" s="77">
        <v>2</v>
      </c>
      <c r="G322" s="77"/>
      <c r="H322" s="77"/>
      <c r="I322" s="77"/>
      <c r="J322" s="77"/>
      <c r="K322" s="77"/>
      <c r="L322" s="77">
        <v>1</v>
      </c>
      <c r="M322" s="77"/>
      <c r="N322" s="77"/>
      <c r="O322" s="77"/>
      <c r="P322" s="36">
        <f t="shared" si="18"/>
        <v>22</v>
      </c>
    </row>
    <row r="323" spans="1:17" ht="14">
      <c r="A323" s="61" t="s">
        <v>404</v>
      </c>
      <c r="B323" s="77">
        <v>1</v>
      </c>
      <c r="C323" s="77">
        <v>4</v>
      </c>
      <c r="D323" s="77">
        <v>4</v>
      </c>
      <c r="E323" s="77"/>
      <c r="F323" s="77">
        <v>6</v>
      </c>
      <c r="G323" s="77">
        <v>2</v>
      </c>
      <c r="H323" s="77">
        <v>5</v>
      </c>
      <c r="I323" s="77">
        <v>11</v>
      </c>
      <c r="J323" s="77"/>
      <c r="K323" s="77">
        <v>3</v>
      </c>
      <c r="L323" s="77">
        <v>1</v>
      </c>
      <c r="M323" s="77">
        <v>32</v>
      </c>
      <c r="N323" s="77"/>
      <c r="O323" s="77">
        <v>5</v>
      </c>
      <c r="P323" s="36">
        <f t="shared" si="18"/>
        <v>74</v>
      </c>
    </row>
    <row r="324" spans="1:17" ht="14">
      <c r="A324" s="61" t="s">
        <v>262</v>
      </c>
      <c r="B324" s="77">
        <v>3</v>
      </c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36">
        <f t="shared" si="18"/>
        <v>3</v>
      </c>
    </row>
    <row r="325" spans="1:17" ht="14">
      <c r="A325" s="61" t="s">
        <v>654</v>
      </c>
      <c r="B325" s="77">
        <v>1</v>
      </c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36">
        <f t="shared" si="18"/>
        <v>1</v>
      </c>
    </row>
    <row r="326" spans="1:17" ht="14">
      <c r="A326" s="61" t="s">
        <v>669</v>
      </c>
      <c r="B326" s="77"/>
      <c r="C326" s="77"/>
      <c r="D326" s="77"/>
      <c r="E326" s="77"/>
      <c r="F326" s="77"/>
      <c r="G326" s="77"/>
      <c r="H326" s="77"/>
      <c r="I326" s="77"/>
      <c r="J326" s="77">
        <v>5</v>
      </c>
      <c r="K326" s="77"/>
      <c r="L326" s="77"/>
      <c r="M326" s="77"/>
      <c r="N326" s="77"/>
      <c r="O326" s="77"/>
      <c r="P326" s="36">
        <f t="shared" si="18"/>
        <v>5</v>
      </c>
    </row>
    <row r="327" spans="1:17" ht="14">
      <c r="A327" s="61" t="s">
        <v>670</v>
      </c>
      <c r="B327" s="77">
        <v>1</v>
      </c>
      <c r="C327" s="77">
        <v>6</v>
      </c>
      <c r="D327" s="77">
        <v>5</v>
      </c>
      <c r="E327" s="77">
        <v>2</v>
      </c>
      <c r="F327" s="77">
        <v>10</v>
      </c>
      <c r="G327" s="77">
        <v>3</v>
      </c>
      <c r="H327" s="77">
        <v>2</v>
      </c>
      <c r="I327" s="77">
        <v>14</v>
      </c>
      <c r="J327" s="77"/>
      <c r="K327" s="77">
        <v>11</v>
      </c>
      <c r="L327" s="77"/>
      <c r="M327" s="77"/>
      <c r="N327" s="77">
        <v>14</v>
      </c>
      <c r="O327" s="77">
        <v>3</v>
      </c>
      <c r="P327" s="36">
        <f t="shared" si="18"/>
        <v>71</v>
      </c>
    </row>
    <row r="328" spans="1:17" ht="14">
      <c r="A328" s="61" t="s">
        <v>351</v>
      </c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36" t="str">
        <f t="shared" si="18"/>
        <v/>
      </c>
    </row>
    <row r="329" spans="1:17" ht="14">
      <c r="A329" s="61" t="s">
        <v>689</v>
      </c>
      <c r="B329" s="77">
        <v>14</v>
      </c>
      <c r="C329" s="77">
        <v>91</v>
      </c>
      <c r="D329" s="77"/>
      <c r="E329" s="77"/>
      <c r="F329" s="77">
        <v>3</v>
      </c>
      <c r="G329" s="77"/>
      <c r="H329" s="77"/>
      <c r="I329" s="77"/>
      <c r="J329" s="77"/>
      <c r="K329" s="77">
        <v>2</v>
      </c>
      <c r="L329" s="77"/>
      <c r="M329" s="77"/>
      <c r="N329" s="77"/>
      <c r="O329" s="77"/>
      <c r="P329" s="36">
        <f t="shared" si="18"/>
        <v>110</v>
      </c>
    </row>
    <row r="330" spans="1:17" ht="14">
      <c r="A330" s="61" t="s">
        <v>690</v>
      </c>
      <c r="B330" s="77"/>
      <c r="C330" s="77">
        <v>65</v>
      </c>
      <c r="D330" s="77">
        <v>3</v>
      </c>
      <c r="E330" s="77">
        <v>7</v>
      </c>
      <c r="F330" s="77"/>
      <c r="G330" s="77">
        <v>25</v>
      </c>
      <c r="H330" s="77">
        <v>5</v>
      </c>
      <c r="I330" s="77">
        <v>6</v>
      </c>
      <c r="J330" s="77">
        <v>1</v>
      </c>
      <c r="K330" s="77">
        <v>6</v>
      </c>
      <c r="L330" s="77"/>
      <c r="M330" s="77">
        <v>60</v>
      </c>
      <c r="N330" s="77"/>
      <c r="O330" s="77">
        <v>1</v>
      </c>
      <c r="P330" s="36">
        <f t="shared" si="18"/>
        <v>179</v>
      </c>
    </row>
    <row r="331" spans="1:17">
      <c r="A331" s="61"/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87"/>
      <c r="P331" s="87"/>
    </row>
    <row r="332" spans="1:17" ht="14">
      <c r="A332" s="32" t="s">
        <v>1043</v>
      </c>
      <c r="B332" s="77">
        <f t="shared" ref="B332:I332" si="19">COUNT(B6:B24,B26:B32,B34,B38:B44,B47,B49:B53,B56:B62,B65:B71,B73:B77,B81:B84,B87:B104,B109:B114,B118:B120,B123:B126,B130:B138,B142:B145,B148:B152,B156,B159:B168,B172:B175,B179:B185,B187:B190,B192,B195:B198,B202:B207,B210:B217,B221:B223,B225,B228:B231,B234:B239,B243:B247,B250:B251,B253:B257,B260:B268,B271:B282,B286:B300,B302,B306:B316,B318:B327,B329:B330)</f>
        <v>83</v>
      </c>
      <c r="C332" s="77">
        <f t="shared" si="19"/>
        <v>63</v>
      </c>
      <c r="D332" s="77">
        <f t="shared" si="19"/>
        <v>67</v>
      </c>
      <c r="E332" s="77">
        <f t="shared" si="19"/>
        <v>55</v>
      </c>
      <c r="F332" s="77">
        <f t="shared" si="19"/>
        <v>34</v>
      </c>
      <c r="G332" s="77">
        <f t="shared" si="19"/>
        <v>77</v>
      </c>
      <c r="H332" s="77">
        <f t="shared" si="19"/>
        <v>51</v>
      </c>
      <c r="I332" s="77">
        <f t="shared" si="19"/>
        <v>25</v>
      </c>
      <c r="J332" s="77">
        <f t="shared" ref="J332:P332" si="20">COUNT(J6:J24,J26:J32,J34,J38:J44,J47,J49:J53,J56:J62,J65:J71,J73:J77,J81:J84,J87:J104,J109:J114,J118:J120,J123:J126,J130:J138,J142:J145,J148:J152,J156,J159:J168,J172:J175,J179:J185,J187:J190,J192,J195:J198,J202:J207,J210:J217,J221:J223,J225,J228:J231,J234:J239,J243:J247,J250:J251,J253:J257,J260:J268,J271:J282,J286:J300,J302,J306:J316,J318:J327,J329:J330)</f>
        <v>38</v>
      </c>
      <c r="K332" s="77">
        <f t="shared" si="20"/>
        <v>73</v>
      </c>
      <c r="L332" s="77">
        <f t="shared" si="20"/>
        <v>58</v>
      </c>
      <c r="M332" s="77">
        <f t="shared" si="20"/>
        <v>40</v>
      </c>
      <c r="N332" s="77">
        <f t="shared" si="20"/>
        <v>42</v>
      </c>
      <c r="O332" s="77">
        <f t="shared" si="20"/>
        <v>62</v>
      </c>
      <c r="P332" s="34">
        <f t="shared" si="20"/>
        <v>151</v>
      </c>
    </row>
    <row r="333" spans="1:17" ht="14">
      <c r="A333" s="7" t="s">
        <v>915</v>
      </c>
      <c r="B333" s="77">
        <f>SUM(B7:B283)+SUM(B284:B330)</f>
        <v>621</v>
      </c>
      <c r="C333" s="77">
        <f t="shared" ref="C333:P333" si="21">SUM(C7:C283)+SUM(C284:C330)</f>
        <v>658</v>
      </c>
      <c r="D333" s="77">
        <f t="shared" si="21"/>
        <v>952</v>
      </c>
      <c r="E333" s="77">
        <f t="shared" si="21"/>
        <v>386</v>
      </c>
      <c r="F333" s="77">
        <f>SUM(F7:F283)+SUM(F284:F330)</f>
        <v>119</v>
      </c>
      <c r="G333" s="77">
        <f>SUM(G7:G283)+SUM(G284:G330)</f>
        <v>980</v>
      </c>
      <c r="H333" s="77">
        <f t="shared" si="21"/>
        <v>286</v>
      </c>
      <c r="I333" s="77">
        <f>SUM(I7:I283)+SUM(I284:I330)</f>
        <v>150</v>
      </c>
      <c r="J333" s="77">
        <f t="shared" si="21"/>
        <v>182</v>
      </c>
      <c r="K333" s="77">
        <f>SUM(K7:K283)+SUM(K284:K330)</f>
        <v>699</v>
      </c>
      <c r="L333" s="77">
        <f t="shared" si="21"/>
        <v>288</v>
      </c>
      <c r="M333" s="77">
        <f t="shared" si="21"/>
        <v>487</v>
      </c>
      <c r="N333" s="77">
        <f t="shared" si="21"/>
        <v>466</v>
      </c>
      <c r="O333" s="77">
        <f t="shared" si="21"/>
        <v>658</v>
      </c>
      <c r="P333" s="36">
        <f t="shared" si="21"/>
        <v>6932</v>
      </c>
      <c r="Q333" s="71"/>
    </row>
    <row r="334" spans="1:17">
      <c r="A334" s="4"/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87"/>
      <c r="P334" s="87"/>
    </row>
    <row r="335" spans="1:17">
      <c r="A335" s="33" t="s">
        <v>624</v>
      </c>
      <c r="B335" s="77">
        <v>6</v>
      </c>
      <c r="C335" s="77">
        <v>4</v>
      </c>
      <c r="D335" s="77">
        <v>2</v>
      </c>
      <c r="E335" s="77">
        <v>4</v>
      </c>
      <c r="F335" s="77">
        <v>3</v>
      </c>
      <c r="G335" s="77">
        <v>2</v>
      </c>
      <c r="H335" s="77">
        <v>1</v>
      </c>
      <c r="I335" s="77">
        <v>1</v>
      </c>
      <c r="J335" s="77">
        <v>1</v>
      </c>
      <c r="K335" s="77">
        <v>2</v>
      </c>
      <c r="L335" s="29">
        <v>1</v>
      </c>
      <c r="M335" s="77">
        <v>4</v>
      </c>
      <c r="N335" s="77">
        <v>2</v>
      </c>
      <c r="O335" s="77">
        <v>4</v>
      </c>
      <c r="P335" s="36">
        <f>SUM(B335:O335)</f>
        <v>37</v>
      </c>
    </row>
    <row r="336" spans="1:17">
      <c r="A336" s="8" t="s">
        <v>850</v>
      </c>
      <c r="B336" s="77">
        <v>1</v>
      </c>
      <c r="C336" s="77">
        <v>1</v>
      </c>
      <c r="D336" s="77">
        <v>1</v>
      </c>
      <c r="E336" s="77">
        <v>1</v>
      </c>
      <c r="F336" s="77">
        <v>1</v>
      </c>
      <c r="G336" s="77">
        <v>1</v>
      </c>
      <c r="H336" s="77">
        <v>1</v>
      </c>
      <c r="I336" s="77">
        <v>1</v>
      </c>
      <c r="J336" s="77">
        <v>1</v>
      </c>
      <c r="K336" s="77">
        <v>1</v>
      </c>
      <c r="L336" s="29">
        <v>1</v>
      </c>
      <c r="M336" s="77">
        <v>1</v>
      </c>
      <c r="N336" s="77">
        <v>1</v>
      </c>
      <c r="O336" s="77">
        <v>1</v>
      </c>
      <c r="P336" s="36">
        <f>SUM(B336:O336)</f>
        <v>14</v>
      </c>
    </row>
    <row r="337" spans="1:16">
      <c r="A337" s="8" t="s">
        <v>622</v>
      </c>
      <c r="B337" s="99">
        <v>0.22916666666666666</v>
      </c>
      <c r="C337" s="99">
        <v>0.25</v>
      </c>
      <c r="D337" s="99">
        <v>0.30902777777777779</v>
      </c>
      <c r="E337" s="99">
        <v>0.29166666666666669</v>
      </c>
      <c r="F337" s="99"/>
      <c r="G337" s="99">
        <v>0.24652777777777779</v>
      </c>
      <c r="H337" s="99">
        <v>0.29166666666666669</v>
      </c>
      <c r="I337" s="99">
        <v>0.25</v>
      </c>
      <c r="J337" s="99">
        <v>0.35416666666666669</v>
      </c>
      <c r="K337" s="99">
        <v>0.30902777777777779</v>
      </c>
      <c r="L337" s="111">
        <v>0.3125</v>
      </c>
      <c r="M337" s="99">
        <v>0.33333333333333331</v>
      </c>
      <c r="N337" s="99">
        <v>0.28125</v>
      </c>
      <c r="O337" s="99">
        <v>0.30555555555555552</v>
      </c>
      <c r="P337" s="36"/>
    </row>
    <row r="338" spans="1:16">
      <c r="A338" s="8" t="s">
        <v>623</v>
      </c>
      <c r="B338" s="99">
        <v>0.60416666666666663</v>
      </c>
      <c r="C338" s="99"/>
      <c r="D338" s="99">
        <v>0.77083333333333337</v>
      </c>
      <c r="E338" s="99">
        <v>0.79166666666666663</v>
      </c>
      <c r="F338" s="99"/>
      <c r="G338" s="99">
        <v>0.80972222222222223</v>
      </c>
      <c r="H338" s="99">
        <v>0.72916666666666663</v>
      </c>
      <c r="I338" s="99">
        <v>0.75</v>
      </c>
      <c r="J338" s="99">
        <v>0.77083333333333337</v>
      </c>
      <c r="K338" s="99">
        <v>0.76597222222222217</v>
      </c>
      <c r="L338" s="111">
        <v>0.73958333333333337</v>
      </c>
      <c r="M338" s="99">
        <v>0.5</v>
      </c>
      <c r="N338" s="99">
        <v>0.58333333333333337</v>
      </c>
      <c r="O338" s="99">
        <v>0.6875</v>
      </c>
      <c r="P338" s="36"/>
    </row>
    <row r="339" spans="1:16">
      <c r="A339" s="9" t="s">
        <v>940</v>
      </c>
      <c r="B339" s="77">
        <v>25</v>
      </c>
      <c r="C339" s="77">
        <v>60.2</v>
      </c>
      <c r="D339" s="77">
        <v>49.3</v>
      </c>
      <c r="E339" s="77">
        <v>54</v>
      </c>
      <c r="F339" s="77"/>
      <c r="G339" s="77">
        <v>98</v>
      </c>
      <c r="H339" s="77">
        <v>44</v>
      </c>
      <c r="I339" s="77"/>
      <c r="J339" s="77">
        <v>48</v>
      </c>
      <c r="K339" s="77">
        <v>160</v>
      </c>
      <c r="L339" s="29">
        <v>50</v>
      </c>
      <c r="M339" s="77"/>
      <c r="N339" s="77">
        <v>40</v>
      </c>
      <c r="O339" s="77">
        <v>56.4</v>
      </c>
      <c r="P339" s="36">
        <f>SUM(B339:O339)</f>
        <v>684.9</v>
      </c>
    </row>
    <row r="340" spans="1:16">
      <c r="A340" s="9" t="s">
        <v>621</v>
      </c>
      <c r="B340" s="77">
        <v>7</v>
      </c>
      <c r="C340" s="77">
        <v>2</v>
      </c>
      <c r="D340" s="77">
        <v>3</v>
      </c>
      <c r="E340" s="77">
        <v>3.5</v>
      </c>
      <c r="F340" s="77"/>
      <c r="G340" s="77">
        <v>4</v>
      </c>
      <c r="H340" s="77">
        <v>2</v>
      </c>
      <c r="I340" s="77">
        <v>1.25</v>
      </c>
      <c r="J340" s="77">
        <v>1.2</v>
      </c>
      <c r="K340" s="77">
        <v>1.5</v>
      </c>
      <c r="L340" s="29">
        <v>5</v>
      </c>
      <c r="M340" s="77"/>
      <c r="N340" s="77">
        <v>1</v>
      </c>
      <c r="O340" s="77">
        <v>2</v>
      </c>
      <c r="P340" s="36">
        <f>SUM(B340:O340)</f>
        <v>33.450000000000003</v>
      </c>
    </row>
    <row r="341" spans="1:16">
      <c r="A341" s="9" t="s">
        <v>618</v>
      </c>
      <c r="B341" s="109">
        <v>6.5</v>
      </c>
      <c r="C341" s="109" t="s">
        <v>9</v>
      </c>
      <c r="D341" s="109">
        <v>5</v>
      </c>
      <c r="E341" s="109">
        <v>5.5</v>
      </c>
      <c r="F341" s="109"/>
      <c r="G341" s="109">
        <v>9.5</v>
      </c>
      <c r="H341" s="109">
        <v>8.5</v>
      </c>
      <c r="I341" s="109"/>
      <c r="J341" s="109">
        <v>5</v>
      </c>
      <c r="K341" s="109">
        <v>5</v>
      </c>
      <c r="L341" s="29"/>
      <c r="M341" s="109"/>
      <c r="N341" s="109">
        <v>6</v>
      </c>
      <c r="O341" s="109">
        <v>4</v>
      </c>
      <c r="P341" s="36"/>
    </row>
    <row r="342" spans="1:16">
      <c r="A342" s="9" t="s">
        <v>619</v>
      </c>
      <c r="B342" s="109">
        <v>5</v>
      </c>
      <c r="C342" s="109">
        <v>1.5</v>
      </c>
      <c r="D342" s="109">
        <v>6</v>
      </c>
      <c r="E342" s="109">
        <v>3.5</v>
      </c>
      <c r="F342" s="109"/>
      <c r="G342" s="109">
        <v>4</v>
      </c>
      <c r="H342" s="109">
        <v>1.5</v>
      </c>
      <c r="I342" s="109">
        <v>12</v>
      </c>
      <c r="J342" s="109">
        <v>3</v>
      </c>
      <c r="K342" s="109">
        <v>6</v>
      </c>
      <c r="L342" s="29"/>
      <c r="M342" s="109"/>
      <c r="N342" s="109">
        <v>1.25</v>
      </c>
      <c r="O342" s="109">
        <v>5</v>
      </c>
      <c r="P342" s="36"/>
    </row>
    <row r="343" spans="1:16">
      <c r="A343" s="9" t="s">
        <v>682</v>
      </c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36"/>
    </row>
    <row r="344" spans="1:16">
      <c r="A344" s="9" t="s">
        <v>993</v>
      </c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36"/>
    </row>
    <row r="345" spans="1:16">
      <c r="A345" s="9" t="s">
        <v>683</v>
      </c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36"/>
    </row>
    <row r="346" spans="1:16">
      <c r="A346" s="9" t="s">
        <v>703</v>
      </c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36"/>
    </row>
    <row r="347" spans="1:16">
      <c r="A347" s="9" t="s">
        <v>702</v>
      </c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36"/>
    </row>
    <row r="348" spans="1:16">
      <c r="A348" s="8" t="s">
        <v>763</v>
      </c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36"/>
    </row>
    <row r="349" spans="1:16">
      <c r="A349" s="10" t="s">
        <v>764</v>
      </c>
      <c r="B349" s="29"/>
      <c r="C349" s="29"/>
      <c r="D349" s="29"/>
      <c r="E349" s="29"/>
      <c r="F349" s="29"/>
      <c r="G349" s="29"/>
      <c r="H349" s="29">
        <v>39</v>
      </c>
      <c r="I349" s="29"/>
      <c r="J349" s="29">
        <v>45</v>
      </c>
      <c r="K349" s="29">
        <v>43</v>
      </c>
      <c r="L349" s="29">
        <v>40</v>
      </c>
      <c r="M349" s="29"/>
      <c r="N349" s="29">
        <v>55</v>
      </c>
      <c r="O349" s="29">
        <v>46</v>
      </c>
      <c r="P349" s="36"/>
    </row>
    <row r="350" spans="1:16">
      <c r="A350" s="10" t="s">
        <v>765</v>
      </c>
      <c r="B350" s="29"/>
      <c r="C350" s="29"/>
      <c r="D350" s="29"/>
      <c r="E350" s="29"/>
      <c r="F350" s="29"/>
      <c r="G350" s="29"/>
      <c r="H350" s="29">
        <v>54</v>
      </c>
      <c r="I350" s="29"/>
      <c r="J350" s="29">
        <v>50</v>
      </c>
      <c r="K350" s="29"/>
      <c r="L350" s="29"/>
      <c r="M350" s="29"/>
      <c r="N350" s="29"/>
      <c r="O350" s="29">
        <v>59</v>
      </c>
      <c r="P350" s="36"/>
    </row>
    <row r="351" spans="1:16">
      <c r="A351" s="10" t="s">
        <v>1017</v>
      </c>
      <c r="B351" s="29"/>
      <c r="C351" s="29"/>
      <c r="D351" s="29"/>
      <c r="E351" s="29">
        <v>59</v>
      </c>
      <c r="F351" s="29"/>
      <c r="G351" s="29"/>
      <c r="H351" s="29"/>
      <c r="I351" s="29"/>
      <c r="J351" s="29">
        <v>58</v>
      </c>
      <c r="K351" s="29">
        <v>80</v>
      </c>
      <c r="L351" s="29">
        <v>54</v>
      </c>
      <c r="M351" s="29"/>
      <c r="N351" s="29"/>
      <c r="O351" s="29"/>
      <c r="P351" s="36"/>
    </row>
    <row r="352" spans="1:16">
      <c r="A352" s="9" t="s">
        <v>766</v>
      </c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36"/>
    </row>
    <row r="353" spans="1:16">
      <c r="A353" s="10" t="s">
        <v>764</v>
      </c>
      <c r="B353" s="28"/>
      <c r="C353" s="28"/>
      <c r="D353" s="28"/>
      <c r="E353" s="28">
        <v>1</v>
      </c>
      <c r="F353" s="28"/>
      <c r="G353" s="29"/>
      <c r="H353" s="28" t="s">
        <v>970</v>
      </c>
      <c r="I353" s="28"/>
      <c r="J353" s="28">
        <v>0.5</v>
      </c>
      <c r="K353" s="28" t="s">
        <v>1066</v>
      </c>
      <c r="L353" s="28" t="s">
        <v>31</v>
      </c>
      <c r="M353" s="28"/>
      <c r="N353" s="28">
        <v>0.75</v>
      </c>
      <c r="O353" s="28">
        <v>0.5</v>
      </c>
      <c r="P353" s="36"/>
    </row>
    <row r="354" spans="1:16">
      <c r="A354" s="10" t="s">
        <v>765</v>
      </c>
      <c r="B354" s="28"/>
      <c r="C354" s="28"/>
      <c r="D354" s="28"/>
      <c r="E354" s="28">
        <v>0.3</v>
      </c>
      <c r="F354" s="28"/>
      <c r="G354" s="29"/>
      <c r="H354" s="28" t="s">
        <v>971</v>
      </c>
      <c r="I354" s="28"/>
      <c r="J354" s="28">
        <v>0.75</v>
      </c>
      <c r="K354" s="28"/>
      <c r="L354" s="28"/>
      <c r="M354" s="29"/>
      <c r="N354" s="29"/>
      <c r="O354" s="28">
        <v>0.9</v>
      </c>
      <c r="P354" s="36"/>
    </row>
    <row r="355" spans="1:16">
      <c r="A355" s="10" t="s">
        <v>1017</v>
      </c>
      <c r="B355" s="28"/>
      <c r="C355" s="28"/>
      <c r="D355" s="28"/>
      <c r="E355" s="28">
        <v>0.1</v>
      </c>
      <c r="F355" s="28"/>
      <c r="G355" s="29"/>
      <c r="H355" s="28"/>
      <c r="I355" s="28"/>
      <c r="J355" s="28">
        <v>0.25</v>
      </c>
      <c r="K355" s="28"/>
      <c r="L355" s="28" t="s">
        <v>29</v>
      </c>
      <c r="M355" s="29"/>
      <c r="N355" s="29"/>
      <c r="O355" s="29"/>
      <c r="P355" s="36"/>
    </row>
    <row r="356" spans="1:16">
      <c r="A356" s="9" t="s">
        <v>1079</v>
      </c>
      <c r="B356" s="29"/>
      <c r="C356" s="29"/>
      <c r="D356" s="28"/>
      <c r="E356" s="28"/>
      <c r="F356" s="28"/>
      <c r="G356" s="29"/>
      <c r="H356" s="28"/>
      <c r="I356" s="28"/>
      <c r="J356" s="28"/>
      <c r="K356" s="28"/>
      <c r="L356" s="28"/>
      <c r="M356" s="29"/>
      <c r="N356" s="29"/>
      <c r="O356" s="29"/>
      <c r="P356" s="36"/>
    </row>
    <row r="357" spans="1:16">
      <c r="A357" s="10" t="s">
        <v>764</v>
      </c>
      <c r="B357" s="29"/>
      <c r="C357" s="29"/>
      <c r="D357" s="29">
        <v>0</v>
      </c>
      <c r="E357" s="70" t="s">
        <v>955</v>
      </c>
      <c r="F357" s="70"/>
      <c r="G357" s="29"/>
      <c r="H357" s="70" t="s">
        <v>957</v>
      </c>
      <c r="I357" s="70"/>
      <c r="J357" s="70" t="s">
        <v>106</v>
      </c>
      <c r="K357" s="70" t="s">
        <v>1067</v>
      </c>
      <c r="L357" s="70" t="s">
        <v>32</v>
      </c>
      <c r="M357" s="70"/>
      <c r="N357" s="29" t="s">
        <v>33</v>
      </c>
      <c r="O357" s="29">
        <v>10</v>
      </c>
      <c r="P357" s="36"/>
    </row>
    <row r="358" spans="1:16">
      <c r="A358" s="10" t="s">
        <v>765</v>
      </c>
      <c r="B358" s="29"/>
      <c r="C358" s="29"/>
      <c r="D358" s="70" t="s">
        <v>958</v>
      </c>
      <c r="E358" s="70" t="s">
        <v>956</v>
      </c>
      <c r="F358" s="70"/>
      <c r="G358" s="29"/>
      <c r="H358" s="70" t="s">
        <v>957</v>
      </c>
      <c r="I358" s="70"/>
      <c r="J358" s="70" t="s">
        <v>107</v>
      </c>
      <c r="K358" s="70"/>
      <c r="L358" s="70"/>
      <c r="M358" s="70"/>
      <c r="N358" s="29"/>
      <c r="O358" s="29">
        <v>10</v>
      </c>
      <c r="P358" s="36"/>
    </row>
    <row r="359" spans="1:16">
      <c r="A359" s="10" t="s">
        <v>1017</v>
      </c>
      <c r="B359" s="29"/>
      <c r="C359" s="29"/>
      <c r="D359" s="70" t="s">
        <v>958</v>
      </c>
      <c r="E359" s="70" t="s">
        <v>957</v>
      </c>
      <c r="F359" s="70"/>
      <c r="G359" s="29"/>
      <c r="H359" s="70"/>
      <c r="I359" s="70"/>
      <c r="J359" s="70" t="s">
        <v>108</v>
      </c>
      <c r="K359" s="70"/>
      <c r="L359" s="70" t="s">
        <v>30</v>
      </c>
      <c r="M359" s="70"/>
      <c r="N359" s="29"/>
      <c r="O359" s="29"/>
      <c r="P359" s="36"/>
    </row>
    <row r="360" spans="1:16">
      <c r="A360" s="9" t="s">
        <v>872</v>
      </c>
      <c r="B360" s="29"/>
      <c r="C360" s="29"/>
      <c r="D360" s="28"/>
      <c r="E360" s="28"/>
      <c r="F360" s="28"/>
      <c r="G360" s="29"/>
      <c r="H360" s="28"/>
      <c r="I360" s="28"/>
      <c r="J360" s="28"/>
      <c r="K360" s="28"/>
      <c r="L360" s="28"/>
      <c r="M360" s="29"/>
      <c r="N360" s="29"/>
      <c r="O360" s="29"/>
      <c r="P360" s="36"/>
    </row>
    <row r="361" spans="1:16">
      <c r="A361" s="10" t="s">
        <v>764</v>
      </c>
      <c r="B361" s="29"/>
      <c r="C361" s="29"/>
      <c r="D361" s="37">
        <v>0</v>
      </c>
      <c r="E361" s="29">
        <v>0</v>
      </c>
      <c r="F361" s="29"/>
      <c r="G361" s="70"/>
      <c r="H361" s="29"/>
      <c r="I361" s="29"/>
      <c r="J361" s="29">
        <v>0</v>
      </c>
      <c r="K361" s="29">
        <v>0</v>
      </c>
      <c r="L361" s="29"/>
      <c r="M361" s="29"/>
      <c r="N361" s="29">
        <v>0</v>
      </c>
      <c r="O361" s="29"/>
      <c r="P361" s="36"/>
    </row>
    <row r="362" spans="1:16">
      <c r="A362" s="10" t="s">
        <v>765</v>
      </c>
      <c r="B362" s="29"/>
      <c r="C362" s="29"/>
      <c r="D362" s="37">
        <v>0</v>
      </c>
      <c r="E362" s="29">
        <v>0</v>
      </c>
      <c r="F362" s="29"/>
      <c r="G362" s="70"/>
      <c r="H362" s="29"/>
      <c r="I362" s="29"/>
      <c r="J362" s="29" t="s">
        <v>109</v>
      </c>
      <c r="K362" s="29" t="s">
        <v>1068</v>
      </c>
      <c r="L362" s="29"/>
      <c r="M362" s="29"/>
      <c r="N362" s="29"/>
      <c r="O362" s="29"/>
      <c r="P362" s="36"/>
    </row>
    <row r="363" spans="1:16">
      <c r="A363" s="10" t="s">
        <v>1017</v>
      </c>
      <c r="B363" s="29"/>
      <c r="C363" s="29"/>
      <c r="D363" s="37">
        <v>0</v>
      </c>
      <c r="E363" s="29">
        <v>0</v>
      </c>
      <c r="F363" s="29"/>
      <c r="G363" s="70"/>
      <c r="H363" s="29"/>
      <c r="I363" s="29"/>
      <c r="J363" s="29">
        <v>0</v>
      </c>
      <c r="K363" s="29">
        <v>0</v>
      </c>
      <c r="L363" s="29"/>
      <c r="M363" s="29"/>
      <c r="N363" s="29"/>
      <c r="O363" s="29"/>
      <c r="P363" s="36"/>
    </row>
    <row r="364" spans="1:16">
      <c r="A364" s="8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36"/>
    </row>
    <row r="365" spans="1:16">
      <c r="A365" s="10" t="s">
        <v>615</v>
      </c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108"/>
      <c r="O365" s="36"/>
      <c r="P365" s="36"/>
    </row>
    <row r="366" spans="1:16" ht="28">
      <c r="B366" s="69" t="s">
        <v>151</v>
      </c>
      <c r="C366" s="69" t="s">
        <v>644</v>
      </c>
      <c r="D366" s="69" t="s">
        <v>1003</v>
      </c>
      <c r="E366" s="69" t="s">
        <v>182</v>
      </c>
      <c r="F366" s="69" t="s">
        <v>949</v>
      </c>
      <c r="G366" s="69" t="s">
        <v>79</v>
      </c>
      <c r="H366" s="69" t="s">
        <v>948</v>
      </c>
      <c r="I366" s="69" t="s">
        <v>1072</v>
      </c>
      <c r="J366" s="69" t="s">
        <v>103</v>
      </c>
      <c r="K366" s="69" t="s">
        <v>113</v>
      </c>
      <c r="L366" s="69" t="s">
        <v>951</v>
      </c>
      <c r="M366" s="69" t="s">
        <v>112</v>
      </c>
      <c r="N366" s="69" t="s">
        <v>114</v>
      </c>
      <c r="O366" s="69" t="s">
        <v>43</v>
      </c>
      <c r="P366" s="36"/>
    </row>
    <row r="367" spans="1:16" ht="28">
      <c r="B367" s="69" t="s">
        <v>86</v>
      </c>
      <c r="C367" s="69" t="s">
        <v>834</v>
      </c>
      <c r="D367" s="69" t="s">
        <v>1024</v>
      </c>
      <c r="E367" s="69" t="s">
        <v>1032</v>
      </c>
      <c r="F367" s="69" t="s">
        <v>948</v>
      </c>
      <c r="G367" s="69" t="s">
        <v>80</v>
      </c>
      <c r="H367" s="69"/>
      <c r="I367" s="69"/>
      <c r="J367" s="69"/>
      <c r="K367" s="69" t="s">
        <v>1069</v>
      </c>
      <c r="L367" s="69"/>
      <c r="M367" s="69"/>
      <c r="N367" s="69" t="s">
        <v>115</v>
      </c>
      <c r="O367" s="69" t="s">
        <v>960</v>
      </c>
      <c r="P367" s="36"/>
    </row>
    <row r="368" spans="1:16" ht="28">
      <c r="B368" s="69" t="s">
        <v>153</v>
      </c>
      <c r="C368" s="69" t="s">
        <v>25</v>
      </c>
      <c r="D368" s="69"/>
      <c r="E368" s="69" t="s">
        <v>1033</v>
      </c>
      <c r="F368" s="69" t="s">
        <v>972</v>
      </c>
      <c r="G368" s="69"/>
      <c r="H368" s="69"/>
      <c r="I368" s="69"/>
      <c r="J368" s="69"/>
      <c r="K368" s="69"/>
      <c r="L368" s="69"/>
      <c r="M368" s="69"/>
      <c r="N368" s="69"/>
      <c r="O368" s="69" t="s">
        <v>961</v>
      </c>
      <c r="P368" s="36"/>
    </row>
    <row r="369" spans="1:16" ht="28">
      <c r="B369" s="69" t="s">
        <v>101</v>
      </c>
      <c r="C369" s="69" t="s">
        <v>26</v>
      </c>
      <c r="D369" s="88"/>
      <c r="E369" s="69" t="s">
        <v>1034</v>
      </c>
      <c r="F369" s="95" t="s">
        <v>973</v>
      </c>
      <c r="G369" s="95"/>
      <c r="H369" s="88"/>
      <c r="I369" s="88"/>
      <c r="J369" s="88"/>
      <c r="K369" s="88"/>
      <c r="L369" s="88"/>
      <c r="M369" s="88"/>
      <c r="N369" s="88"/>
      <c r="O369" s="69" t="s">
        <v>962</v>
      </c>
      <c r="P369" s="88"/>
    </row>
    <row r="370" spans="1:16" ht="28">
      <c r="B370" s="69" t="s">
        <v>155</v>
      </c>
      <c r="C370" s="88"/>
      <c r="D370" s="88"/>
      <c r="E370" s="51"/>
      <c r="F370" s="69" t="s">
        <v>1099</v>
      </c>
      <c r="G370" s="88"/>
      <c r="H370" s="88"/>
      <c r="I370" s="88"/>
      <c r="J370" s="88"/>
      <c r="K370" s="88"/>
      <c r="L370" s="88"/>
      <c r="M370" s="88"/>
      <c r="N370" s="88"/>
      <c r="O370" s="88"/>
      <c r="P370" s="88"/>
    </row>
    <row r="371" spans="1:16" ht="28">
      <c r="B371" s="69" t="s">
        <v>102</v>
      </c>
      <c r="C371" s="88"/>
      <c r="D371" s="88"/>
      <c r="E371" s="51"/>
      <c r="F371" s="51"/>
      <c r="G371" s="88"/>
      <c r="H371" s="88"/>
      <c r="I371" s="88"/>
      <c r="J371" s="88"/>
      <c r="K371" s="88"/>
      <c r="L371" s="88"/>
      <c r="M371" s="88"/>
      <c r="N371" s="88"/>
      <c r="O371" s="88"/>
      <c r="P371" s="88"/>
    </row>
    <row r="372" spans="1:16">
      <c r="B372" s="51"/>
      <c r="C372" s="88"/>
      <c r="D372" s="88"/>
      <c r="E372" s="51"/>
      <c r="F372" s="51"/>
      <c r="G372" s="88"/>
      <c r="H372" s="88"/>
      <c r="I372" s="88"/>
      <c r="J372" s="88"/>
      <c r="K372" s="88"/>
      <c r="L372" s="88"/>
      <c r="M372" s="88"/>
      <c r="N372" s="88"/>
      <c r="O372" s="88"/>
      <c r="P372" s="88"/>
    </row>
    <row r="373" spans="1:16">
      <c r="A373" t="s">
        <v>43</v>
      </c>
      <c r="B373" s="88" t="s">
        <v>116</v>
      </c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</row>
    <row r="374" spans="1:16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</row>
    <row r="375" spans="1:16">
      <c r="A375" s="3"/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</row>
    <row r="376" spans="1:16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</row>
    <row r="377" spans="1:16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</row>
    <row r="378" spans="1:16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</row>
    <row r="379" spans="1:16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</row>
    <row r="380" spans="1:16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</row>
    <row r="381" spans="1:16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</row>
    <row r="382" spans="1:16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</row>
    <row r="383" spans="1:16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</row>
    <row r="384" spans="1:16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</row>
    <row r="385" spans="1:16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</row>
    <row r="386" spans="1:16">
      <c r="A386" s="3"/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</row>
    <row r="387" spans="1:16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</row>
    <row r="388" spans="1:16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</row>
    <row r="389" spans="1:16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</row>
    <row r="390" spans="1:16">
      <c r="A390" s="3"/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</row>
    <row r="391" spans="1:16">
      <c r="A391" s="93"/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</row>
    <row r="392" spans="1:16">
      <c r="A392" s="93"/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</row>
    <row r="393" spans="1:16">
      <c r="A393" s="93"/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</row>
    <row r="394" spans="1:16">
      <c r="A394" s="93"/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</row>
    <row r="395" spans="1:16">
      <c r="A395" s="93"/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</row>
    <row r="396" spans="1:16">
      <c r="A396" s="93"/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</row>
    <row r="397" spans="1:16">
      <c r="A397" s="93"/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</row>
    <row r="398" spans="1:16">
      <c r="A398" s="93"/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</row>
    <row r="399" spans="1:16">
      <c r="A399" s="93"/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</row>
    <row r="400" spans="1:16">
      <c r="A400" s="93"/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</row>
    <row r="401" spans="1:16">
      <c r="A401" s="93"/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</row>
    <row r="402" spans="1:16">
      <c r="A402" s="3"/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</row>
    <row r="403" spans="1:16">
      <c r="A403" s="93"/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</row>
    <row r="404" spans="1:16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</row>
    <row r="405" spans="1:16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</row>
  </sheetData>
  <phoneticPr fontId="9" type="noConversion"/>
  <pageMargins left="0.75" right="0.75" top="1" bottom="1" header="0.5" footer="0.5"/>
  <pageSetup orientation="portrait" horizontalDpi="4294967292" verticalDpi="429496729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405"/>
  <sheetViews>
    <sheetView topLeftCell="A287" workbookViewId="0">
      <selection activeCell="A304" sqref="A304:XFD304"/>
    </sheetView>
  </sheetViews>
  <sheetFormatPr baseColWidth="10" defaultColWidth="8.6640625" defaultRowHeight="13"/>
  <cols>
    <col min="1" max="1" width="25.6640625" customWidth="1"/>
    <col min="2" max="2" width="8.6640625" customWidth="1"/>
    <col min="3" max="4" width="9.6640625" customWidth="1"/>
    <col min="5" max="5" width="10.5" customWidth="1"/>
    <col min="6" max="6" width="12.1640625" customWidth="1"/>
    <col min="7" max="7" width="10.83203125" customWidth="1"/>
    <col min="8" max="8" width="9.5" customWidth="1"/>
    <col min="9" max="10" width="10.33203125" customWidth="1"/>
    <col min="11" max="11" width="11.1640625" customWidth="1"/>
    <col min="12" max="12" width="11.6640625" customWidth="1"/>
    <col min="13" max="13" width="9.33203125" customWidth="1"/>
    <col min="14" max="14" width="10.33203125" customWidth="1"/>
  </cols>
  <sheetData>
    <row r="1" spans="1:16">
      <c r="A1" s="3" t="s">
        <v>1111</v>
      </c>
      <c r="C1" s="5" t="s">
        <v>514</v>
      </c>
      <c r="D1" s="5">
        <f>O332</f>
        <v>155</v>
      </c>
      <c r="F1" s="4"/>
      <c r="G1" s="4"/>
      <c r="I1" s="4"/>
      <c r="J1" s="4"/>
      <c r="K1" s="4"/>
      <c r="L1" s="4"/>
      <c r="M1" s="4"/>
      <c r="N1" s="5"/>
    </row>
    <row r="2" spans="1:16">
      <c r="A2" s="3"/>
      <c r="C2" s="5"/>
      <c r="D2" s="5"/>
      <c r="E2" s="5"/>
      <c r="F2" s="4"/>
      <c r="G2" s="4"/>
      <c r="I2" s="4"/>
      <c r="J2" s="4"/>
      <c r="K2" s="4"/>
      <c r="L2" s="4"/>
      <c r="M2" s="4"/>
      <c r="N2" s="5"/>
    </row>
    <row r="3" spans="1:16" ht="24" customHeight="1">
      <c r="A3" s="3"/>
      <c r="B3" s="40" t="s">
        <v>1036</v>
      </c>
      <c r="C3" s="47" t="s">
        <v>959</v>
      </c>
      <c r="D3" s="47" t="s">
        <v>1115</v>
      </c>
      <c r="E3" s="40" t="s">
        <v>251</v>
      </c>
      <c r="F3" s="40" t="s">
        <v>1098</v>
      </c>
      <c r="G3" s="40" t="s">
        <v>1120</v>
      </c>
      <c r="H3" s="40" t="s">
        <v>1117</v>
      </c>
      <c r="I3" s="47" t="s">
        <v>1082</v>
      </c>
      <c r="J3" s="47" t="s">
        <v>1118</v>
      </c>
      <c r="K3" s="47" t="s">
        <v>966</v>
      </c>
      <c r="L3" s="47" t="s">
        <v>1126</v>
      </c>
      <c r="M3" s="47" t="s">
        <v>46</v>
      </c>
      <c r="N3" s="40" t="s">
        <v>1109</v>
      </c>
      <c r="O3" s="41" t="s">
        <v>378</v>
      </c>
    </row>
    <row r="4" spans="1:16" ht="28">
      <c r="B4" s="81"/>
      <c r="C4" s="67"/>
      <c r="D4" s="81" t="s">
        <v>1116</v>
      </c>
      <c r="E4" s="72"/>
      <c r="F4" s="72"/>
      <c r="G4" s="81" t="s">
        <v>1121</v>
      </c>
      <c r="H4" s="81"/>
      <c r="I4" s="81"/>
      <c r="J4" s="81"/>
      <c r="K4" s="81" t="s">
        <v>1114</v>
      </c>
      <c r="L4" s="81"/>
      <c r="M4" s="67"/>
      <c r="N4" s="72"/>
      <c r="O4" s="72"/>
      <c r="P4" s="52"/>
    </row>
    <row r="5" spans="1:16" s="1" customFormat="1" ht="14">
      <c r="A5" s="2" t="s">
        <v>983</v>
      </c>
      <c r="B5" s="82"/>
      <c r="C5" s="83"/>
      <c r="D5" s="83"/>
      <c r="E5" s="83"/>
      <c r="F5" s="83"/>
      <c r="G5" s="83"/>
      <c r="H5" s="82"/>
      <c r="I5" s="83"/>
      <c r="J5" s="83"/>
      <c r="K5" s="83"/>
      <c r="L5" s="83"/>
      <c r="M5" s="83"/>
      <c r="N5" s="83"/>
      <c r="O5" s="83"/>
    </row>
    <row r="6" spans="1:16" s="1" customFormat="1" ht="14">
      <c r="A6" s="103" t="s">
        <v>1083</v>
      </c>
      <c r="B6" s="82"/>
      <c r="C6" s="83"/>
      <c r="D6" s="83"/>
      <c r="E6" s="83"/>
      <c r="F6" s="83"/>
      <c r="G6" s="83"/>
      <c r="H6" s="82"/>
      <c r="I6" s="102"/>
      <c r="J6" s="102"/>
      <c r="K6" s="83"/>
      <c r="L6" s="83"/>
      <c r="M6" s="83"/>
      <c r="N6" s="83"/>
      <c r="O6" s="36" t="str">
        <f t="shared" ref="O6:O35" si="0">IF(SUM(B6:N6)&gt;0,SUM(B6:N6),"")</f>
        <v/>
      </c>
    </row>
    <row r="7" spans="1:16">
      <c r="A7" s="8" t="s">
        <v>364</v>
      </c>
      <c r="B7" s="29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36" t="str">
        <f t="shared" si="0"/>
        <v/>
      </c>
    </row>
    <row r="8" spans="1:16">
      <c r="A8" s="63" t="s">
        <v>408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36" t="str">
        <f t="shared" si="0"/>
        <v/>
      </c>
    </row>
    <row r="9" spans="1:16">
      <c r="A9" s="8" t="s">
        <v>266</v>
      </c>
      <c r="B9" s="77"/>
      <c r="C9" s="77">
        <v>58</v>
      </c>
      <c r="D9" s="77">
        <v>3</v>
      </c>
      <c r="E9" s="77">
        <v>32</v>
      </c>
      <c r="F9" s="77">
        <v>63</v>
      </c>
      <c r="G9" s="77"/>
      <c r="H9" s="77">
        <v>47</v>
      </c>
      <c r="I9" s="77"/>
      <c r="J9" s="77"/>
      <c r="K9" s="77">
        <v>5</v>
      </c>
      <c r="L9" s="77">
        <v>11</v>
      </c>
      <c r="M9" s="77">
        <v>28</v>
      </c>
      <c r="N9" s="77">
        <v>15</v>
      </c>
      <c r="O9" s="36">
        <f t="shared" si="0"/>
        <v>262</v>
      </c>
    </row>
    <row r="10" spans="1:16" ht="14">
      <c r="A10" s="39" t="s">
        <v>776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36" t="str">
        <f t="shared" si="0"/>
        <v/>
      </c>
    </row>
    <row r="11" spans="1:16" ht="14">
      <c r="A11" s="39" t="s">
        <v>242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36" t="str">
        <f t="shared" si="0"/>
        <v/>
      </c>
    </row>
    <row r="12" spans="1:16">
      <c r="A12" s="8" t="s">
        <v>267</v>
      </c>
      <c r="B12" s="77"/>
      <c r="C12" s="77"/>
      <c r="D12" s="77"/>
      <c r="E12" s="77">
        <v>18</v>
      </c>
      <c r="F12" s="77"/>
      <c r="G12" s="77"/>
      <c r="H12" s="77"/>
      <c r="I12" s="77"/>
      <c r="J12" s="77"/>
      <c r="K12" s="77"/>
      <c r="L12" s="77"/>
      <c r="M12" s="77"/>
      <c r="N12" s="77"/>
      <c r="O12" s="36">
        <f t="shared" si="0"/>
        <v>18</v>
      </c>
    </row>
    <row r="13" spans="1:16">
      <c r="A13" s="8" t="s">
        <v>268</v>
      </c>
      <c r="B13" s="77"/>
      <c r="C13" s="77"/>
      <c r="D13" s="77"/>
      <c r="E13" s="77">
        <v>2</v>
      </c>
      <c r="F13" s="77"/>
      <c r="G13" s="77"/>
      <c r="H13" s="77"/>
      <c r="I13" s="77"/>
      <c r="J13" s="77"/>
      <c r="K13" s="77"/>
      <c r="L13" s="77"/>
      <c r="M13" s="77"/>
      <c r="N13" s="77">
        <v>6</v>
      </c>
      <c r="O13" s="36">
        <f t="shared" si="0"/>
        <v>8</v>
      </c>
    </row>
    <row r="14" spans="1:16">
      <c r="A14" s="8" t="s">
        <v>269</v>
      </c>
      <c r="B14" s="77">
        <v>1</v>
      </c>
      <c r="C14" s="77"/>
      <c r="D14" s="77"/>
      <c r="E14" s="77"/>
      <c r="F14" s="77">
        <v>2</v>
      </c>
      <c r="G14" s="77"/>
      <c r="H14" s="77"/>
      <c r="I14" s="77"/>
      <c r="J14" s="77"/>
      <c r="K14" s="77"/>
      <c r="L14" s="77"/>
      <c r="M14" s="77"/>
      <c r="N14" s="77"/>
      <c r="O14" s="36">
        <f t="shared" si="0"/>
        <v>3</v>
      </c>
    </row>
    <row r="15" spans="1:16">
      <c r="A15" s="8" t="s">
        <v>410</v>
      </c>
      <c r="B15" s="77">
        <v>12</v>
      </c>
      <c r="C15" s="77">
        <v>6</v>
      </c>
      <c r="D15" s="77"/>
      <c r="E15" s="77">
        <v>24</v>
      </c>
      <c r="F15" s="77">
        <v>2</v>
      </c>
      <c r="G15" s="77"/>
      <c r="H15" s="77">
        <v>70</v>
      </c>
      <c r="I15" s="77">
        <v>2</v>
      </c>
      <c r="J15" s="77">
        <v>5</v>
      </c>
      <c r="K15" s="77">
        <v>16</v>
      </c>
      <c r="L15" s="77"/>
      <c r="M15" s="77">
        <v>3</v>
      </c>
      <c r="N15" s="77">
        <v>30</v>
      </c>
      <c r="O15" s="36">
        <f t="shared" si="0"/>
        <v>170</v>
      </c>
    </row>
    <row r="16" spans="1:16">
      <c r="A16" s="8" t="s">
        <v>411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>
        <v>2</v>
      </c>
      <c r="O16" s="36">
        <f t="shared" si="0"/>
        <v>2</v>
      </c>
    </row>
    <row r="17" spans="1:15">
      <c r="A17" s="8" t="s">
        <v>568</v>
      </c>
      <c r="B17" s="77"/>
      <c r="C17" s="77"/>
      <c r="D17" s="77"/>
      <c r="E17" s="77">
        <v>10</v>
      </c>
      <c r="F17" s="77"/>
      <c r="G17" s="77"/>
      <c r="H17" s="77"/>
      <c r="I17" s="77"/>
      <c r="J17" s="77"/>
      <c r="K17" s="77"/>
      <c r="L17" s="77"/>
      <c r="M17" s="77"/>
      <c r="N17" s="77">
        <v>2</v>
      </c>
      <c r="O17" s="36">
        <f t="shared" si="0"/>
        <v>12</v>
      </c>
    </row>
    <row r="18" spans="1:15">
      <c r="A18" s="8" t="s">
        <v>569</v>
      </c>
      <c r="B18" s="77"/>
      <c r="C18" s="77"/>
      <c r="D18" s="77"/>
      <c r="E18" s="77">
        <v>10</v>
      </c>
      <c r="F18" s="77"/>
      <c r="G18" s="77"/>
      <c r="H18" s="77"/>
      <c r="I18" s="77"/>
      <c r="J18" s="77"/>
      <c r="K18" s="77"/>
      <c r="L18" s="77"/>
      <c r="M18" s="77"/>
      <c r="N18" s="77"/>
      <c r="O18" s="36">
        <f t="shared" si="0"/>
        <v>10</v>
      </c>
    </row>
    <row r="19" spans="1:15">
      <c r="A19" s="8" t="s">
        <v>40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36" t="str">
        <f t="shared" si="0"/>
        <v/>
      </c>
    </row>
    <row r="20" spans="1:15">
      <c r="A20" s="8" t="s">
        <v>417</v>
      </c>
      <c r="B20" s="77"/>
      <c r="C20" s="77"/>
      <c r="D20" s="77"/>
      <c r="E20" s="77">
        <v>7</v>
      </c>
      <c r="F20" s="77"/>
      <c r="G20" s="77"/>
      <c r="H20" s="77"/>
      <c r="I20" s="77"/>
      <c r="J20" s="77">
        <v>1</v>
      </c>
      <c r="K20" s="77"/>
      <c r="L20" s="77"/>
      <c r="M20" s="77"/>
      <c r="N20" s="77"/>
      <c r="O20" s="36">
        <f t="shared" si="0"/>
        <v>8</v>
      </c>
    </row>
    <row r="21" spans="1:15">
      <c r="A21" s="8" t="s">
        <v>124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36" t="str">
        <f t="shared" si="0"/>
        <v/>
      </c>
    </row>
    <row r="22" spans="1:15">
      <c r="A22" s="8" t="s">
        <v>418</v>
      </c>
      <c r="B22" s="77"/>
      <c r="C22" s="77"/>
      <c r="D22" s="77"/>
      <c r="E22" s="77">
        <v>3</v>
      </c>
      <c r="F22" s="77">
        <v>2</v>
      </c>
      <c r="G22" s="77"/>
      <c r="H22" s="77"/>
      <c r="I22" s="77"/>
      <c r="J22" s="77"/>
      <c r="K22" s="77">
        <v>2</v>
      </c>
      <c r="L22" s="77">
        <v>5</v>
      </c>
      <c r="M22" s="77"/>
      <c r="N22" s="77"/>
      <c r="O22" s="36">
        <f t="shared" si="0"/>
        <v>12</v>
      </c>
    </row>
    <row r="23" spans="1:15">
      <c r="A23" s="8" t="s">
        <v>849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36" t="str">
        <f t="shared" si="0"/>
        <v/>
      </c>
    </row>
    <row r="24" spans="1:15">
      <c r="A24" s="8" t="s">
        <v>419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36" t="str">
        <f t="shared" si="0"/>
        <v/>
      </c>
    </row>
    <row r="25" spans="1:15">
      <c r="A25" s="8" t="s">
        <v>18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36" t="str">
        <f t="shared" si="0"/>
        <v/>
      </c>
    </row>
    <row r="26" spans="1:15">
      <c r="A26" s="8" t="s">
        <v>828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36" t="str">
        <f t="shared" si="0"/>
        <v/>
      </c>
    </row>
    <row r="27" spans="1:15">
      <c r="A27" s="8" t="s">
        <v>770</v>
      </c>
      <c r="B27" s="77"/>
      <c r="C27" s="77"/>
      <c r="D27" s="77"/>
      <c r="E27" s="77"/>
      <c r="F27" s="77"/>
      <c r="G27" s="77"/>
      <c r="H27" s="77">
        <v>2</v>
      </c>
      <c r="I27" s="77"/>
      <c r="J27" s="77"/>
      <c r="K27" s="77"/>
      <c r="L27" s="77">
        <v>1</v>
      </c>
      <c r="M27" s="77"/>
      <c r="N27" s="77">
        <v>26</v>
      </c>
      <c r="O27" s="36">
        <f t="shared" si="0"/>
        <v>29</v>
      </c>
    </row>
    <row r="28" spans="1:15">
      <c r="A28" s="8" t="s">
        <v>684</v>
      </c>
      <c r="B28" s="77"/>
      <c r="C28" s="77"/>
      <c r="D28" s="77"/>
      <c r="E28" s="77"/>
      <c r="F28" s="77"/>
      <c r="G28" s="77"/>
      <c r="H28" s="77">
        <v>1</v>
      </c>
      <c r="I28" s="77"/>
      <c r="J28" s="77"/>
      <c r="K28" s="77"/>
      <c r="L28" s="77"/>
      <c r="M28" s="77"/>
      <c r="N28" s="77"/>
      <c r="O28" s="36">
        <f t="shared" si="0"/>
        <v>1</v>
      </c>
    </row>
    <row r="29" spans="1:15">
      <c r="A29" s="8" t="s">
        <v>771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36" t="str">
        <f t="shared" si="0"/>
        <v/>
      </c>
    </row>
    <row r="30" spans="1:15">
      <c r="A30" s="8" t="s">
        <v>179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36" t="str">
        <f t="shared" si="0"/>
        <v/>
      </c>
    </row>
    <row r="31" spans="1:15">
      <c r="A31" s="8" t="s">
        <v>180</v>
      </c>
      <c r="B31" s="77"/>
      <c r="C31" s="77"/>
      <c r="D31" s="77"/>
      <c r="E31" s="77"/>
      <c r="F31" s="77"/>
      <c r="G31" s="77"/>
      <c r="H31" s="77"/>
      <c r="I31" s="77"/>
      <c r="J31" s="77"/>
      <c r="K31" s="77">
        <v>1</v>
      </c>
      <c r="L31" s="77"/>
      <c r="M31" s="77"/>
      <c r="N31" s="77"/>
      <c r="O31" s="36">
        <f t="shared" si="0"/>
        <v>1</v>
      </c>
    </row>
    <row r="32" spans="1:15">
      <c r="A32" s="8" t="s">
        <v>365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36" t="str">
        <f t="shared" si="0"/>
        <v/>
      </c>
    </row>
    <row r="33" spans="1:15">
      <c r="A33" s="8" t="s">
        <v>651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36" t="str">
        <f t="shared" si="0"/>
        <v/>
      </c>
    </row>
    <row r="34" spans="1:15">
      <c r="A34" s="8" t="s">
        <v>476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>
        <v>6</v>
      </c>
      <c r="O34" s="36">
        <f t="shared" si="0"/>
        <v>6</v>
      </c>
    </row>
    <row r="35" spans="1:15">
      <c r="A35" s="8" t="s">
        <v>290</v>
      </c>
      <c r="B35" s="77"/>
      <c r="C35" s="77"/>
      <c r="D35" s="77"/>
      <c r="E35" s="77"/>
      <c r="F35" s="77"/>
      <c r="G35" s="77"/>
      <c r="H35" s="29"/>
      <c r="I35" s="77"/>
      <c r="J35" s="77"/>
      <c r="K35" s="77"/>
      <c r="L35" s="77"/>
      <c r="M35" s="77"/>
      <c r="N35" s="77">
        <v>4</v>
      </c>
      <c r="O35" s="36">
        <f t="shared" si="0"/>
        <v>4</v>
      </c>
    </row>
    <row r="36" spans="1:15"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6"/>
    </row>
    <row r="37" spans="1:15" ht="14">
      <c r="A37" s="2" t="s">
        <v>691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87"/>
    </row>
    <row r="38" spans="1:15">
      <c r="A38" s="8" t="s">
        <v>0</v>
      </c>
      <c r="B38" s="77"/>
      <c r="C38" s="77">
        <v>4</v>
      </c>
      <c r="D38" s="77"/>
      <c r="E38" s="77"/>
      <c r="F38" s="77">
        <v>6</v>
      </c>
      <c r="G38" s="77">
        <v>3</v>
      </c>
      <c r="H38" s="77">
        <v>7</v>
      </c>
      <c r="I38" s="77">
        <v>1</v>
      </c>
      <c r="J38" s="77"/>
      <c r="K38" s="77">
        <v>21</v>
      </c>
      <c r="L38" s="77">
        <v>1</v>
      </c>
      <c r="M38" s="77">
        <v>21</v>
      </c>
      <c r="N38" s="77">
        <v>6</v>
      </c>
      <c r="O38" s="36">
        <f t="shared" ref="O38:O44" si="1">IF(SUM(B38:N38)&gt;0,SUM(B38:N38),"")</f>
        <v>70</v>
      </c>
    </row>
    <row r="39" spans="1:15">
      <c r="A39" s="8" t="s">
        <v>477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>
        <v>1</v>
      </c>
      <c r="N39" s="77"/>
      <c r="O39" s="36">
        <f t="shared" si="1"/>
        <v>1</v>
      </c>
    </row>
    <row r="40" spans="1:15">
      <c r="A40" s="8" t="s">
        <v>626</v>
      </c>
      <c r="B40" s="77"/>
      <c r="C40" s="77"/>
      <c r="D40" s="77"/>
      <c r="E40" s="77"/>
      <c r="F40" s="77"/>
      <c r="G40" s="77"/>
      <c r="H40" s="77">
        <v>2</v>
      </c>
      <c r="I40" s="77"/>
      <c r="J40" s="77"/>
      <c r="K40" s="77"/>
      <c r="L40" s="77"/>
      <c r="M40" s="77"/>
      <c r="N40" s="77"/>
      <c r="O40" s="36">
        <f t="shared" si="1"/>
        <v>2</v>
      </c>
    </row>
    <row r="41" spans="1:15">
      <c r="A41" s="8" t="s">
        <v>366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36" t="str">
        <f t="shared" si="1"/>
        <v/>
      </c>
    </row>
    <row r="42" spans="1:15">
      <c r="A42" s="8" t="s">
        <v>485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36" t="str">
        <f t="shared" si="1"/>
        <v/>
      </c>
    </row>
    <row r="43" spans="1:15">
      <c r="A43" s="8" t="s">
        <v>486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36" t="str">
        <f t="shared" si="1"/>
        <v/>
      </c>
    </row>
    <row r="44" spans="1:15">
      <c r="A44" s="8" t="s">
        <v>487</v>
      </c>
      <c r="B44" s="77">
        <v>1</v>
      </c>
      <c r="C44" s="77"/>
      <c r="D44" s="77"/>
      <c r="E44" s="77"/>
      <c r="F44" s="77">
        <v>2</v>
      </c>
      <c r="G44" s="77"/>
      <c r="H44" s="77"/>
      <c r="I44" s="77">
        <v>2</v>
      </c>
      <c r="J44" s="77">
        <v>2</v>
      </c>
      <c r="K44" s="77">
        <v>5</v>
      </c>
      <c r="L44" s="77"/>
      <c r="M44" s="77"/>
      <c r="N44" s="77"/>
      <c r="O44" s="36">
        <f t="shared" si="1"/>
        <v>12</v>
      </c>
    </row>
    <row r="45" spans="1:15"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87"/>
    </row>
    <row r="46" spans="1:15">
      <c r="A46" s="53" t="s">
        <v>843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87"/>
    </row>
    <row r="47" spans="1:15" ht="14">
      <c r="A47" s="61" t="s">
        <v>1</v>
      </c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>
        <v>1</v>
      </c>
      <c r="M47" s="77"/>
      <c r="N47" s="77">
        <v>6</v>
      </c>
      <c r="O47" s="36">
        <f t="shared" ref="O47:O53" si="2">IF(SUM(B47:N47)&gt;0,SUM(B47:N47),"")</f>
        <v>7</v>
      </c>
    </row>
    <row r="48" spans="1:15" ht="14">
      <c r="A48" s="61" t="s">
        <v>17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36" t="str">
        <f t="shared" si="2"/>
        <v/>
      </c>
    </row>
    <row r="49" spans="1:15" ht="14">
      <c r="A49" s="61" t="s">
        <v>245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36" t="str">
        <f t="shared" si="2"/>
        <v/>
      </c>
    </row>
    <row r="50" spans="1:15" ht="14">
      <c r="A50" s="61" t="s">
        <v>246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36" t="str">
        <f t="shared" si="2"/>
        <v/>
      </c>
    </row>
    <row r="51" spans="1:15" ht="14">
      <c r="A51" s="61" t="s">
        <v>247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>
        <v>2</v>
      </c>
      <c r="O51" s="36">
        <f t="shared" si="2"/>
        <v>2</v>
      </c>
    </row>
    <row r="52" spans="1:15" ht="14">
      <c r="A52" s="61" t="s">
        <v>248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36" t="str">
        <f t="shared" si="2"/>
        <v/>
      </c>
    </row>
    <row r="53" spans="1:15" ht="14">
      <c r="A53" s="62" t="s">
        <v>805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36" t="str">
        <f t="shared" si="2"/>
        <v/>
      </c>
    </row>
    <row r="54" spans="1:15"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87"/>
    </row>
    <row r="55" spans="1:15" ht="14">
      <c r="A55" s="2" t="s">
        <v>995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87"/>
    </row>
    <row r="56" spans="1:15" ht="14">
      <c r="A56" s="61" t="s">
        <v>695</v>
      </c>
      <c r="B56" s="77"/>
      <c r="C56" s="77"/>
      <c r="D56" s="77"/>
      <c r="E56" s="77"/>
      <c r="F56" s="77">
        <v>3</v>
      </c>
      <c r="G56" s="77"/>
      <c r="H56" s="77"/>
      <c r="I56" s="77"/>
      <c r="J56" s="77"/>
      <c r="K56" s="77"/>
      <c r="L56" s="77"/>
      <c r="M56" s="77"/>
      <c r="N56" s="77">
        <v>7</v>
      </c>
      <c r="O56" s="36">
        <f t="shared" ref="O56:O62" si="3">IF(SUM(B56:N56)&gt;0,SUM(B56:N56),"")</f>
        <v>10</v>
      </c>
    </row>
    <row r="57" spans="1:15" ht="14">
      <c r="A57" s="39" t="s">
        <v>896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36" t="str">
        <f t="shared" si="3"/>
        <v/>
      </c>
    </row>
    <row r="58" spans="1:15" ht="14">
      <c r="A58" s="61" t="s">
        <v>570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36" t="str">
        <f t="shared" si="3"/>
        <v/>
      </c>
    </row>
    <row r="59" spans="1:15" ht="14">
      <c r="A59" s="61" t="s">
        <v>571</v>
      </c>
      <c r="B59" s="77"/>
      <c r="C59" s="77">
        <v>2</v>
      </c>
      <c r="D59" s="77"/>
      <c r="E59" s="77"/>
      <c r="F59" s="77">
        <v>2</v>
      </c>
      <c r="G59" s="77"/>
      <c r="H59" s="77"/>
      <c r="I59" s="77"/>
      <c r="J59" s="77"/>
      <c r="K59" s="77"/>
      <c r="L59" s="77"/>
      <c r="M59" s="77">
        <v>1</v>
      </c>
      <c r="N59" s="77">
        <v>1</v>
      </c>
      <c r="O59" s="36">
        <f t="shared" si="3"/>
        <v>6</v>
      </c>
    </row>
    <row r="60" spans="1:15" ht="14">
      <c r="A60" s="61" t="s">
        <v>572</v>
      </c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36" t="str">
        <f t="shared" si="3"/>
        <v/>
      </c>
    </row>
    <row r="61" spans="1:15" ht="14">
      <c r="A61" s="61" t="s">
        <v>821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36" t="str">
        <f t="shared" si="3"/>
        <v/>
      </c>
    </row>
    <row r="62" spans="1:15" ht="14">
      <c r="A62" s="61" t="s">
        <v>528</v>
      </c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>
        <v>1</v>
      </c>
      <c r="O62" s="36">
        <f t="shared" si="3"/>
        <v>1</v>
      </c>
    </row>
    <row r="63" spans="1:15"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87"/>
    </row>
    <row r="64" spans="1:15">
      <c r="A64" s="3" t="s">
        <v>692</v>
      </c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87"/>
    </row>
    <row r="65" spans="1:15" ht="14">
      <c r="A65" s="61" t="s">
        <v>390</v>
      </c>
      <c r="B65" s="77">
        <v>2</v>
      </c>
      <c r="C65" s="77">
        <v>27</v>
      </c>
      <c r="D65" s="77">
        <v>4</v>
      </c>
      <c r="E65" s="77">
        <v>3</v>
      </c>
      <c r="F65" s="77">
        <v>12</v>
      </c>
      <c r="G65" s="77"/>
      <c r="H65" s="77">
        <v>3</v>
      </c>
      <c r="I65" s="77">
        <v>3</v>
      </c>
      <c r="J65" s="77">
        <v>4</v>
      </c>
      <c r="K65" s="77">
        <v>5</v>
      </c>
      <c r="L65" s="77"/>
      <c r="M65" s="77">
        <v>14</v>
      </c>
      <c r="N65" s="77"/>
      <c r="O65" s="36">
        <f t="shared" ref="O65:O78" si="4">IF(SUM(B65:N65)&gt;0,SUM(B65:N65),"")</f>
        <v>77</v>
      </c>
    </row>
    <row r="66" spans="1:15" ht="14">
      <c r="A66" s="61" t="s">
        <v>391</v>
      </c>
      <c r="B66" s="77"/>
      <c r="C66" s="77">
        <v>9</v>
      </c>
      <c r="D66" s="77"/>
      <c r="E66" s="77"/>
      <c r="F66" s="77">
        <v>5</v>
      </c>
      <c r="G66" s="77"/>
      <c r="H66" s="77"/>
      <c r="I66" s="77"/>
      <c r="J66" s="77"/>
      <c r="K66" s="77"/>
      <c r="L66" s="77"/>
      <c r="M66" s="77"/>
      <c r="N66" s="77">
        <v>2</v>
      </c>
      <c r="O66" s="36">
        <f t="shared" si="4"/>
        <v>16</v>
      </c>
    </row>
    <row r="67" spans="1:15" ht="14">
      <c r="A67" s="61" t="s">
        <v>439</v>
      </c>
      <c r="B67" s="77"/>
      <c r="C67" s="77"/>
      <c r="D67" s="77">
        <v>1</v>
      </c>
      <c r="E67" s="77"/>
      <c r="F67" s="77">
        <v>1</v>
      </c>
      <c r="G67" s="77"/>
      <c r="H67" s="77"/>
      <c r="I67" s="77"/>
      <c r="J67" s="77"/>
      <c r="K67" s="77"/>
      <c r="L67" s="77"/>
      <c r="M67" s="77"/>
      <c r="N67" s="77"/>
      <c r="O67" s="36">
        <f t="shared" si="4"/>
        <v>2</v>
      </c>
    </row>
    <row r="68" spans="1:15" ht="14">
      <c r="A68" s="61" t="s">
        <v>551</v>
      </c>
      <c r="B68" s="77"/>
      <c r="C68" s="77"/>
      <c r="D68" s="77"/>
      <c r="E68" s="77">
        <v>1</v>
      </c>
      <c r="F68" s="77"/>
      <c r="G68" s="77"/>
      <c r="H68" s="77"/>
      <c r="I68" s="77"/>
      <c r="J68" s="77"/>
      <c r="K68" s="77">
        <v>1</v>
      </c>
      <c r="L68" s="77"/>
      <c r="M68" s="77">
        <v>1</v>
      </c>
      <c r="N68" s="77"/>
      <c r="O68" s="36">
        <f t="shared" si="4"/>
        <v>3</v>
      </c>
    </row>
    <row r="69" spans="1:15" ht="14">
      <c r="A69" s="61" t="s">
        <v>593</v>
      </c>
      <c r="B69" s="77"/>
      <c r="C69" s="77"/>
      <c r="D69" s="77"/>
      <c r="E69" s="77"/>
      <c r="F69" s="77">
        <v>1</v>
      </c>
      <c r="G69" s="77"/>
      <c r="H69" s="77"/>
      <c r="I69" s="77"/>
      <c r="J69" s="77"/>
      <c r="K69" s="77">
        <v>1</v>
      </c>
      <c r="L69" s="77"/>
      <c r="M69" s="77"/>
      <c r="N69" s="77"/>
      <c r="O69" s="36">
        <f t="shared" si="4"/>
        <v>2</v>
      </c>
    </row>
    <row r="70" spans="1:15" ht="14">
      <c r="A70" s="61" t="s">
        <v>594</v>
      </c>
      <c r="B70" s="77"/>
      <c r="C70" s="77"/>
      <c r="D70" s="77"/>
      <c r="E70" s="77">
        <v>1</v>
      </c>
      <c r="F70" s="77"/>
      <c r="G70" s="77"/>
      <c r="H70" s="77"/>
      <c r="I70" s="77"/>
      <c r="J70" s="77"/>
      <c r="K70" s="77"/>
      <c r="L70" s="77"/>
      <c r="M70" s="77"/>
      <c r="N70" s="77"/>
      <c r="O70" s="36">
        <f t="shared" si="4"/>
        <v>1</v>
      </c>
    </row>
    <row r="71" spans="1:15" ht="14">
      <c r="A71" s="61" t="s">
        <v>212</v>
      </c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>
        <v>1</v>
      </c>
      <c r="N71" s="77"/>
      <c r="O71" s="36">
        <f t="shared" si="4"/>
        <v>1</v>
      </c>
    </row>
    <row r="72" spans="1:15" ht="14">
      <c r="A72" s="61" t="s">
        <v>357</v>
      </c>
      <c r="B72" s="77"/>
      <c r="C72" s="77"/>
      <c r="D72" s="77"/>
      <c r="E72" s="77"/>
      <c r="F72" s="77"/>
      <c r="G72" s="77"/>
      <c r="H72" s="77"/>
      <c r="I72" s="77"/>
      <c r="J72" s="77"/>
      <c r="K72" s="77">
        <v>1</v>
      </c>
      <c r="L72" s="77"/>
      <c r="M72" s="77"/>
      <c r="N72" s="77"/>
      <c r="O72" s="36">
        <f t="shared" si="4"/>
        <v>1</v>
      </c>
    </row>
    <row r="73" spans="1:15" ht="14">
      <c r="A73" s="61" t="s">
        <v>392</v>
      </c>
      <c r="B73" s="77"/>
      <c r="C73" s="77">
        <v>2</v>
      </c>
      <c r="D73" s="77"/>
      <c r="E73" s="77"/>
      <c r="F73" s="77">
        <v>3</v>
      </c>
      <c r="G73" s="77"/>
      <c r="H73" s="77"/>
      <c r="I73" s="77">
        <v>1</v>
      </c>
      <c r="J73" s="77"/>
      <c r="K73" s="77"/>
      <c r="L73" s="77"/>
      <c r="M73" s="77">
        <v>2</v>
      </c>
      <c r="N73" s="77"/>
      <c r="O73" s="36">
        <f t="shared" si="4"/>
        <v>8</v>
      </c>
    </row>
    <row r="74" spans="1:15" ht="14">
      <c r="A74" s="61" t="s">
        <v>437</v>
      </c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>
        <v>1</v>
      </c>
      <c r="O74" s="36">
        <f t="shared" si="4"/>
        <v>1</v>
      </c>
    </row>
    <row r="75" spans="1:15" ht="14">
      <c r="A75" s="61" t="s">
        <v>438</v>
      </c>
      <c r="B75" s="77">
        <v>3</v>
      </c>
      <c r="C75" s="77">
        <v>1</v>
      </c>
      <c r="D75" s="77">
        <v>3</v>
      </c>
      <c r="E75" s="77">
        <v>4</v>
      </c>
      <c r="F75" s="77">
        <v>5</v>
      </c>
      <c r="G75" s="77"/>
      <c r="H75" s="77">
        <v>10</v>
      </c>
      <c r="I75" s="77">
        <v>5</v>
      </c>
      <c r="J75" s="77"/>
      <c r="K75" s="77">
        <v>13</v>
      </c>
      <c r="L75" s="77"/>
      <c r="M75" s="77">
        <v>15</v>
      </c>
      <c r="N75" s="77">
        <v>4</v>
      </c>
      <c r="O75" s="36">
        <f t="shared" si="4"/>
        <v>63</v>
      </c>
    </row>
    <row r="76" spans="1:15" ht="14">
      <c r="A76" s="61" t="s">
        <v>393</v>
      </c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36" t="str">
        <f t="shared" si="4"/>
        <v/>
      </c>
    </row>
    <row r="77" spans="1:15" ht="14">
      <c r="A77" s="61" t="s">
        <v>160</v>
      </c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36" t="str">
        <f t="shared" si="4"/>
        <v/>
      </c>
    </row>
    <row r="78" spans="1:15" ht="14">
      <c r="A78" s="61" t="s">
        <v>19</v>
      </c>
      <c r="B78" s="77"/>
      <c r="C78" s="77"/>
      <c r="D78" s="77"/>
      <c r="E78" s="77"/>
      <c r="F78" s="77">
        <v>1</v>
      </c>
      <c r="G78" s="77"/>
      <c r="H78" s="77"/>
      <c r="I78" s="77"/>
      <c r="J78" s="77"/>
      <c r="K78" s="77">
        <v>2</v>
      </c>
      <c r="L78" s="77"/>
      <c r="M78" s="77"/>
      <c r="N78" s="77">
        <v>1</v>
      </c>
      <c r="O78" s="36">
        <f t="shared" si="4"/>
        <v>4</v>
      </c>
    </row>
    <row r="79" spans="1:15"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87"/>
    </row>
    <row r="80" spans="1:15">
      <c r="A80" s="3" t="s">
        <v>829</v>
      </c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87"/>
    </row>
    <row r="81" spans="1:15" ht="14">
      <c r="A81" s="61" t="s">
        <v>745</v>
      </c>
      <c r="B81" s="77"/>
      <c r="C81" s="77"/>
      <c r="D81" s="77"/>
      <c r="E81" s="77">
        <v>4</v>
      </c>
      <c r="F81" s="77">
        <v>4</v>
      </c>
      <c r="G81" s="77"/>
      <c r="H81" s="77"/>
      <c r="I81" s="77"/>
      <c r="J81" s="77"/>
      <c r="K81" s="77"/>
      <c r="L81" s="77"/>
      <c r="M81" s="77"/>
      <c r="N81" s="77">
        <v>2</v>
      </c>
      <c r="O81" s="36">
        <f>IF(SUM(B81:N81)&gt;0,SUM(B81:N81),"")</f>
        <v>10</v>
      </c>
    </row>
    <row r="82" spans="1:15" ht="14">
      <c r="A82" s="61" t="s">
        <v>746</v>
      </c>
      <c r="B82" s="77">
        <v>1</v>
      </c>
      <c r="C82" s="77"/>
      <c r="D82" s="77"/>
      <c r="E82" s="77">
        <v>6</v>
      </c>
      <c r="F82" s="77"/>
      <c r="G82" s="77"/>
      <c r="H82" s="77"/>
      <c r="I82" s="77">
        <v>1</v>
      </c>
      <c r="J82" s="77"/>
      <c r="K82" s="77"/>
      <c r="L82" s="77"/>
      <c r="M82" s="77"/>
      <c r="N82" s="77"/>
      <c r="O82" s="36">
        <f>IF(SUM(B82:N82)&gt;0,SUM(B82:N82),"")</f>
        <v>8</v>
      </c>
    </row>
    <row r="83" spans="1:15" ht="14">
      <c r="A83" s="61" t="s">
        <v>436</v>
      </c>
      <c r="B83" s="77"/>
      <c r="C83" s="77"/>
      <c r="D83" s="77"/>
      <c r="E83" s="77"/>
      <c r="F83" s="77"/>
      <c r="G83" s="77"/>
      <c r="H83" s="77">
        <v>1</v>
      </c>
      <c r="I83" s="77"/>
      <c r="J83" s="77"/>
      <c r="K83" s="77">
        <v>2</v>
      </c>
      <c r="L83" s="77"/>
      <c r="M83" s="77"/>
      <c r="N83" s="77">
        <v>55</v>
      </c>
      <c r="O83" s="36">
        <f>IF(SUM(B83:N83)&gt;0,SUM(B83:N83),"")</f>
        <v>58</v>
      </c>
    </row>
    <row r="84" spans="1:15" ht="14">
      <c r="A84" s="61" t="s">
        <v>444</v>
      </c>
      <c r="B84" s="77"/>
      <c r="C84" s="77"/>
      <c r="D84" s="77"/>
      <c r="E84" s="77">
        <v>29</v>
      </c>
      <c r="F84" s="77"/>
      <c r="G84" s="77"/>
      <c r="H84" s="77"/>
      <c r="I84" s="77"/>
      <c r="J84" s="77"/>
      <c r="K84" s="77"/>
      <c r="L84" s="77"/>
      <c r="M84" s="77"/>
      <c r="N84" s="77"/>
      <c r="O84" s="36">
        <f>IF(SUM(B84:N84)&gt;0,SUM(B84:N84),"")</f>
        <v>29</v>
      </c>
    </row>
    <row r="85" spans="1:15"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87"/>
    </row>
    <row r="86" spans="1:15" ht="14">
      <c r="A86" s="2" t="s">
        <v>830</v>
      </c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87"/>
    </row>
    <row r="87" spans="1:15" ht="14">
      <c r="A87" s="39" t="s">
        <v>808</v>
      </c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36" t="str">
        <f t="shared" ref="O87:O106" si="5">IF(SUM(B87:N87)&gt;0,SUM(B87:N87),"")</f>
        <v/>
      </c>
    </row>
    <row r="88" spans="1:15" ht="14">
      <c r="A88" s="61" t="s">
        <v>173</v>
      </c>
      <c r="B88" s="77">
        <v>2</v>
      </c>
      <c r="C88" s="77">
        <v>5</v>
      </c>
      <c r="D88" s="77"/>
      <c r="E88" s="77"/>
      <c r="F88" s="77"/>
      <c r="G88" s="77"/>
      <c r="H88" s="77">
        <v>10</v>
      </c>
      <c r="I88" s="77">
        <v>2</v>
      </c>
      <c r="J88" s="77"/>
      <c r="K88" s="77">
        <v>1</v>
      </c>
      <c r="L88" s="77">
        <v>1</v>
      </c>
      <c r="M88" s="77">
        <v>4</v>
      </c>
      <c r="N88" s="77">
        <v>3</v>
      </c>
      <c r="O88" s="36">
        <f t="shared" si="5"/>
        <v>28</v>
      </c>
    </row>
    <row r="89" spans="1:15" ht="14">
      <c r="A89" s="61" t="s">
        <v>174</v>
      </c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36" t="str">
        <f t="shared" si="5"/>
        <v/>
      </c>
    </row>
    <row r="90" spans="1:15" ht="14">
      <c r="A90" s="61" t="s">
        <v>175</v>
      </c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36" t="str">
        <f t="shared" si="5"/>
        <v/>
      </c>
    </row>
    <row r="91" spans="1:15" ht="14">
      <c r="A91" s="61" t="s">
        <v>671</v>
      </c>
      <c r="B91" s="77">
        <v>1</v>
      </c>
      <c r="C91" s="77">
        <v>2</v>
      </c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36">
        <f t="shared" si="5"/>
        <v>3</v>
      </c>
    </row>
    <row r="92" spans="1:15" ht="14">
      <c r="A92" s="61" t="s">
        <v>893</v>
      </c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36" t="str">
        <f t="shared" si="5"/>
        <v/>
      </c>
    </row>
    <row r="93" spans="1:15" ht="14">
      <c r="A93" s="61" t="s">
        <v>897</v>
      </c>
      <c r="B93" s="77"/>
      <c r="C93" s="77"/>
      <c r="D93" s="77"/>
      <c r="E93" s="77">
        <v>1</v>
      </c>
      <c r="F93" s="77"/>
      <c r="G93" s="77"/>
      <c r="H93" s="77"/>
      <c r="I93" s="77"/>
      <c r="J93" s="77"/>
      <c r="K93" s="77"/>
      <c r="L93" s="77"/>
      <c r="M93" s="77"/>
      <c r="N93" s="77"/>
      <c r="O93" s="36">
        <f t="shared" si="5"/>
        <v>1</v>
      </c>
    </row>
    <row r="94" spans="1:15" ht="14">
      <c r="A94" s="61" t="s">
        <v>131</v>
      </c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36" t="str">
        <f t="shared" si="5"/>
        <v/>
      </c>
    </row>
    <row r="95" spans="1:15" ht="14">
      <c r="A95" s="61" t="s">
        <v>425</v>
      </c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36" t="str">
        <f t="shared" si="5"/>
        <v/>
      </c>
    </row>
    <row r="96" spans="1:15" ht="14">
      <c r="A96" s="61" t="s">
        <v>614</v>
      </c>
      <c r="B96" s="77"/>
      <c r="C96" s="77"/>
      <c r="D96" s="77"/>
      <c r="E96" s="77"/>
      <c r="F96" s="77"/>
      <c r="G96" s="77"/>
      <c r="H96" s="77"/>
      <c r="I96" s="77">
        <v>1</v>
      </c>
      <c r="J96" s="77"/>
      <c r="K96" s="77">
        <v>1</v>
      </c>
      <c r="L96" s="77"/>
      <c r="M96" s="77"/>
      <c r="N96" s="77">
        <v>1</v>
      </c>
      <c r="O96" s="36">
        <f t="shared" si="5"/>
        <v>3</v>
      </c>
    </row>
    <row r="97" spans="1:15" ht="14">
      <c r="A97" s="61" t="s">
        <v>467</v>
      </c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36" t="str">
        <f t="shared" si="5"/>
        <v/>
      </c>
    </row>
    <row r="98" spans="1:15" ht="14">
      <c r="A98" s="61" t="s">
        <v>435</v>
      </c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36" t="str">
        <f t="shared" si="5"/>
        <v/>
      </c>
    </row>
    <row r="99" spans="1:15" ht="14">
      <c r="A99" s="61" t="s">
        <v>344</v>
      </c>
      <c r="B99" s="77"/>
      <c r="C99" s="77"/>
      <c r="D99" s="77"/>
      <c r="E99" s="77"/>
      <c r="F99" s="77"/>
      <c r="G99" s="77"/>
      <c r="H99" s="77">
        <v>6</v>
      </c>
      <c r="I99" s="77"/>
      <c r="J99" s="77"/>
      <c r="K99" s="77"/>
      <c r="L99" s="77"/>
      <c r="M99" s="77"/>
      <c r="N99" s="77"/>
      <c r="O99" s="36">
        <f t="shared" si="5"/>
        <v>6</v>
      </c>
    </row>
    <row r="100" spans="1:15" ht="14">
      <c r="A100" s="61" t="s">
        <v>342</v>
      </c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36" t="str">
        <f t="shared" si="5"/>
        <v/>
      </c>
    </row>
    <row r="101" spans="1:15" ht="14">
      <c r="A101" s="61" t="s">
        <v>398</v>
      </c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36" t="str">
        <f t="shared" si="5"/>
        <v/>
      </c>
    </row>
    <row r="102" spans="1:15" ht="14">
      <c r="A102" s="61" t="s">
        <v>54</v>
      </c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36" t="str">
        <f t="shared" si="5"/>
        <v/>
      </c>
    </row>
    <row r="103" spans="1:15" ht="14">
      <c r="A103" s="61" t="s">
        <v>540</v>
      </c>
      <c r="B103" s="77"/>
      <c r="C103" s="77"/>
      <c r="D103" s="77"/>
      <c r="E103" s="77">
        <v>2</v>
      </c>
      <c r="F103" s="77"/>
      <c r="G103" s="77"/>
      <c r="H103" s="77"/>
      <c r="I103" s="77"/>
      <c r="J103" s="77">
        <v>1</v>
      </c>
      <c r="K103" s="77"/>
      <c r="L103" s="77"/>
      <c r="M103" s="77"/>
      <c r="N103" s="77"/>
      <c r="O103" s="36">
        <f t="shared" si="5"/>
        <v>3</v>
      </c>
    </row>
    <row r="104" spans="1:15" ht="14">
      <c r="A104" s="61" t="s">
        <v>686</v>
      </c>
      <c r="B104" s="77"/>
      <c r="C104" s="77"/>
      <c r="D104" s="77"/>
      <c r="E104" s="77">
        <v>4</v>
      </c>
      <c r="F104" s="77"/>
      <c r="G104" s="77"/>
      <c r="H104" s="77"/>
      <c r="I104" s="77"/>
      <c r="J104" s="77"/>
      <c r="K104" s="77"/>
      <c r="L104" s="77"/>
      <c r="M104" s="77"/>
      <c r="N104" s="77"/>
      <c r="O104" s="36">
        <f t="shared" si="5"/>
        <v>4</v>
      </c>
    </row>
    <row r="105" spans="1:15" ht="14">
      <c r="A105" s="61" t="s">
        <v>537</v>
      </c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36" t="str">
        <f t="shared" si="5"/>
        <v/>
      </c>
    </row>
    <row r="106" spans="1:15" ht="14">
      <c r="A106" s="62" t="s">
        <v>346</v>
      </c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36" t="str">
        <f t="shared" si="5"/>
        <v/>
      </c>
    </row>
    <row r="107" spans="1:15"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87"/>
    </row>
    <row r="108" spans="1:15" ht="14">
      <c r="A108" s="2" t="s">
        <v>977</v>
      </c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87"/>
    </row>
    <row r="109" spans="1:15" ht="14">
      <c r="A109" s="61" t="s">
        <v>801</v>
      </c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36" t="str">
        <f t="shared" ref="O109:O115" si="6">IF(SUM(B109:N109)&gt;0,SUM(B109:N109),"")</f>
        <v/>
      </c>
    </row>
    <row r="110" spans="1:15" ht="14">
      <c r="A110" s="61" t="s">
        <v>167</v>
      </c>
      <c r="B110" s="77"/>
      <c r="C110" s="77"/>
      <c r="D110" s="77"/>
      <c r="E110" s="77"/>
      <c r="F110" s="77">
        <v>15</v>
      </c>
      <c r="G110" s="77"/>
      <c r="H110" s="77"/>
      <c r="I110" s="77"/>
      <c r="J110" s="77"/>
      <c r="K110" s="77"/>
      <c r="L110" s="77"/>
      <c r="M110" s="77"/>
      <c r="N110" s="77">
        <v>1</v>
      </c>
      <c r="O110" s="36">
        <f t="shared" si="6"/>
        <v>16</v>
      </c>
    </row>
    <row r="111" spans="1:15" ht="14">
      <c r="A111" s="61" t="s">
        <v>168</v>
      </c>
      <c r="B111" s="77"/>
      <c r="C111" s="77"/>
      <c r="D111" s="77"/>
      <c r="E111" s="77"/>
      <c r="F111" s="77">
        <v>25</v>
      </c>
      <c r="G111" s="77"/>
      <c r="H111" s="77"/>
      <c r="I111" s="77"/>
      <c r="J111" s="77"/>
      <c r="K111" s="77"/>
      <c r="L111" s="77">
        <v>1</v>
      </c>
      <c r="M111" s="77"/>
      <c r="N111" s="77">
        <v>3</v>
      </c>
      <c r="O111" s="36">
        <f t="shared" si="6"/>
        <v>29</v>
      </c>
    </row>
    <row r="112" spans="1:15" ht="14">
      <c r="A112" s="61" t="s">
        <v>205</v>
      </c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36" t="str">
        <f t="shared" si="6"/>
        <v/>
      </c>
    </row>
    <row r="113" spans="1:15" ht="14">
      <c r="A113" s="61" t="s">
        <v>652</v>
      </c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36" t="str">
        <f t="shared" si="6"/>
        <v/>
      </c>
    </row>
    <row r="114" spans="1:15" ht="14">
      <c r="A114" s="61" t="s">
        <v>6</v>
      </c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36" t="str">
        <f t="shared" si="6"/>
        <v/>
      </c>
    </row>
    <row r="115" spans="1:15" ht="14">
      <c r="A115" s="61" t="s">
        <v>616</v>
      </c>
      <c r="B115" s="77"/>
      <c r="C115" s="77"/>
      <c r="D115" s="77"/>
      <c r="E115" s="77"/>
      <c r="F115" s="77">
        <v>11</v>
      </c>
      <c r="G115" s="77"/>
      <c r="H115" s="77"/>
      <c r="I115" s="77"/>
      <c r="J115" s="77"/>
      <c r="K115" s="77"/>
      <c r="L115" s="77">
        <v>2</v>
      </c>
      <c r="M115" s="77">
        <v>25</v>
      </c>
      <c r="N115" s="77"/>
      <c r="O115" s="36">
        <f t="shared" si="6"/>
        <v>38</v>
      </c>
    </row>
    <row r="116" spans="1:15"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87"/>
    </row>
    <row r="117" spans="1:15" ht="14">
      <c r="A117" s="2" t="s">
        <v>978</v>
      </c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87"/>
    </row>
    <row r="118" spans="1:15" ht="14">
      <c r="A118" s="61" t="s">
        <v>687</v>
      </c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>
        <v>1</v>
      </c>
      <c r="M118" s="77"/>
      <c r="N118" s="77">
        <v>8</v>
      </c>
      <c r="O118" s="36">
        <f>IF(SUM(B118:N118)&gt;0,SUM(B118:N118),"")</f>
        <v>9</v>
      </c>
    </row>
    <row r="119" spans="1:15" ht="14">
      <c r="A119" s="61" t="s">
        <v>688</v>
      </c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36" t="str">
        <f>IF(SUM(B119:N119)&gt;0,SUM(B119:N119),"")</f>
        <v/>
      </c>
    </row>
    <row r="120" spans="1:15" ht="14">
      <c r="A120" s="61" t="s">
        <v>791</v>
      </c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36" t="str">
        <f>IF(SUM(B120:N120)&gt;0,SUM(B120:N120),"")</f>
        <v/>
      </c>
    </row>
    <row r="121" spans="1:15"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87"/>
    </row>
    <row r="122" spans="1:15" ht="14">
      <c r="A122" s="2" t="s">
        <v>979</v>
      </c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87"/>
    </row>
    <row r="123" spans="1:15" ht="14">
      <c r="A123" s="61" t="s">
        <v>324</v>
      </c>
      <c r="B123" s="77"/>
      <c r="C123" s="77">
        <v>8</v>
      </c>
      <c r="D123" s="77"/>
      <c r="E123" s="77"/>
      <c r="F123" s="77"/>
      <c r="G123" s="77"/>
      <c r="H123" s="77"/>
      <c r="I123" s="77"/>
      <c r="J123" s="77"/>
      <c r="K123" s="77"/>
      <c r="L123" s="77"/>
      <c r="M123" s="77">
        <v>2</v>
      </c>
      <c r="N123" s="77">
        <v>5</v>
      </c>
      <c r="O123" s="36">
        <f>IF(SUM(B123:N123)&gt;0,SUM(B123:N123),"")</f>
        <v>15</v>
      </c>
    </row>
    <row r="124" spans="1:15" ht="14">
      <c r="A124" s="61" t="s">
        <v>769</v>
      </c>
      <c r="B124" s="77">
        <v>1</v>
      </c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36">
        <f>IF(SUM(B124:N124)&gt;0,SUM(B124:N124),"")</f>
        <v>1</v>
      </c>
    </row>
    <row r="125" spans="1:15" ht="14">
      <c r="A125" s="61" t="s">
        <v>863</v>
      </c>
      <c r="B125" s="77"/>
      <c r="C125" s="77"/>
      <c r="D125" s="77">
        <v>8</v>
      </c>
      <c r="E125" s="77">
        <v>2</v>
      </c>
      <c r="F125" s="77">
        <v>2</v>
      </c>
      <c r="G125" s="77"/>
      <c r="H125" s="77">
        <v>15</v>
      </c>
      <c r="I125" s="77">
        <v>3</v>
      </c>
      <c r="J125" s="77"/>
      <c r="K125" s="77">
        <v>6</v>
      </c>
      <c r="L125" s="77"/>
      <c r="M125" s="77">
        <v>45</v>
      </c>
      <c r="N125" s="77">
        <v>3</v>
      </c>
      <c r="O125" s="36">
        <f>IF(SUM(B125:N125)&gt;0,SUM(B125:N125),"")</f>
        <v>84</v>
      </c>
    </row>
    <row r="126" spans="1:15" ht="14">
      <c r="A126" s="61" t="s">
        <v>864</v>
      </c>
      <c r="B126" s="77">
        <v>6</v>
      </c>
      <c r="C126" s="77"/>
      <c r="D126" s="77"/>
      <c r="E126" s="77">
        <v>2</v>
      </c>
      <c r="F126" s="77">
        <v>7</v>
      </c>
      <c r="G126" s="77">
        <v>1</v>
      </c>
      <c r="H126" s="77">
        <v>14</v>
      </c>
      <c r="I126" s="77">
        <v>4</v>
      </c>
      <c r="J126" s="77"/>
      <c r="K126" s="77">
        <v>18</v>
      </c>
      <c r="L126" s="77"/>
      <c r="M126" s="77">
        <v>15</v>
      </c>
      <c r="N126" s="77">
        <v>11</v>
      </c>
      <c r="O126" s="36">
        <f>IF(SUM(B126:N126)&gt;0,SUM(B126:N126),"")</f>
        <v>78</v>
      </c>
    </row>
    <row r="127" spans="1:15" ht="14">
      <c r="A127" s="61" t="s">
        <v>1021</v>
      </c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36" t="str">
        <f>IF(SUM(B127:N127)&gt;0,SUM(B127:N127),"")</f>
        <v/>
      </c>
    </row>
    <row r="128" spans="1:15">
      <c r="A128" s="48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87"/>
    </row>
    <row r="129" spans="1:15" ht="14">
      <c r="A129" s="2" t="s">
        <v>980</v>
      </c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87"/>
    </row>
    <row r="130" spans="1:15" ht="14">
      <c r="A130" s="61" t="s">
        <v>865</v>
      </c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>
        <v>2</v>
      </c>
      <c r="O130" s="36">
        <f t="shared" ref="O130:O139" si="7">IF(SUM(B130:N130)&gt;0,SUM(B130:N130),"")</f>
        <v>2</v>
      </c>
    </row>
    <row r="131" spans="1:15" ht="14">
      <c r="A131" s="61" t="s">
        <v>842</v>
      </c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36" t="str">
        <f t="shared" si="7"/>
        <v/>
      </c>
    </row>
    <row r="132" spans="1:15" ht="14">
      <c r="A132" s="61" t="s">
        <v>866</v>
      </c>
      <c r="B132" s="77"/>
      <c r="C132" s="77">
        <v>3</v>
      </c>
      <c r="D132" s="77"/>
      <c r="E132" s="77"/>
      <c r="F132" s="77">
        <v>1</v>
      </c>
      <c r="G132" s="77"/>
      <c r="H132" s="77">
        <v>1</v>
      </c>
      <c r="I132" s="77">
        <v>3</v>
      </c>
      <c r="J132" s="77">
        <v>1</v>
      </c>
      <c r="K132" s="77"/>
      <c r="L132" s="77"/>
      <c r="M132" s="77">
        <v>2</v>
      </c>
      <c r="N132" s="77"/>
      <c r="O132" s="36">
        <f t="shared" si="7"/>
        <v>11</v>
      </c>
    </row>
    <row r="133" spans="1:15" ht="14">
      <c r="A133" s="61" t="s">
        <v>479</v>
      </c>
      <c r="B133" s="77"/>
      <c r="C133" s="77"/>
      <c r="D133" s="77"/>
      <c r="E133" s="77"/>
      <c r="F133" s="77"/>
      <c r="G133" s="77"/>
      <c r="H133" s="77"/>
      <c r="I133" s="77"/>
      <c r="J133" s="77">
        <v>1</v>
      </c>
      <c r="K133" s="77"/>
      <c r="L133" s="77"/>
      <c r="M133" s="77"/>
      <c r="N133" s="77"/>
      <c r="O133" s="36">
        <f t="shared" si="7"/>
        <v>1</v>
      </c>
    </row>
    <row r="134" spans="1:15" ht="14">
      <c r="A134" s="61" t="s">
        <v>480</v>
      </c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36" t="str">
        <f t="shared" si="7"/>
        <v/>
      </c>
    </row>
    <row r="135" spans="1:15" ht="14">
      <c r="A135" s="61" t="s">
        <v>214</v>
      </c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36" t="str">
        <f t="shared" si="7"/>
        <v/>
      </c>
    </row>
    <row r="136" spans="1:15" ht="14">
      <c r="A136" s="61" t="s">
        <v>867</v>
      </c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36" t="str">
        <f t="shared" si="7"/>
        <v/>
      </c>
    </row>
    <row r="137" spans="1:15" ht="14">
      <c r="A137" s="61" t="s">
        <v>576</v>
      </c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36" t="str">
        <f t="shared" si="7"/>
        <v/>
      </c>
    </row>
    <row r="138" spans="1:15" ht="14">
      <c r="A138" s="61" t="s">
        <v>697</v>
      </c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36" t="str">
        <f t="shared" si="7"/>
        <v/>
      </c>
    </row>
    <row r="139" spans="1:15" ht="14">
      <c r="A139" s="61" t="s">
        <v>929</v>
      </c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36" t="str">
        <f t="shared" si="7"/>
        <v/>
      </c>
    </row>
    <row r="140" spans="1:15"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87"/>
    </row>
    <row r="141" spans="1:15" ht="14">
      <c r="A141" s="2" t="s">
        <v>981</v>
      </c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87"/>
    </row>
    <row r="142" spans="1:15" ht="14">
      <c r="A142" s="39" t="s">
        <v>806</v>
      </c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36" t="str">
        <f>IF(SUM(B142:N142)&gt;0,SUM(B142:N142),"")</f>
        <v/>
      </c>
    </row>
    <row r="143" spans="1:15" ht="14">
      <c r="A143" s="39" t="s">
        <v>716</v>
      </c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36" t="str">
        <f>IF(SUM(B143:N143)&gt;0,SUM(B143:N143),"")</f>
        <v/>
      </c>
    </row>
    <row r="144" spans="1:15" ht="14">
      <c r="A144" s="61" t="s">
        <v>552</v>
      </c>
      <c r="B144" s="77">
        <v>1</v>
      </c>
      <c r="C144" s="77"/>
      <c r="D144" s="77">
        <v>6</v>
      </c>
      <c r="E144" s="77"/>
      <c r="F144" s="77">
        <v>4</v>
      </c>
      <c r="G144" s="77"/>
      <c r="H144" s="77">
        <v>6</v>
      </c>
      <c r="I144" s="77">
        <v>4</v>
      </c>
      <c r="J144" s="77">
        <v>4</v>
      </c>
      <c r="K144" s="77">
        <v>6</v>
      </c>
      <c r="L144" s="77"/>
      <c r="M144" s="77">
        <v>3</v>
      </c>
      <c r="N144" s="77"/>
      <c r="O144" s="36">
        <f>IF(SUM(B144:N144)&gt;0,SUM(B144:N144),"")</f>
        <v>34</v>
      </c>
    </row>
    <row r="145" spans="1:15" ht="14">
      <c r="A145" s="61" t="s">
        <v>807</v>
      </c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36" t="str">
        <f>IF(SUM(B145:N145)&gt;0,SUM(B145:N145),"")</f>
        <v/>
      </c>
    </row>
    <row r="146" spans="1:15"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87"/>
    </row>
    <row r="147" spans="1:15" ht="14">
      <c r="A147" s="2" t="s">
        <v>982</v>
      </c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87"/>
    </row>
    <row r="148" spans="1:15" ht="14">
      <c r="A148" s="61" t="s">
        <v>481</v>
      </c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36" t="str">
        <f t="shared" ref="O148:O153" si="8">IF(SUM(B148:N148)&gt;0,SUM(B148:N148),"")</f>
        <v/>
      </c>
    </row>
    <row r="149" spans="1:15" ht="14">
      <c r="A149" s="61" t="s">
        <v>488</v>
      </c>
      <c r="B149" s="77"/>
      <c r="C149" s="77"/>
      <c r="D149" s="77"/>
      <c r="E149" s="77"/>
      <c r="F149" s="77">
        <v>1</v>
      </c>
      <c r="G149" s="77"/>
      <c r="H149" s="77"/>
      <c r="I149" s="77">
        <v>1</v>
      </c>
      <c r="J149" s="77"/>
      <c r="K149" s="77">
        <v>1</v>
      </c>
      <c r="L149" s="77"/>
      <c r="M149" s="77"/>
      <c r="N149" s="77"/>
      <c r="O149" s="36">
        <f t="shared" si="8"/>
        <v>3</v>
      </c>
    </row>
    <row r="150" spans="1:15" ht="14">
      <c r="A150" s="48" t="s">
        <v>259</v>
      </c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36" t="str">
        <f t="shared" si="8"/>
        <v/>
      </c>
    </row>
    <row r="151" spans="1:15" ht="14">
      <c r="A151" s="61" t="s">
        <v>490</v>
      </c>
      <c r="B151" s="77"/>
      <c r="C151" s="77"/>
      <c r="D151" s="77"/>
      <c r="E151" s="77">
        <v>1</v>
      </c>
      <c r="F151" s="77"/>
      <c r="G151" s="77"/>
      <c r="H151" s="77">
        <v>1</v>
      </c>
      <c r="I151" s="77">
        <v>3</v>
      </c>
      <c r="J151" s="77"/>
      <c r="K151" s="77"/>
      <c r="L151" s="77"/>
      <c r="M151" s="77"/>
      <c r="N151" s="77"/>
      <c r="O151" s="36">
        <f t="shared" si="8"/>
        <v>5</v>
      </c>
    </row>
    <row r="152" spans="1:15" ht="14">
      <c r="A152" s="61" t="s">
        <v>489</v>
      </c>
      <c r="B152" s="77"/>
      <c r="C152" s="77"/>
      <c r="D152" s="77"/>
      <c r="E152" s="77">
        <v>3</v>
      </c>
      <c r="F152" s="77"/>
      <c r="G152" s="77"/>
      <c r="H152" s="77"/>
      <c r="I152" s="77">
        <v>21</v>
      </c>
      <c r="J152" s="77"/>
      <c r="K152" s="77">
        <v>4</v>
      </c>
      <c r="L152" s="77"/>
      <c r="M152" s="77">
        <v>1</v>
      </c>
      <c r="N152" s="77"/>
      <c r="O152" s="36">
        <f t="shared" si="8"/>
        <v>29</v>
      </c>
    </row>
    <row r="153" spans="1:15" ht="14">
      <c r="A153" s="64" t="s">
        <v>762</v>
      </c>
      <c r="B153" s="77"/>
      <c r="C153" s="77"/>
      <c r="D153" s="77"/>
      <c r="E153" s="77"/>
      <c r="F153" s="77">
        <v>1</v>
      </c>
      <c r="G153" s="77"/>
      <c r="H153" s="77"/>
      <c r="I153" s="77"/>
      <c r="J153" s="77"/>
      <c r="K153" s="77"/>
      <c r="L153" s="77"/>
      <c r="M153" s="77"/>
      <c r="N153" s="77"/>
      <c r="O153" s="36">
        <f t="shared" si="8"/>
        <v>1</v>
      </c>
    </row>
    <row r="154" spans="1:15"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87"/>
    </row>
    <row r="155" spans="1:15" ht="14">
      <c r="A155" s="2" t="s">
        <v>383</v>
      </c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87"/>
    </row>
    <row r="156" spans="1:15" ht="14">
      <c r="A156" s="61" t="s">
        <v>332</v>
      </c>
      <c r="B156" s="77"/>
      <c r="C156" s="77"/>
      <c r="D156" s="77"/>
      <c r="E156" s="77"/>
      <c r="F156" s="77"/>
      <c r="G156" s="77">
        <v>1</v>
      </c>
      <c r="H156" s="77">
        <v>1</v>
      </c>
      <c r="I156" s="77"/>
      <c r="J156" s="77"/>
      <c r="K156" s="77"/>
      <c r="L156" s="77"/>
      <c r="M156" s="77"/>
      <c r="N156" s="77"/>
      <c r="O156" s="36">
        <f>IF(SUM(B156:N156)&gt;0,SUM(B156:N156),"")</f>
        <v>2</v>
      </c>
    </row>
    <row r="157" spans="1:15"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87"/>
    </row>
    <row r="158" spans="1:15">
      <c r="A158" s="3" t="s">
        <v>554</v>
      </c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87"/>
    </row>
    <row r="159" spans="1:15" ht="14">
      <c r="A159" s="61" t="s">
        <v>333</v>
      </c>
      <c r="B159" s="77"/>
      <c r="C159" s="77"/>
      <c r="D159" s="77"/>
      <c r="E159" s="77"/>
      <c r="F159" s="77"/>
      <c r="G159" s="77"/>
      <c r="H159" s="77">
        <v>4</v>
      </c>
      <c r="I159" s="77">
        <v>10</v>
      </c>
      <c r="J159" s="77"/>
      <c r="K159" s="77">
        <v>10</v>
      </c>
      <c r="L159" s="77"/>
      <c r="M159" s="77"/>
      <c r="N159" s="77"/>
      <c r="O159" s="36">
        <f t="shared" ref="O159:O169" si="9">IF(SUM(B159:N159)&gt;0,SUM(B159:N159),"")</f>
        <v>24</v>
      </c>
    </row>
    <row r="160" spans="1:15" ht="14">
      <c r="A160" s="61" t="s">
        <v>334</v>
      </c>
      <c r="B160" s="77"/>
      <c r="C160" s="77"/>
      <c r="D160" s="77"/>
      <c r="E160" s="77"/>
      <c r="F160" s="77">
        <v>4</v>
      </c>
      <c r="G160" s="77"/>
      <c r="H160" s="77"/>
      <c r="I160" s="77"/>
      <c r="J160" s="77"/>
      <c r="K160" s="77"/>
      <c r="L160" s="77"/>
      <c r="M160" s="77"/>
      <c r="N160" s="77"/>
      <c r="O160" s="36">
        <f t="shared" si="9"/>
        <v>4</v>
      </c>
    </row>
    <row r="161" spans="1:15" ht="14">
      <c r="A161" s="61" t="s">
        <v>198</v>
      </c>
      <c r="B161" s="77"/>
      <c r="C161" s="77"/>
      <c r="D161" s="77"/>
      <c r="E161" s="77"/>
      <c r="F161" s="77"/>
      <c r="G161" s="77"/>
      <c r="H161" s="77"/>
      <c r="I161" s="77"/>
      <c r="J161" s="77"/>
      <c r="K161" s="77">
        <v>2</v>
      </c>
      <c r="L161" s="77"/>
      <c r="M161" s="77"/>
      <c r="N161" s="77"/>
      <c r="O161" s="36">
        <f t="shared" si="9"/>
        <v>2</v>
      </c>
    </row>
    <row r="162" spans="1:15" ht="14">
      <c r="A162" s="61" t="s">
        <v>199</v>
      </c>
      <c r="B162" s="77"/>
      <c r="C162" s="77">
        <v>1</v>
      </c>
      <c r="D162" s="77"/>
      <c r="E162" s="77"/>
      <c r="F162" s="77"/>
      <c r="G162" s="77"/>
      <c r="H162" s="77"/>
      <c r="I162" s="77"/>
      <c r="J162" s="77">
        <v>2</v>
      </c>
      <c r="K162" s="77"/>
      <c r="L162" s="77"/>
      <c r="M162" s="77"/>
      <c r="N162" s="77"/>
      <c r="O162" s="36">
        <f t="shared" si="9"/>
        <v>3</v>
      </c>
    </row>
    <row r="163" spans="1:15" ht="14">
      <c r="A163" s="61" t="s">
        <v>717</v>
      </c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36" t="str">
        <f t="shared" si="9"/>
        <v/>
      </c>
    </row>
    <row r="164" spans="1:15" ht="14">
      <c r="A164" s="61" t="s">
        <v>200</v>
      </c>
      <c r="B164" s="77">
        <v>1</v>
      </c>
      <c r="C164" s="77">
        <v>1</v>
      </c>
      <c r="D164" s="77"/>
      <c r="E164" s="77">
        <v>2</v>
      </c>
      <c r="F164" s="77"/>
      <c r="G164" s="77"/>
      <c r="H164" s="77"/>
      <c r="I164" s="77"/>
      <c r="J164" s="77"/>
      <c r="K164" s="77">
        <v>3</v>
      </c>
      <c r="L164" s="77"/>
      <c r="M164" s="77">
        <v>4</v>
      </c>
      <c r="N164" s="77"/>
      <c r="O164" s="36">
        <f t="shared" si="9"/>
        <v>11</v>
      </c>
    </row>
    <row r="165" spans="1:15" ht="14">
      <c r="A165" s="61" t="s">
        <v>336</v>
      </c>
      <c r="B165" s="77"/>
      <c r="C165" s="77"/>
      <c r="D165" s="77"/>
      <c r="E165" s="77">
        <v>1</v>
      </c>
      <c r="F165" s="77"/>
      <c r="G165" s="77"/>
      <c r="H165" s="77"/>
      <c r="I165" s="77"/>
      <c r="J165" s="77"/>
      <c r="K165" s="77">
        <v>3</v>
      </c>
      <c r="L165" s="77"/>
      <c r="M165" s="77"/>
      <c r="N165" s="77"/>
      <c r="O165" s="36">
        <f t="shared" si="9"/>
        <v>4</v>
      </c>
    </row>
    <row r="166" spans="1:15" ht="14">
      <c r="A166" s="61" t="s">
        <v>787</v>
      </c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36" t="str">
        <f t="shared" si="9"/>
        <v/>
      </c>
    </row>
    <row r="167" spans="1:15" ht="14">
      <c r="A167" s="61" t="s">
        <v>271</v>
      </c>
      <c r="B167" s="77"/>
      <c r="C167" s="77">
        <v>1</v>
      </c>
      <c r="D167" s="77">
        <v>8</v>
      </c>
      <c r="E167" s="77">
        <v>5</v>
      </c>
      <c r="F167" s="77"/>
      <c r="G167" s="77"/>
      <c r="H167" s="77">
        <v>1</v>
      </c>
      <c r="I167" s="77">
        <v>1</v>
      </c>
      <c r="J167" s="77">
        <v>6</v>
      </c>
      <c r="K167" s="77">
        <v>9</v>
      </c>
      <c r="L167" s="77"/>
      <c r="M167" s="77">
        <v>1</v>
      </c>
      <c r="N167" s="77">
        <v>1</v>
      </c>
      <c r="O167" s="36">
        <f t="shared" si="9"/>
        <v>33</v>
      </c>
    </row>
    <row r="168" spans="1:15" ht="14">
      <c r="A168" s="61" t="s">
        <v>263</v>
      </c>
      <c r="B168" s="77">
        <v>1</v>
      </c>
      <c r="C168" s="77">
        <v>1</v>
      </c>
      <c r="D168" s="77">
        <v>1</v>
      </c>
      <c r="E168" s="77"/>
      <c r="F168" s="77"/>
      <c r="G168" s="77"/>
      <c r="H168" s="77"/>
      <c r="I168" s="77"/>
      <c r="J168" s="77">
        <v>1</v>
      </c>
      <c r="K168" s="77">
        <v>1</v>
      </c>
      <c r="L168" s="77"/>
      <c r="M168" s="77"/>
      <c r="N168" s="77"/>
      <c r="O168" s="36">
        <f t="shared" si="9"/>
        <v>5</v>
      </c>
    </row>
    <row r="169" spans="1:15" ht="14">
      <c r="A169" s="61" t="s">
        <v>206</v>
      </c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36" t="str">
        <f t="shared" si="9"/>
        <v/>
      </c>
    </row>
    <row r="170" spans="1:15"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87"/>
    </row>
    <row r="171" spans="1:15" ht="14">
      <c r="A171" s="2" t="s">
        <v>253</v>
      </c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87"/>
    </row>
    <row r="172" spans="1:15" ht="14">
      <c r="A172" s="61" t="s">
        <v>440</v>
      </c>
      <c r="B172" s="77"/>
      <c r="C172" s="77">
        <v>1</v>
      </c>
      <c r="D172" s="77">
        <v>2</v>
      </c>
      <c r="E172" s="77">
        <v>2</v>
      </c>
      <c r="F172" s="77">
        <v>1</v>
      </c>
      <c r="G172" s="77"/>
      <c r="H172" s="77">
        <v>8</v>
      </c>
      <c r="I172" s="77">
        <v>3</v>
      </c>
      <c r="J172" s="77"/>
      <c r="K172" s="77">
        <v>7</v>
      </c>
      <c r="L172" s="77"/>
      <c r="M172" s="77">
        <v>12</v>
      </c>
      <c r="N172" s="77">
        <v>5</v>
      </c>
      <c r="O172" s="36">
        <f>IF(SUM(B172:N172)&gt;0,SUM(B172:N172),"")</f>
        <v>41</v>
      </c>
    </row>
    <row r="173" spans="1:15" ht="14">
      <c r="A173" s="61" t="s">
        <v>441</v>
      </c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36" t="str">
        <f>IF(SUM(B173:N173)&gt;0,SUM(B173:N173),"")</f>
        <v/>
      </c>
    </row>
    <row r="174" spans="1:15" ht="14">
      <c r="A174" s="61" t="s">
        <v>442</v>
      </c>
      <c r="B174" s="77"/>
      <c r="C174" s="77"/>
      <c r="D174" s="77"/>
      <c r="E174" s="77">
        <v>1</v>
      </c>
      <c r="F174" s="77">
        <v>1</v>
      </c>
      <c r="G174" s="77"/>
      <c r="H174" s="77"/>
      <c r="I174" s="77"/>
      <c r="J174" s="77"/>
      <c r="K174" s="77"/>
      <c r="L174" s="77"/>
      <c r="M174" s="77"/>
      <c r="N174" s="77"/>
      <c r="O174" s="36">
        <f>IF(SUM(B174:N174)&gt;0,SUM(B174:N174),"")</f>
        <v>2</v>
      </c>
    </row>
    <row r="175" spans="1:15" ht="14">
      <c r="A175" s="61" t="s">
        <v>443</v>
      </c>
      <c r="B175" s="77"/>
      <c r="C175" s="77"/>
      <c r="D175" s="77"/>
      <c r="E175" s="77"/>
      <c r="F175" s="77"/>
      <c r="G175" s="77"/>
      <c r="H175" s="77">
        <v>1</v>
      </c>
      <c r="I175" s="77"/>
      <c r="J175" s="77"/>
      <c r="K175" s="77"/>
      <c r="L175" s="77"/>
      <c r="M175" s="77"/>
      <c r="N175" s="77"/>
      <c r="O175" s="36">
        <f>IF(SUM(B175:N175)&gt;0,SUM(B175:N175),"")</f>
        <v>1</v>
      </c>
    </row>
    <row r="176" spans="1:15" ht="14">
      <c r="A176" s="61" t="s">
        <v>20</v>
      </c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36" t="str">
        <f>IF(SUM(B176:N176)&gt;0,SUM(B176:N176),"")</f>
        <v/>
      </c>
    </row>
    <row r="177" spans="1:15"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87"/>
    </row>
    <row r="178" spans="1:15" ht="14">
      <c r="A178" s="2" t="s">
        <v>555</v>
      </c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87"/>
    </row>
    <row r="179" spans="1:15" ht="14">
      <c r="A179" s="61" t="s">
        <v>264</v>
      </c>
      <c r="B179" s="77"/>
      <c r="C179" s="77"/>
      <c r="D179" s="77"/>
      <c r="E179" s="77">
        <v>1</v>
      </c>
      <c r="F179" s="77"/>
      <c r="G179" s="77"/>
      <c r="H179" s="77"/>
      <c r="I179" s="77"/>
      <c r="J179" s="77"/>
      <c r="K179" s="77">
        <v>1</v>
      </c>
      <c r="L179" s="77"/>
      <c r="M179" s="77"/>
      <c r="N179" s="77"/>
      <c r="O179" s="36">
        <f t="shared" ref="O179:O192" si="10">IF(SUM(B179:N179)&gt;0,SUM(B179:N179),"")</f>
        <v>2</v>
      </c>
    </row>
    <row r="180" spans="1:15" ht="14">
      <c r="A180" s="61" t="s">
        <v>265</v>
      </c>
      <c r="B180" s="77"/>
      <c r="C180" s="77"/>
      <c r="D180" s="77">
        <v>1</v>
      </c>
      <c r="E180" s="77">
        <v>1</v>
      </c>
      <c r="F180" s="77">
        <v>1</v>
      </c>
      <c r="G180" s="77">
        <v>1</v>
      </c>
      <c r="H180" s="77"/>
      <c r="I180" s="77"/>
      <c r="J180" s="77">
        <v>1</v>
      </c>
      <c r="K180" s="77">
        <v>6</v>
      </c>
      <c r="L180" s="77"/>
      <c r="M180" s="77">
        <v>1</v>
      </c>
      <c r="N180" s="77"/>
      <c r="O180" s="36">
        <f t="shared" si="10"/>
        <v>12</v>
      </c>
    </row>
    <row r="181" spans="1:15" ht="14">
      <c r="A181" s="61" t="s">
        <v>51</v>
      </c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36" t="str">
        <f t="shared" si="10"/>
        <v/>
      </c>
    </row>
    <row r="182" spans="1:15" ht="14">
      <c r="A182" s="61" t="s">
        <v>126</v>
      </c>
      <c r="B182" s="77"/>
      <c r="C182" s="77"/>
      <c r="D182" s="77"/>
      <c r="E182" s="77">
        <v>1</v>
      </c>
      <c r="F182" s="77"/>
      <c r="G182" s="77"/>
      <c r="H182" s="77"/>
      <c r="I182" s="77"/>
      <c r="J182" s="77"/>
      <c r="K182" s="77"/>
      <c r="L182" s="77"/>
      <c r="M182" s="77"/>
      <c r="N182" s="77"/>
      <c r="O182" s="36">
        <f t="shared" si="10"/>
        <v>1</v>
      </c>
    </row>
    <row r="183" spans="1:15" ht="14">
      <c r="A183" s="61" t="s">
        <v>127</v>
      </c>
      <c r="B183" s="77"/>
      <c r="C183" s="77"/>
      <c r="D183" s="77"/>
      <c r="E183" s="77"/>
      <c r="F183" s="77"/>
      <c r="G183" s="77"/>
      <c r="H183" s="77"/>
      <c r="I183" s="77">
        <v>1</v>
      </c>
      <c r="J183" s="77"/>
      <c r="K183" s="77">
        <v>3</v>
      </c>
      <c r="L183" s="77"/>
      <c r="M183" s="77"/>
      <c r="N183" s="77"/>
      <c r="O183" s="36">
        <f t="shared" si="10"/>
        <v>4</v>
      </c>
    </row>
    <row r="184" spans="1:15" ht="14">
      <c r="A184" s="61" t="s">
        <v>128</v>
      </c>
      <c r="B184" s="77"/>
      <c r="C184" s="77"/>
      <c r="D184" s="77"/>
      <c r="E184" s="77">
        <v>2</v>
      </c>
      <c r="F184" s="77"/>
      <c r="G184" s="77"/>
      <c r="H184" s="77"/>
      <c r="I184" s="77"/>
      <c r="J184" s="77"/>
      <c r="K184" s="77">
        <v>2</v>
      </c>
      <c r="L184" s="77"/>
      <c r="M184" s="77"/>
      <c r="N184" s="77"/>
      <c r="O184" s="36">
        <f t="shared" si="10"/>
        <v>4</v>
      </c>
    </row>
    <row r="185" spans="1:15" ht="14">
      <c r="A185" s="61" t="s">
        <v>270</v>
      </c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36" t="str">
        <f t="shared" si="10"/>
        <v/>
      </c>
    </row>
    <row r="186" spans="1:15" ht="14">
      <c r="A186" s="61" t="s">
        <v>21</v>
      </c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36" t="str">
        <f t="shared" si="10"/>
        <v/>
      </c>
    </row>
    <row r="187" spans="1:15" ht="14">
      <c r="A187" s="61" t="s">
        <v>4</v>
      </c>
      <c r="B187" s="77"/>
      <c r="C187" s="77"/>
      <c r="D187" s="77"/>
      <c r="E187" s="77"/>
      <c r="F187" s="77">
        <v>2</v>
      </c>
      <c r="G187" s="77"/>
      <c r="H187" s="77">
        <v>9</v>
      </c>
      <c r="I187" s="77">
        <v>11</v>
      </c>
      <c r="J187" s="77"/>
      <c r="K187" s="77">
        <v>1</v>
      </c>
      <c r="L187" s="77">
        <v>4</v>
      </c>
      <c r="M187" s="77">
        <v>8</v>
      </c>
      <c r="N187" s="77">
        <v>1</v>
      </c>
      <c r="O187" s="36">
        <f t="shared" si="10"/>
        <v>36</v>
      </c>
    </row>
    <row r="188" spans="1:15" ht="14">
      <c r="A188" s="61" t="s">
        <v>142</v>
      </c>
      <c r="B188" s="77"/>
      <c r="C188" s="77"/>
      <c r="D188" s="77"/>
      <c r="E188" s="77"/>
      <c r="F188" s="77">
        <v>9</v>
      </c>
      <c r="G188" s="77"/>
      <c r="H188" s="77">
        <v>1</v>
      </c>
      <c r="I188" s="77"/>
      <c r="J188" s="77"/>
      <c r="K188" s="77"/>
      <c r="L188" s="77"/>
      <c r="M188" s="77">
        <v>4</v>
      </c>
      <c r="N188" s="77"/>
      <c r="O188" s="36">
        <f t="shared" si="10"/>
        <v>14</v>
      </c>
    </row>
    <row r="189" spans="1:15" ht="14">
      <c r="A189" s="61" t="s">
        <v>143</v>
      </c>
      <c r="B189" s="77">
        <v>2</v>
      </c>
      <c r="C189" s="77">
        <v>2</v>
      </c>
      <c r="D189" s="77">
        <v>2</v>
      </c>
      <c r="E189" s="77">
        <v>1</v>
      </c>
      <c r="F189" s="77">
        <v>7</v>
      </c>
      <c r="G189" s="77"/>
      <c r="H189" s="77">
        <v>14</v>
      </c>
      <c r="I189" s="77">
        <v>4</v>
      </c>
      <c r="J189" s="77"/>
      <c r="K189" s="77">
        <v>9</v>
      </c>
      <c r="L189" s="77">
        <v>8</v>
      </c>
      <c r="M189" s="77">
        <v>31</v>
      </c>
      <c r="N189" s="77">
        <v>21</v>
      </c>
      <c r="O189" s="36">
        <f t="shared" si="10"/>
        <v>101</v>
      </c>
    </row>
    <row r="190" spans="1:15" ht="14">
      <c r="A190" s="61" t="s">
        <v>52</v>
      </c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36" t="str">
        <f t="shared" si="10"/>
        <v/>
      </c>
    </row>
    <row r="191" spans="1:15" ht="14">
      <c r="A191" s="61" t="s">
        <v>22</v>
      </c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36" t="str">
        <f t="shared" si="10"/>
        <v/>
      </c>
    </row>
    <row r="192" spans="1:15" ht="14">
      <c r="A192" s="61" t="s">
        <v>497</v>
      </c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>
        <v>1</v>
      </c>
      <c r="O192" s="36">
        <f t="shared" si="10"/>
        <v>1</v>
      </c>
    </row>
    <row r="193" spans="1:15"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87"/>
    </row>
    <row r="194" spans="1:15" ht="14">
      <c r="A194" s="2" t="s">
        <v>556</v>
      </c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87"/>
    </row>
    <row r="195" spans="1:15" ht="14">
      <c r="A195" s="61" t="s">
        <v>341</v>
      </c>
      <c r="B195" s="77"/>
      <c r="C195" s="77"/>
      <c r="D195" s="77">
        <v>5</v>
      </c>
      <c r="E195" s="77">
        <v>3</v>
      </c>
      <c r="F195" s="77"/>
      <c r="G195" s="77"/>
      <c r="H195" s="77"/>
      <c r="I195" s="77"/>
      <c r="J195" s="77">
        <v>3</v>
      </c>
      <c r="K195" s="77">
        <v>2</v>
      </c>
      <c r="L195" s="77"/>
      <c r="M195" s="77">
        <v>2</v>
      </c>
      <c r="N195" s="77"/>
      <c r="O195" s="36">
        <f>IF(SUM(B195:N195)&gt;0,SUM(B195:N195),"")</f>
        <v>15</v>
      </c>
    </row>
    <row r="196" spans="1:15" ht="14">
      <c r="A196" s="61" t="s">
        <v>482</v>
      </c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36" t="str">
        <f>IF(SUM(B196:N196)&gt;0,SUM(B196:N196),"")</f>
        <v/>
      </c>
    </row>
    <row r="197" spans="1:15" ht="14">
      <c r="A197" s="61" t="s">
        <v>502</v>
      </c>
      <c r="B197" s="77"/>
      <c r="C197" s="77"/>
      <c r="D197" s="77">
        <v>1</v>
      </c>
      <c r="E197" s="77">
        <v>2</v>
      </c>
      <c r="F197" s="77"/>
      <c r="G197" s="77"/>
      <c r="H197" s="77">
        <v>1</v>
      </c>
      <c r="I197" s="77"/>
      <c r="J197" s="77">
        <v>6</v>
      </c>
      <c r="K197" s="77">
        <v>2</v>
      </c>
      <c r="L197" s="77"/>
      <c r="M197" s="77">
        <v>5</v>
      </c>
      <c r="N197" s="77">
        <v>1</v>
      </c>
      <c r="O197" s="36">
        <f>IF(SUM(B197:N197)&gt;0,SUM(B197:N197),"")</f>
        <v>18</v>
      </c>
    </row>
    <row r="198" spans="1:15" ht="14">
      <c r="A198" s="61" t="s">
        <v>741</v>
      </c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36" t="str">
        <f>IF(SUM(B198:N198)&gt;0,SUM(B198:N198),"")</f>
        <v/>
      </c>
    </row>
    <row r="199" spans="1:15" ht="14">
      <c r="A199" s="61" t="s">
        <v>23</v>
      </c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36" t="str">
        <f>IF(SUM(B199:N199)&gt;0,SUM(B199:N199),"")</f>
        <v/>
      </c>
    </row>
    <row r="200" spans="1:15"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87"/>
    </row>
    <row r="201" spans="1:15" ht="14">
      <c r="A201" s="2" t="s">
        <v>557</v>
      </c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87"/>
    </row>
    <row r="202" spans="1:15" ht="14">
      <c r="A202" s="39" t="s">
        <v>309</v>
      </c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36" t="str">
        <f t="shared" ref="O202:O207" si="11">IF(SUM(B202:N202)&gt;0,SUM(B202:N202),"")</f>
        <v/>
      </c>
    </row>
    <row r="203" spans="1:15" ht="14">
      <c r="A203" s="61" t="s">
        <v>343</v>
      </c>
      <c r="B203" s="77">
        <v>2</v>
      </c>
      <c r="C203" s="77">
        <v>2</v>
      </c>
      <c r="D203" s="77">
        <v>4</v>
      </c>
      <c r="E203" s="77"/>
      <c r="F203" s="77">
        <v>2</v>
      </c>
      <c r="G203" s="77">
        <v>2</v>
      </c>
      <c r="H203" s="77"/>
      <c r="I203" s="77"/>
      <c r="J203" s="77">
        <v>3</v>
      </c>
      <c r="K203" s="77">
        <v>7</v>
      </c>
      <c r="L203" s="77"/>
      <c r="M203" s="77"/>
      <c r="N203" s="77"/>
      <c r="O203" s="36">
        <f t="shared" si="11"/>
        <v>22</v>
      </c>
    </row>
    <row r="204" spans="1:15" ht="14">
      <c r="A204" s="61" t="s">
        <v>495</v>
      </c>
      <c r="B204" s="77">
        <v>3</v>
      </c>
      <c r="C204" s="77">
        <v>10</v>
      </c>
      <c r="D204" s="77">
        <v>5</v>
      </c>
      <c r="E204" s="77">
        <v>1</v>
      </c>
      <c r="F204" s="77">
        <v>12</v>
      </c>
      <c r="G204" s="77">
        <v>1</v>
      </c>
      <c r="H204" s="77">
        <v>14</v>
      </c>
      <c r="I204" s="77">
        <v>2</v>
      </c>
      <c r="J204" s="77">
        <v>1</v>
      </c>
      <c r="K204" s="77">
        <v>16</v>
      </c>
      <c r="L204" s="77">
        <v>6</v>
      </c>
      <c r="M204" s="77">
        <v>13</v>
      </c>
      <c r="N204" s="77">
        <v>2</v>
      </c>
      <c r="O204" s="36">
        <f t="shared" si="11"/>
        <v>86</v>
      </c>
    </row>
    <row r="205" spans="1:15" ht="14">
      <c r="A205" s="61" t="s">
        <v>496</v>
      </c>
      <c r="B205" s="77"/>
      <c r="C205" s="77"/>
      <c r="D205" s="77"/>
      <c r="E205" s="77"/>
      <c r="F205" s="77"/>
      <c r="G205" s="77"/>
      <c r="H205" s="77">
        <v>4</v>
      </c>
      <c r="I205" s="77">
        <v>1</v>
      </c>
      <c r="J205" s="77"/>
      <c r="K205" s="77">
        <v>5</v>
      </c>
      <c r="L205" s="77"/>
      <c r="M205" s="77">
        <v>21</v>
      </c>
      <c r="N205" s="77">
        <v>4</v>
      </c>
      <c r="O205" s="36">
        <f t="shared" si="11"/>
        <v>35</v>
      </c>
    </row>
    <row r="206" spans="1:15" ht="14">
      <c r="A206" s="61" t="s">
        <v>793</v>
      </c>
      <c r="B206" s="77">
        <v>46</v>
      </c>
      <c r="C206" s="77">
        <v>14</v>
      </c>
      <c r="D206" s="77">
        <v>3</v>
      </c>
      <c r="E206" s="77">
        <v>4</v>
      </c>
      <c r="F206" s="77"/>
      <c r="G206" s="77"/>
      <c r="H206" s="77">
        <v>6</v>
      </c>
      <c r="I206" s="77"/>
      <c r="J206" s="77"/>
      <c r="K206" s="77">
        <v>7</v>
      </c>
      <c r="L206" s="77"/>
      <c r="M206" s="77">
        <v>9</v>
      </c>
      <c r="N206" s="77">
        <v>10</v>
      </c>
      <c r="O206" s="36">
        <f t="shared" si="11"/>
        <v>99</v>
      </c>
    </row>
    <row r="207" spans="1:15" ht="14">
      <c r="A207" s="61" t="s">
        <v>794</v>
      </c>
      <c r="B207" s="77">
        <v>1</v>
      </c>
      <c r="C207" s="77">
        <v>2</v>
      </c>
      <c r="D207" s="77">
        <v>3</v>
      </c>
      <c r="E207" s="77">
        <v>5</v>
      </c>
      <c r="F207" s="77">
        <v>13</v>
      </c>
      <c r="G207" s="77"/>
      <c r="H207" s="77">
        <v>16</v>
      </c>
      <c r="I207" s="77">
        <v>9</v>
      </c>
      <c r="J207" s="77">
        <v>2</v>
      </c>
      <c r="K207" s="77">
        <v>20</v>
      </c>
      <c r="L207" s="77">
        <v>3</v>
      </c>
      <c r="M207" s="77">
        <v>12</v>
      </c>
      <c r="N207" s="77">
        <v>24</v>
      </c>
      <c r="O207" s="36">
        <f t="shared" si="11"/>
        <v>110</v>
      </c>
    </row>
    <row r="208" spans="1:15"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87"/>
    </row>
    <row r="209" spans="1:15" ht="14">
      <c r="A209" s="2" t="s">
        <v>558</v>
      </c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87"/>
    </row>
    <row r="210" spans="1:15" ht="14">
      <c r="A210" s="61" t="s">
        <v>470</v>
      </c>
      <c r="B210" s="77"/>
      <c r="C210" s="77"/>
      <c r="D210" s="77"/>
      <c r="E210" s="77"/>
      <c r="F210" s="29" t="s">
        <v>1128</v>
      </c>
      <c r="G210" s="77"/>
      <c r="H210" s="77">
        <v>48</v>
      </c>
      <c r="I210" s="77">
        <v>5</v>
      </c>
      <c r="J210" s="77"/>
      <c r="K210" s="77"/>
      <c r="L210" s="77"/>
      <c r="M210" s="77">
        <v>15</v>
      </c>
      <c r="N210" s="77">
        <v>11</v>
      </c>
      <c r="O210" s="36">
        <f t="shared" ref="O210:O218" si="12">IF(SUM(B210:N210)&gt;0,SUM(B210:N210),"")</f>
        <v>79</v>
      </c>
    </row>
    <row r="211" spans="1:15" ht="14">
      <c r="A211" s="61" t="s">
        <v>473</v>
      </c>
      <c r="B211" s="77"/>
      <c r="C211" s="77">
        <v>2</v>
      </c>
      <c r="D211" s="77">
        <v>1</v>
      </c>
      <c r="E211" s="77">
        <v>6</v>
      </c>
      <c r="F211" s="77"/>
      <c r="G211" s="77"/>
      <c r="H211" s="77">
        <v>3</v>
      </c>
      <c r="I211" s="77"/>
      <c r="J211" s="77"/>
      <c r="K211" s="77">
        <v>2</v>
      </c>
      <c r="L211" s="77"/>
      <c r="M211" s="77">
        <v>3</v>
      </c>
      <c r="N211" s="77">
        <v>1</v>
      </c>
      <c r="O211" s="36">
        <f t="shared" si="12"/>
        <v>18</v>
      </c>
    </row>
    <row r="212" spans="1:15" ht="14">
      <c r="A212" s="61" t="s">
        <v>727</v>
      </c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36" t="str">
        <f t="shared" si="12"/>
        <v/>
      </c>
    </row>
    <row r="213" spans="1:15" ht="14">
      <c r="A213" s="61" t="s">
        <v>471</v>
      </c>
      <c r="B213" s="77">
        <v>10</v>
      </c>
      <c r="C213" s="77">
        <v>4</v>
      </c>
      <c r="D213" s="77">
        <v>7</v>
      </c>
      <c r="E213" s="77">
        <v>66</v>
      </c>
      <c r="F213" s="77">
        <v>2</v>
      </c>
      <c r="G213" s="77"/>
      <c r="H213" s="77">
        <v>6</v>
      </c>
      <c r="I213" s="77"/>
      <c r="J213" s="77">
        <v>30</v>
      </c>
      <c r="K213" s="77">
        <v>5</v>
      </c>
      <c r="L213" s="77"/>
      <c r="M213" s="77">
        <v>2</v>
      </c>
      <c r="N213" s="77"/>
      <c r="O213" s="36">
        <f t="shared" si="12"/>
        <v>132</v>
      </c>
    </row>
    <row r="214" spans="1:15" ht="14">
      <c r="A214" s="61" t="s">
        <v>472</v>
      </c>
      <c r="B214" s="77">
        <v>12</v>
      </c>
      <c r="C214" s="77">
        <v>1</v>
      </c>
      <c r="D214" s="77">
        <v>5</v>
      </c>
      <c r="E214" s="77">
        <v>7</v>
      </c>
      <c r="F214" s="77">
        <v>35</v>
      </c>
      <c r="G214" s="77">
        <v>6</v>
      </c>
      <c r="H214" s="77">
        <v>1</v>
      </c>
      <c r="I214" s="77">
        <v>7</v>
      </c>
      <c r="J214" s="77">
        <v>11</v>
      </c>
      <c r="K214" s="77">
        <v>16</v>
      </c>
      <c r="L214" s="77">
        <v>30</v>
      </c>
      <c r="M214" s="77">
        <v>42</v>
      </c>
      <c r="N214" s="77">
        <v>3</v>
      </c>
      <c r="O214" s="36">
        <f t="shared" si="12"/>
        <v>176</v>
      </c>
    </row>
    <row r="215" spans="1:15" ht="14">
      <c r="A215" s="61" t="s">
        <v>474</v>
      </c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>
        <v>1</v>
      </c>
      <c r="O215" s="36">
        <f t="shared" si="12"/>
        <v>1</v>
      </c>
    </row>
    <row r="216" spans="1:15" ht="14">
      <c r="A216" s="61" t="s">
        <v>317</v>
      </c>
      <c r="B216" s="77">
        <v>6</v>
      </c>
      <c r="C216" s="77"/>
      <c r="D216" s="77">
        <v>3</v>
      </c>
      <c r="E216" s="77">
        <v>11</v>
      </c>
      <c r="F216" s="77">
        <v>1</v>
      </c>
      <c r="G216" s="77"/>
      <c r="H216" s="77">
        <v>17</v>
      </c>
      <c r="I216" s="77">
        <v>12</v>
      </c>
      <c r="J216" s="77"/>
      <c r="K216" s="77">
        <v>5</v>
      </c>
      <c r="L216" s="77"/>
      <c r="M216" s="77">
        <v>13</v>
      </c>
      <c r="N216" s="77">
        <v>8</v>
      </c>
      <c r="O216" s="36">
        <f t="shared" si="12"/>
        <v>76</v>
      </c>
    </row>
    <row r="217" spans="1:15" ht="14">
      <c r="A217" s="61" t="s">
        <v>475</v>
      </c>
      <c r="B217" s="77"/>
      <c r="C217" s="77"/>
      <c r="D217" s="77">
        <v>22</v>
      </c>
      <c r="E217" s="77">
        <v>96</v>
      </c>
      <c r="F217" s="77">
        <v>40</v>
      </c>
      <c r="G217" s="77"/>
      <c r="H217" s="77">
        <v>29</v>
      </c>
      <c r="I217" s="77"/>
      <c r="J217" s="77"/>
      <c r="K217" s="77">
        <v>1</v>
      </c>
      <c r="L217" s="77"/>
      <c r="M217" s="77">
        <v>3</v>
      </c>
      <c r="N217" s="77">
        <v>53</v>
      </c>
      <c r="O217" s="36">
        <f t="shared" si="12"/>
        <v>244</v>
      </c>
    </row>
    <row r="218" spans="1:15" ht="14">
      <c r="A218" s="61" t="s">
        <v>345</v>
      </c>
      <c r="B218" s="77"/>
      <c r="C218" s="77"/>
      <c r="D218" s="77"/>
      <c r="E218" s="77"/>
      <c r="F218" s="77"/>
      <c r="G218" s="77"/>
      <c r="H218" s="77"/>
      <c r="I218" s="77"/>
      <c r="J218" s="77"/>
      <c r="K218" s="77">
        <v>4</v>
      </c>
      <c r="L218" s="77"/>
      <c r="M218" s="77"/>
      <c r="N218" s="77">
        <v>1</v>
      </c>
      <c r="O218" s="36">
        <f t="shared" si="12"/>
        <v>5</v>
      </c>
    </row>
    <row r="219" spans="1:15"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87"/>
    </row>
    <row r="220" spans="1:15" ht="14">
      <c r="A220" s="2" t="s">
        <v>698</v>
      </c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87"/>
    </row>
    <row r="221" spans="1:15" ht="14">
      <c r="A221" s="61" t="s">
        <v>165</v>
      </c>
      <c r="B221" s="77"/>
      <c r="C221" s="77"/>
      <c r="D221" s="77">
        <v>2</v>
      </c>
      <c r="E221" s="77">
        <v>1</v>
      </c>
      <c r="F221" s="77">
        <v>4</v>
      </c>
      <c r="G221" s="77">
        <v>2</v>
      </c>
      <c r="H221" s="77"/>
      <c r="I221" s="77"/>
      <c r="J221" s="77">
        <v>10</v>
      </c>
      <c r="K221" s="77"/>
      <c r="L221" s="77"/>
      <c r="M221" s="77">
        <v>3</v>
      </c>
      <c r="N221" s="77"/>
      <c r="O221" s="36">
        <f>IF(SUM(B221:N221)&gt;0,SUM(B221:N221),"")</f>
        <v>22</v>
      </c>
    </row>
    <row r="222" spans="1:15" ht="14">
      <c r="A222" s="61" t="s">
        <v>320</v>
      </c>
      <c r="B222" s="77"/>
      <c r="C222" s="77"/>
      <c r="D222" s="77"/>
      <c r="E222" s="77"/>
      <c r="F222" s="77"/>
      <c r="G222" s="77"/>
      <c r="H222" s="77"/>
      <c r="I222" s="77"/>
      <c r="J222" s="77"/>
      <c r="K222" s="77">
        <v>3</v>
      </c>
      <c r="L222" s="77"/>
      <c r="M222" s="77"/>
      <c r="N222" s="77"/>
      <c r="O222" s="36">
        <f>IF(SUM(B222:N222)&gt;0,SUM(B222:N222),"")</f>
        <v>3</v>
      </c>
    </row>
    <row r="223" spans="1:15" ht="14">
      <c r="A223" s="61" t="s">
        <v>172</v>
      </c>
      <c r="B223" s="77">
        <v>1</v>
      </c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36">
        <f>IF(SUM(B223:N223)&gt;0,SUM(B223:N223),"")</f>
        <v>1</v>
      </c>
    </row>
    <row r="224" spans="1:15" ht="14">
      <c r="A224" s="64" t="s">
        <v>617</v>
      </c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36" t="str">
        <f>IF(SUM(B224:N224)&gt;0,SUM(B224:N224),"")</f>
        <v/>
      </c>
    </row>
    <row r="225" spans="1:15" ht="14">
      <c r="A225" s="61" t="s">
        <v>133</v>
      </c>
      <c r="B225" s="77"/>
      <c r="C225" s="77"/>
      <c r="D225" s="77"/>
      <c r="E225" s="77"/>
      <c r="F225" s="77"/>
      <c r="G225" s="77"/>
      <c r="H225" s="77"/>
      <c r="I225" s="77"/>
      <c r="J225" s="77"/>
      <c r="K225" s="77">
        <v>8</v>
      </c>
      <c r="L225" s="77"/>
      <c r="M225" s="77"/>
      <c r="N225" s="77"/>
      <c r="O225" s="36">
        <f>IF(SUM(B225:N225)&gt;0,SUM(B225:N225),"")</f>
        <v>8</v>
      </c>
    </row>
    <row r="226" spans="1:15"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87"/>
    </row>
    <row r="227" spans="1:15" ht="14">
      <c r="A227" s="2" t="s">
        <v>699</v>
      </c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87"/>
    </row>
    <row r="228" spans="1:15" ht="14">
      <c r="A228" s="61" t="s">
        <v>75</v>
      </c>
      <c r="B228" s="77">
        <v>1</v>
      </c>
      <c r="C228" s="77"/>
      <c r="D228" s="77">
        <v>7</v>
      </c>
      <c r="E228" s="77">
        <v>8</v>
      </c>
      <c r="F228" s="77">
        <v>7</v>
      </c>
      <c r="G228" s="77"/>
      <c r="H228" s="77">
        <v>1</v>
      </c>
      <c r="I228" s="77"/>
      <c r="J228" s="77">
        <v>2</v>
      </c>
      <c r="K228" s="77">
        <v>3</v>
      </c>
      <c r="L228" s="77"/>
      <c r="M228" s="77"/>
      <c r="N228" s="77"/>
      <c r="O228" s="36">
        <f>IF(SUM(B228:N228)&gt;0,SUM(B228:N228),"")</f>
        <v>29</v>
      </c>
    </row>
    <row r="229" spans="1:15" ht="14">
      <c r="A229" s="61" t="s">
        <v>181</v>
      </c>
      <c r="B229" s="77"/>
      <c r="C229" s="77"/>
      <c r="D229" s="77"/>
      <c r="E229" s="77">
        <v>2</v>
      </c>
      <c r="F229" s="77">
        <v>3</v>
      </c>
      <c r="G229" s="77"/>
      <c r="H229" s="77"/>
      <c r="I229" s="77">
        <v>2</v>
      </c>
      <c r="J229" s="77"/>
      <c r="K229" s="77"/>
      <c r="L229" s="77"/>
      <c r="M229" s="77"/>
      <c r="N229" s="77"/>
      <c r="O229" s="36">
        <f>IF(SUM(B229:N229)&gt;0,SUM(B229:N229),"")</f>
        <v>7</v>
      </c>
    </row>
    <row r="230" spans="1:15" ht="14">
      <c r="A230" s="61" t="s">
        <v>325</v>
      </c>
      <c r="B230" s="77"/>
      <c r="C230" s="77"/>
      <c r="D230" s="77"/>
      <c r="E230" s="77"/>
      <c r="F230" s="77"/>
      <c r="G230" s="77"/>
      <c r="H230" s="77"/>
      <c r="I230" s="77"/>
      <c r="J230" s="77"/>
      <c r="K230" s="77">
        <v>2</v>
      </c>
      <c r="L230" s="77"/>
      <c r="M230" s="77"/>
      <c r="N230" s="77"/>
      <c r="O230" s="36">
        <f>IF(SUM(B230:N230)&gt;0,SUM(B230:N230),"")</f>
        <v>2</v>
      </c>
    </row>
    <row r="231" spans="1:15" ht="14">
      <c r="A231" s="61" t="s">
        <v>326</v>
      </c>
      <c r="B231" s="77"/>
      <c r="C231" s="77"/>
      <c r="D231" s="77"/>
      <c r="E231" s="77"/>
      <c r="F231" s="77"/>
      <c r="G231" s="77"/>
      <c r="H231" s="77"/>
      <c r="I231" s="77"/>
      <c r="J231" s="77"/>
      <c r="K231" s="77">
        <v>1</v>
      </c>
      <c r="L231" s="77"/>
      <c r="M231" s="77"/>
      <c r="N231" s="77"/>
      <c r="O231" s="36">
        <f>IF(SUM(B231:N231)&gt;0,SUM(B231:N231),"")</f>
        <v>1</v>
      </c>
    </row>
    <row r="232" spans="1:15">
      <c r="A232" s="48"/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87"/>
    </row>
    <row r="233" spans="1:15" ht="14">
      <c r="A233" s="2" t="s">
        <v>560</v>
      </c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87"/>
    </row>
    <row r="234" spans="1:15" ht="14">
      <c r="A234" s="61" t="s">
        <v>327</v>
      </c>
      <c r="B234" s="77"/>
      <c r="C234" s="77"/>
      <c r="D234" s="77"/>
      <c r="E234" s="77"/>
      <c r="F234" s="77"/>
      <c r="G234" s="77"/>
      <c r="H234" s="77">
        <v>1</v>
      </c>
      <c r="I234" s="77"/>
      <c r="J234" s="77"/>
      <c r="K234" s="77"/>
      <c r="L234" s="77">
        <v>4</v>
      </c>
      <c r="M234" s="77">
        <v>7</v>
      </c>
      <c r="N234" s="77">
        <v>2</v>
      </c>
      <c r="O234" s="36">
        <f t="shared" ref="O234:O240" si="13">IF(SUM(B234:N234)&gt;0,SUM(B234:N234),"")</f>
        <v>14</v>
      </c>
    </row>
    <row r="235" spans="1:15" ht="14">
      <c r="A235" s="61" t="s">
        <v>478</v>
      </c>
      <c r="B235" s="77"/>
      <c r="C235" s="77"/>
      <c r="D235" s="77"/>
      <c r="E235" s="77"/>
      <c r="F235" s="77">
        <v>1</v>
      </c>
      <c r="G235" s="77"/>
      <c r="H235" s="77"/>
      <c r="I235" s="77"/>
      <c r="J235" s="77"/>
      <c r="K235" s="77"/>
      <c r="L235" s="77">
        <v>1</v>
      </c>
      <c r="M235" s="77">
        <v>2</v>
      </c>
      <c r="N235" s="77"/>
      <c r="O235" s="36">
        <f t="shared" si="13"/>
        <v>4</v>
      </c>
    </row>
    <row r="236" spans="1:15" ht="14">
      <c r="A236" s="61" t="s">
        <v>630</v>
      </c>
      <c r="B236" s="77">
        <v>1</v>
      </c>
      <c r="C236" s="77"/>
      <c r="D236" s="77">
        <v>3</v>
      </c>
      <c r="E236" s="77">
        <v>13</v>
      </c>
      <c r="F236" s="77">
        <v>1</v>
      </c>
      <c r="G236" s="77"/>
      <c r="H236" s="77">
        <v>1</v>
      </c>
      <c r="I236" s="77">
        <v>4</v>
      </c>
      <c r="J236" s="77">
        <v>2</v>
      </c>
      <c r="K236" s="77">
        <v>2</v>
      </c>
      <c r="L236" s="77"/>
      <c r="M236" s="77">
        <v>2</v>
      </c>
      <c r="N236" s="77">
        <v>4</v>
      </c>
      <c r="O236" s="36">
        <f t="shared" si="13"/>
        <v>33</v>
      </c>
    </row>
    <row r="237" spans="1:15" ht="14">
      <c r="A237" s="61" t="s">
        <v>260</v>
      </c>
      <c r="B237" s="77"/>
      <c r="C237" s="77"/>
      <c r="D237" s="77"/>
      <c r="E237" s="77">
        <v>2</v>
      </c>
      <c r="F237" s="77"/>
      <c r="G237" s="77"/>
      <c r="H237" s="77"/>
      <c r="I237" s="77"/>
      <c r="J237" s="77">
        <v>1</v>
      </c>
      <c r="K237" s="77"/>
      <c r="L237" s="77"/>
      <c r="M237" s="77"/>
      <c r="N237" s="77"/>
      <c r="O237" s="36">
        <f t="shared" si="13"/>
        <v>3</v>
      </c>
    </row>
    <row r="238" spans="1:15" ht="14">
      <c r="A238" s="61" t="s">
        <v>8</v>
      </c>
      <c r="B238" s="77"/>
      <c r="C238" s="77"/>
      <c r="D238" s="77"/>
      <c r="E238" s="77"/>
      <c r="F238" s="77"/>
      <c r="G238" s="77"/>
      <c r="H238" s="77"/>
      <c r="I238" s="77"/>
      <c r="J238" s="77"/>
      <c r="K238" s="77">
        <v>1</v>
      </c>
      <c r="L238" s="77"/>
      <c r="M238" s="77"/>
      <c r="N238" s="77"/>
      <c r="O238" s="36">
        <f t="shared" si="13"/>
        <v>1</v>
      </c>
    </row>
    <row r="239" spans="1:15" ht="14">
      <c r="A239" s="61" t="s">
        <v>629</v>
      </c>
      <c r="B239" s="77"/>
      <c r="C239" s="77"/>
      <c r="D239" s="77"/>
      <c r="E239" s="77"/>
      <c r="F239" s="77"/>
      <c r="G239" s="77"/>
      <c r="H239" s="77"/>
      <c r="I239" s="77"/>
      <c r="J239" s="77"/>
      <c r="K239" s="77">
        <v>1</v>
      </c>
      <c r="L239" s="77"/>
      <c r="M239" s="77">
        <v>3</v>
      </c>
      <c r="N239" s="77"/>
      <c r="O239" s="36">
        <f t="shared" si="13"/>
        <v>4</v>
      </c>
    </row>
    <row r="240" spans="1:15" ht="14">
      <c r="A240" s="61" t="s">
        <v>45</v>
      </c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36" t="str">
        <f t="shared" si="13"/>
        <v/>
      </c>
    </row>
    <row r="241" spans="1:15"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87"/>
    </row>
    <row r="242" spans="1:15" ht="14">
      <c r="A242" s="2" t="s">
        <v>561</v>
      </c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87"/>
    </row>
    <row r="243" spans="1:15" ht="14">
      <c r="A243" s="61" t="s">
        <v>595</v>
      </c>
      <c r="B243" s="77">
        <v>1</v>
      </c>
      <c r="C243" s="77">
        <v>1</v>
      </c>
      <c r="D243" s="77"/>
      <c r="E243" s="77"/>
      <c r="F243" s="77"/>
      <c r="G243" s="77"/>
      <c r="H243" s="77">
        <v>1</v>
      </c>
      <c r="I243" s="77"/>
      <c r="J243" s="77"/>
      <c r="K243" s="77"/>
      <c r="L243" s="77"/>
      <c r="M243" s="77"/>
      <c r="N243" s="77"/>
      <c r="O243" s="36">
        <f>IF(SUM(B243:N243)&gt;0,SUM(B243:N243),"")</f>
        <v>3</v>
      </c>
    </row>
    <row r="244" spans="1:15">
      <c r="A244" s="49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87"/>
    </row>
    <row r="245" spans="1:15" ht="14">
      <c r="A245" s="2" t="s">
        <v>562</v>
      </c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87"/>
    </row>
    <row r="246" spans="1:15" ht="14">
      <c r="A246" s="61" t="s">
        <v>596</v>
      </c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36" t="str">
        <f>IF(SUM(B246:N246)&gt;0,SUM(B246:N246),"")</f>
        <v/>
      </c>
    </row>
    <row r="247" spans="1:15" ht="14">
      <c r="A247" s="61" t="s">
        <v>597</v>
      </c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>
        <v>1</v>
      </c>
      <c r="N247" s="77"/>
      <c r="O247" s="36">
        <f>IF(SUM(B247:N247)&gt;0,SUM(B247:N247),"")</f>
        <v>1</v>
      </c>
    </row>
    <row r="248" spans="1:15">
      <c r="A248" s="49"/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87"/>
    </row>
    <row r="249" spans="1:15" ht="14">
      <c r="A249" s="2" t="s">
        <v>563</v>
      </c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87"/>
    </row>
    <row r="250" spans="1:15" ht="14">
      <c r="A250" s="61" t="s">
        <v>611</v>
      </c>
      <c r="B250" s="77">
        <v>3</v>
      </c>
      <c r="C250" s="77"/>
      <c r="D250" s="77"/>
      <c r="E250" s="77">
        <v>6</v>
      </c>
      <c r="F250" s="77">
        <v>4</v>
      </c>
      <c r="G250" s="77"/>
      <c r="H250" s="77">
        <v>5</v>
      </c>
      <c r="I250" s="77">
        <v>15</v>
      </c>
      <c r="J250" s="77">
        <v>4</v>
      </c>
      <c r="K250" s="77">
        <v>17</v>
      </c>
      <c r="L250" s="77"/>
      <c r="M250" s="77">
        <v>2</v>
      </c>
      <c r="N250" s="77"/>
      <c r="O250" s="36">
        <f t="shared" ref="O250:O257" si="14">IF(SUM(B250:N250)&gt;0,SUM(B250:N250),"")</f>
        <v>56</v>
      </c>
    </row>
    <row r="251" spans="1:15" ht="14">
      <c r="A251" s="61" t="s">
        <v>613</v>
      </c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>
        <v>1</v>
      </c>
      <c r="N251" s="77">
        <v>18</v>
      </c>
      <c r="O251" s="36">
        <f t="shared" si="14"/>
        <v>19</v>
      </c>
    </row>
    <row r="252" spans="1:15" ht="14">
      <c r="A252" s="61" t="s">
        <v>740</v>
      </c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36" t="str">
        <f t="shared" si="14"/>
        <v/>
      </c>
    </row>
    <row r="253" spans="1:15" ht="14">
      <c r="A253" s="61" t="s">
        <v>1039</v>
      </c>
      <c r="B253" s="77"/>
      <c r="C253" s="77"/>
      <c r="D253" s="77">
        <v>6</v>
      </c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36">
        <f t="shared" si="14"/>
        <v>6</v>
      </c>
    </row>
    <row r="254" spans="1:15" ht="14">
      <c r="A254" s="61" t="s">
        <v>134</v>
      </c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36" t="str">
        <f t="shared" si="14"/>
        <v/>
      </c>
    </row>
    <row r="255" spans="1:15" ht="14">
      <c r="A255" s="61" t="s">
        <v>1040</v>
      </c>
      <c r="B255" s="77"/>
      <c r="C255" s="77"/>
      <c r="D255" s="77">
        <v>1</v>
      </c>
      <c r="E255" s="77"/>
      <c r="F255" s="77"/>
      <c r="G255" s="77"/>
      <c r="H255" s="77"/>
      <c r="I255" s="77"/>
      <c r="J255" s="77">
        <v>5</v>
      </c>
      <c r="K255" s="77"/>
      <c r="L255" s="77"/>
      <c r="M255" s="77"/>
      <c r="N255" s="77"/>
      <c r="O255" s="36">
        <f t="shared" si="14"/>
        <v>6</v>
      </c>
    </row>
    <row r="256" spans="1:15" ht="14">
      <c r="A256" s="61" t="s">
        <v>658</v>
      </c>
      <c r="B256" s="77">
        <v>12</v>
      </c>
      <c r="C256" s="77"/>
      <c r="D256" s="77">
        <v>11</v>
      </c>
      <c r="E256" s="77">
        <v>20</v>
      </c>
      <c r="F256" s="77">
        <v>7</v>
      </c>
      <c r="G256" s="77"/>
      <c r="H256" s="77">
        <v>5</v>
      </c>
      <c r="I256" s="77">
        <v>2</v>
      </c>
      <c r="J256" s="77">
        <v>11</v>
      </c>
      <c r="K256" s="77">
        <v>18</v>
      </c>
      <c r="L256" s="77">
        <v>4</v>
      </c>
      <c r="M256" s="77">
        <v>5</v>
      </c>
      <c r="N256" s="77">
        <v>5</v>
      </c>
      <c r="O256" s="36">
        <f t="shared" si="14"/>
        <v>100</v>
      </c>
    </row>
    <row r="257" spans="1:15" ht="14">
      <c r="A257" s="62" t="s">
        <v>303</v>
      </c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36" t="str">
        <f t="shared" si="14"/>
        <v/>
      </c>
    </row>
    <row r="258" spans="1:15"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87"/>
    </row>
    <row r="259" spans="1:15" ht="14">
      <c r="A259" s="2" t="s">
        <v>564</v>
      </c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87"/>
    </row>
    <row r="260" spans="1:15" ht="14">
      <c r="A260" s="61" t="s">
        <v>135</v>
      </c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36" t="str">
        <f>IF(SUM(B260:N260)&gt;0,SUM(B260:N260),"")</f>
        <v/>
      </c>
    </row>
    <row r="261" spans="1:15" ht="14">
      <c r="A261" s="61" t="s">
        <v>659</v>
      </c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36" t="str">
        <f>IF(SUM(B261:N261)&gt;0,SUM(B261:N261),"")</f>
        <v/>
      </c>
    </row>
    <row r="262" spans="1:15"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87"/>
    </row>
    <row r="263" spans="1:15" ht="14">
      <c r="A263" s="2" t="s">
        <v>254</v>
      </c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87"/>
    </row>
    <row r="264" spans="1:15" ht="14">
      <c r="A264" s="61" t="s">
        <v>660</v>
      </c>
      <c r="B264" s="77">
        <v>20</v>
      </c>
      <c r="C264" s="77">
        <v>3</v>
      </c>
      <c r="D264" s="77">
        <v>22</v>
      </c>
      <c r="E264" s="77">
        <v>21</v>
      </c>
      <c r="F264" s="77">
        <v>14</v>
      </c>
      <c r="G264" s="77"/>
      <c r="H264" s="77">
        <v>126</v>
      </c>
      <c r="I264" s="77">
        <v>39</v>
      </c>
      <c r="J264" s="77"/>
      <c r="K264" s="77">
        <v>25</v>
      </c>
      <c r="L264" s="77">
        <v>18</v>
      </c>
      <c r="M264" s="77">
        <v>186</v>
      </c>
      <c r="N264" s="77">
        <v>19</v>
      </c>
      <c r="O264" s="36">
        <f>IF(SUM(B264:N264)&gt;0,SUM(B264:N264),"")</f>
        <v>493</v>
      </c>
    </row>
    <row r="265" spans="1:15"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87"/>
    </row>
    <row r="266" spans="1:15">
      <c r="A266" s="3" t="s">
        <v>255</v>
      </c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87"/>
    </row>
    <row r="267" spans="1:15" ht="14">
      <c r="A267" s="61" t="s">
        <v>661</v>
      </c>
      <c r="B267" s="77"/>
      <c r="C267" s="77"/>
      <c r="D267" s="77"/>
      <c r="E267" s="77"/>
      <c r="F267" s="77"/>
      <c r="G267" s="77"/>
      <c r="H267" s="77"/>
      <c r="I267" s="77"/>
      <c r="J267" s="77"/>
      <c r="K267" s="77">
        <v>1</v>
      </c>
      <c r="L267" s="77"/>
      <c r="M267" s="77"/>
      <c r="N267" s="77"/>
      <c r="O267" s="36">
        <f>IF(SUM(B267:N267)&gt;0,SUM(B267:N267),"")</f>
        <v>1</v>
      </c>
    </row>
    <row r="268" spans="1:15" ht="14">
      <c r="A268" s="61" t="s">
        <v>662</v>
      </c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>
        <v>3</v>
      </c>
      <c r="N268" s="77">
        <v>1</v>
      </c>
      <c r="O268" s="36">
        <f>IF(SUM(B268:N268)&gt;0,SUM(B268:N268),"")</f>
        <v>4</v>
      </c>
    </row>
    <row r="269" spans="1:15"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87"/>
    </row>
    <row r="270" spans="1:15" ht="14">
      <c r="A270" s="2" t="s">
        <v>405</v>
      </c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87"/>
    </row>
    <row r="271" spans="1:15" ht="14">
      <c r="A271" s="61" t="s">
        <v>620</v>
      </c>
      <c r="B271" s="77"/>
      <c r="C271" s="77"/>
      <c r="D271" s="77">
        <v>1</v>
      </c>
      <c r="E271" s="77">
        <v>1</v>
      </c>
      <c r="F271" s="77"/>
      <c r="G271" s="77"/>
      <c r="H271" s="77"/>
      <c r="I271" s="77">
        <v>1</v>
      </c>
      <c r="J271" s="77"/>
      <c r="K271" s="77"/>
      <c r="L271" s="77"/>
      <c r="M271" s="77"/>
      <c r="N271" s="77"/>
      <c r="O271" s="36">
        <f t="shared" ref="O271:O283" si="15">IF(SUM(B271:N271)&gt;0,SUM(B271:N271),"")</f>
        <v>3</v>
      </c>
    </row>
    <row r="272" spans="1:15" ht="14">
      <c r="A272" s="61" t="s">
        <v>166</v>
      </c>
      <c r="B272" s="77">
        <v>2</v>
      </c>
      <c r="C272" s="77"/>
      <c r="D272" s="77">
        <v>40</v>
      </c>
      <c r="E272" s="77">
        <v>9</v>
      </c>
      <c r="F272" s="77">
        <v>2</v>
      </c>
      <c r="G272" s="77"/>
      <c r="H272" s="77"/>
      <c r="I272" s="77"/>
      <c r="J272" s="77">
        <v>10</v>
      </c>
      <c r="K272" s="77">
        <v>12</v>
      </c>
      <c r="L272" s="77"/>
      <c r="M272" s="77"/>
      <c r="N272" s="77"/>
      <c r="O272" s="36">
        <f t="shared" si="15"/>
        <v>75</v>
      </c>
    </row>
    <row r="273" spans="1:15" ht="14">
      <c r="A273" s="61" t="s">
        <v>583</v>
      </c>
      <c r="B273" s="77"/>
      <c r="C273" s="77"/>
      <c r="D273" s="77">
        <v>3</v>
      </c>
      <c r="E273" s="77">
        <v>1</v>
      </c>
      <c r="F273" s="77"/>
      <c r="G273" s="77"/>
      <c r="H273" s="77"/>
      <c r="I273" s="77"/>
      <c r="J273" s="77">
        <v>2</v>
      </c>
      <c r="K273" s="77">
        <v>11</v>
      </c>
      <c r="L273" s="77"/>
      <c r="M273" s="77"/>
      <c r="N273" s="77"/>
      <c r="O273" s="36">
        <f t="shared" si="15"/>
        <v>17</v>
      </c>
    </row>
    <row r="274" spans="1:15" ht="14">
      <c r="A274" s="61" t="s">
        <v>520</v>
      </c>
      <c r="B274" s="77">
        <v>2</v>
      </c>
      <c r="C274" s="77"/>
      <c r="D274" s="77">
        <v>2</v>
      </c>
      <c r="E274" s="77">
        <v>17</v>
      </c>
      <c r="F274" s="77"/>
      <c r="G274" s="77"/>
      <c r="H274" s="77"/>
      <c r="I274" s="77"/>
      <c r="J274" s="77">
        <v>1</v>
      </c>
      <c r="K274" s="77">
        <v>8</v>
      </c>
      <c r="L274" s="77"/>
      <c r="M274" s="77"/>
      <c r="N274" s="77">
        <v>2</v>
      </c>
      <c r="O274" s="36">
        <f t="shared" si="15"/>
        <v>32</v>
      </c>
    </row>
    <row r="275" spans="1:15" ht="14">
      <c r="A275" s="61" t="s">
        <v>176</v>
      </c>
      <c r="B275" s="77"/>
      <c r="C275" s="77"/>
      <c r="D275" s="77"/>
      <c r="E275" s="77">
        <v>6</v>
      </c>
      <c r="F275" s="77"/>
      <c r="G275" s="77"/>
      <c r="H275" s="77"/>
      <c r="I275" s="77">
        <v>3</v>
      </c>
      <c r="J275" s="77"/>
      <c r="K275" s="77">
        <v>1</v>
      </c>
      <c r="L275" s="77"/>
      <c r="M275" s="77"/>
      <c r="N275" s="77">
        <v>1</v>
      </c>
      <c r="O275" s="36">
        <f t="shared" si="15"/>
        <v>11</v>
      </c>
    </row>
    <row r="276" spans="1:15" ht="14">
      <c r="A276" s="61" t="s">
        <v>177</v>
      </c>
      <c r="B276" s="77">
        <v>4</v>
      </c>
      <c r="C276" s="77"/>
      <c r="D276" s="77"/>
      <c r="E276" s="77">
        <v>6</v>
      </c>
      <c r="F276" s="77"/>
      <c r="G276" s="77"/>
      <c r="H276" s="77">
        <v>1</v>
      </c>
      <c r="I276" s="77"/>
      <c r="J276" s="77">
        <v>13</v>
      </c>
      <c r="K276" s="77">
        <v>11</v>
      </c>
      <c r="L276" s="77"/>
      <c r="M276" s="77"/>
      <c r="N276" s="77"/>
      <c r="O276" s="36">
        <f t="shared" si="15"/>
        <v>35</v>
      </c>
    </row>
    <row r="277" spans="1:15" ht="14">
      <c r="A277" s="61" t="s">
        <v>178</v>
      </c>
      <c r="B277" s="77"/>
      <c r="C277" s="77"/>
      <c r="D277" s="77">
        <v>17</v>
      </c>
      <c r="E277" s="77"/>
      <c r="F277" s="77"/>
      <c r="G277" s="77"/>
      <c r="H277" s="77"/>
      <c r="I277" s="77"/>
      <c r="J277" s="77">
        <v>2</v>
      </c>
      <c r="K277" s="77">
        <v>3</v>
      </c>
      <c r="L277" s="77"/>
      <c r="M277" s="77"/>
      <c r="N277" s="77"/>
      <c r="O277" s="36">
        <f t="shared" si="15"/>
        <v>22</v>
      </c>
    </row>
    <row r="278" spans="1:15" ht="14">
      <c r="A278" s="61" t="s">
        <v>72</v>
      </c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>
        <v>1</v>
      </c>
      <c r="O278" s="36">
        <f t="shared" si="15"/>
        <v>1</v>
      </c>
    </row>
    <row r="279" spans="1:15" ht="14">
      <c r="A279" s="61" t="s">
        <v>400</v>
      </c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36" t="str">
        <f t="shared" si="15"/>
        <v/>
      </c>
    </row>
    <row r="280" spans="1:15" ht="14">
      <c r="A280" s="61" t="s">
        <v>256</v>
      </c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36" t="str">
        <f t="shared" si="15"/>
        <v/>
      </c>
    </row>
    <row r="281" spans="1:15" ht="14">
      <c r="A281" s="61" t="s">
        <v>521</v>
      </c>
      <c r="B281" s="77"/>
      <c r="C281" s="77"/>
      <c r="D281" s="77">
        <v>4</v>
      </c>
      <c r="E281" s="77"/>
      <c r="F281" s="77"/>
      <c r="G281" s="77"/>
      <c r="H281" s="77"/>
      <c r="I281" s="77">
        <v>1</v>
      </c>
      <c r="J281" s="77"/>
      <c r="K281" s="77">
        <v>5</v>
      </c>
      <c r="L281" s="77"/>
      <c r="M281" s="77">
        <v>2</v>
      </c>
      <c r="N281" s="77"/>
      <c r="O281" s="36">
        <f t="shared" si="15"/>
        <v>12</v>
      </c>
    </row>
    <row r="282" spans="1:15" ht="14">
      <c r="A282" s="49" t="s">
        <v>257</v>
      </c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>
        <v>1</v>
      </c>
      <c r="N282" s="77"/>
      <c r="O282" s="36">
        <f t="shared" si="15"/>
        <v>1</v>
      </c>
    </row>
    <row r="283" spans="1:15" ht="14">
      <c r="A283" s="62" t="s">
        <v>258</v>
      </c>
      <c r="B283" s="77"/>
      <c r="C283" s="77"/>
      <c r="D283" s="77"/>
      <c r="E283" s="77"/>
      <c r="F283" s="77"/>
      <c r="G283" s="77"/>
      <c r="H283" s="77"/>
      <c r="I283" s="77"/>
      <c r="J283" s="77"/>
      <c r="K283" s="77">
        <v>2</v>
      </c>
      <c r="L283" s="77"/>
      <c r="M283" s="77"/>
      <c r="N283" s="77"/>
      <c r="O283" s="36">
        <f t="shared" si="15"/>
        <v>2</v>
      </c>
    </row>
    <row r="284" spans="1:15"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87"/>
    </row>
    <row r="285" spans="1:15" ht="14">
      <c r="A285" s="2" t="s">
        <v>74</v>
      </c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87"/>
    </row>
    <row r="286" spans="1:15" ht="14">
      <c r="A286" s="61" t="s">
        <v>536</v>
      </c>
      <c r="B286" s="77">
        <v>1</v>
      </c>
      <c r="C286" s="77"/>
      <c r="D286" s="77">
        <v>5</v>
      </c>
      <c r="E286" s="77"/>
      <c r="F286" s="77"/>
      <c r="G286" s="77"/>
      <c r="H286" s="77">
        <v>1</v>
      </c>
      <c r="I286" s="77">
        <v>5</v>
      </c>
      <c r="J286" s="77">
        <v>5</v>
      </c>
      <c r="K286" s="77">
        <v>11</v>
      </c>
      <c r="L286" s="77"/>
      <c r="M286" s="77">
        <v>1</v>
      </c>
      <c r="N286" s="77"/>
      <c r="O286" s="36">
        <f t="shared" ref="O286:O303" si="16">IF(SUM(B286:N286)&gt;0,SUM(B286:N286),"")</f>
        <v>29</v>
      </c>
    </row>
    <row r="287" spans="1:15" ht="14">
      <c r="A287" s="61" t="s">
        <v>380</v>
      </c>
      <c r="B287" s="77">
        <v>2</v>
      </c>
      <c r="C287" s="77"/>
      <c r="D287" s="77">
        <v>10</v>
      </c>
      <c r="E287" s="77">
        <v>5</v>
      </c>
      <c r="F287" s="77">
        <v>7</v>
      </c>
      <c r="G287" s="77"/>
      <c r="H287" s="77">
        <v>10</v>
      </c>
      <c r="I287" s="77">
        <v>1</v>
      </c>
      <c r="J287" s="77">
        <v>8</v>
      </c>
      <c r="K287" s="77">
        <v>39</v>
      </c>
      <c r="L287" s="77"/>
      <c r="M287" s="77">
        <v>4</v>
      </c>
      <c r="N287" s="77"/>
      <c r="O287" s="36">
        <f t="shared" si="16"/>
        <v>86</v>
      </c>
    </row>
    <row r="288" spans="1:15" ht="14">
      <c r="A288" s="61" t="s">
        <v>381</v>
      </c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36" t="str">
        <f t="shared" si="16"/>
        <v/>
      </c>
    </row>
    <row r="289" spans="1:15" ht="14">
      <c r="A289" s="61" t="s">
        <v>382</v>
      </c>
      <c r="B289" s="77"/>
      <c r="C289" s="77"/>
      <c r="D289" s="77"/>
      <c r="E289" s="77"/>
      <c r="F289" s="77"/>
      <c r="G289" s="77"/>
      <c r="H289" s="77">
        <v>11</v>
      </c>
      <c r="I289" s="77">
        <v>3</v>
      </c>
      <c r="J289" s="77"/>
      <c r="K289" s="77">
        <v>3</v>
      </c>
      <c r="L289" s="77"/>
      <c r="M289" s="77"/>
      <c r="N289" s="77"/>
      <c r="O289" s="36">
        <f t="shared" si="16"/>
        <v>17</v>
      </c>
    </row>
    <row r="290" spans="1:15" ht="14">
      <c r="A290" s="61" t="s">
        <v>232</v>
      </c>
      <c r="B290" s="77"/>
      <c r="C290" s="77"/>
      <c r="D290" s="77"/>
      <c r="E290" s="77">
        <v>1</v>
      </c>
      <c r="F290" s="77"/>
      <c r="G290" s="77"/>
      <c r="H290" s="77"/>
      <c r="I290" s="77">
        <v>1</v>
      </c>
      <c r="J290" s="77"/>
      <c r="K290" s="77">
        <v>7</v>
      </c>
      <c r="L290" s="77"/>
      <c r="M290" s="77"/>
      <c r="N290" s="77">
        <v>8</v>
      </c>
      <c r="O290" s="36">
        <f t="shared" si="16"/>
        <v>17</v>
      </c>
    </row>
    <row r="291" spans="1:15" ht="14">
      <c r="A291" s="61" t="s">
        <v>287</v>
      </c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36" t="str">
        <f t="shared" si="16"/>
        <v/>
      </c>
    </row>
    <row r="292" spans="1:15" ht="14">
      <c r="A292" s="61" t="s">
        <v>233</v>
      </c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36" t="str">
        <f t="shared" si="16"/>
        <v/>
      </c>
    </row>
    <row r="293" spans="1:15" ht="14">
      <c r="A293" s="61" t="s">
        <v>234</v>
      </c>
      <c r="B293" s="77"/>
      <c r="C293" s="77"/>
      <c r="D293" s="77">
        <v>2</v>
      </c>
      <c r="E293" s="77">
        <v>4</v>
      </c>
      <c r="F293" s="77"/>
      <c r="G293" s="77"/>
      <c r="H293" s="77">
        <v>15</v>
      </c>
      <c r="I293" s="77">
        <v>1</v>
      </c>
      <c r="J293" s="77"/>
      <c r="K293" s="77">
        <v>2</v>
      </c>
      <c r="L293" s="77"/>
      <c r="M293" s="77">
        <v>4</v>
      </c>
      <c r="N293" s="77"/>
      <c r="O293" s="36">
        <f t="shared" si="16"/>
        <v>28</v>
      </c>
    </row>
    <row r="294" spans="1:15" ht="14">
      <c r="A294" s="61" t="s">
        <v>120</v>
      </c>
      <c r="B294" s="77"/>
      <c r="C294" s="77"/>
      <c r="D294" s="77"/>
      <c r="E294" s="77"/>
      <c r="F294" s="77"/>
      <c r="G294" s="77"/>
      <c r="H294" s="77">
        <v>1</v>
      </c>
      <c r="I294" s="77"/>
      <c r="J294" s="77"/>
      <c r="K294" s="77"/>
      <c r="L294" s="77"/>
      <c r="M294" s="77"/>
      <c r="N294" s="77"/>
      <c r="O294" s="36">
        <f t="shared" si="16"/>
        <v>1</v>
      </c>
    </row>
    <row r="295" spans="1:15" ht="14">
      <c r="A295" s="61" t="s">
        <v>121</v>
      </c>
      <c r="B295" s="77"/>
      <c r="C295" s="77"/>
      <c r="D295" s="77"/>
      <c r="E295" s="77">
        <v>1</v>
      </c>
      <c r="F295" s="77"/>
      <c r="G295" s="77"/>
      <c r="H295" s="77"/>
      <c r="I295" s="77"/>
      <c r="J295" s="77"/>
      <c r="K295" s="77"/>
      <c r="L295" s="77"/>
      <c r="M295" s="77"/>
      <c r="N295" s="77"/>
      <c r="O295" s="36">
        <f t="shared" si="16"/>
        <v>1</v>
      </c>
    </row>
    <row r="296" spans="1:15" ht="14">
      <c r="A296" s="61" t="s">
        <v>122</v>
      </c>
      <c r="B296" s="77">
        <v>4</v>
      </c>
      <c r="C296" s="77"/>
      <c r="D296" s="77">
        <v>6</v>
      </c>
      <c r="E296" s="77">
        <v>13</v>
      </c>
      <c r="F296" s="77"/>
      <c r="G296" s="77">
        <v>4</v>
      </c>
      <c r="H296" s="77"/>
      <c r="I296" s="77"/>
      <c r="J296" s="77">
        <v>8</v>
      </c>
      <c r="K296" s="77">
        <v>13</v>
      </c>
      <c r="L296" s="77">
        <v>3</v>
      </c>
      <c r="M296" s="77">
        <v>7</v>
      </c>
      <c r="N296" s="77">
        <v>4</v>
      </c>
      <c r="O296" s="36">
        <f t="shared" si="16"/>
        <v>62</v>
      </c>
    </row>
    <row r="297" spans="1:15" ht="14">
      <c r="A297" s="61" t="s">
        <v>2</v>
      </c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36" t="str">
        <f t="shared" si="16"/>
        <v/>
      </c>
    </row>
    <row r="298" spans="1:15" ht="14">
      <c r="A298" s="61" t="s">
        <v>778</v>
      </c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36" t="str">
        <f t="shared" si="16"/>
        <v/>
      </c>
    </row>
    <row r="299" spans="1:15" ht="14">
      <c r="A299" s="61" t="s">
        <v>420</v>
      </c>
      <c r="B299" s="77">
        <v>7</v>
      </c>
      <c r="C299" s="77"/>
      <c r="D299" s="77">
        <v>9</v>
      </c>
      <c r="E299" s="77">
        <v>12</v>
      </c>
      <c r="F299" s="77"/>
      <c r="G299" s="77"/>
      <c r="H299" s="77">
        <v>1</v>
      </c>
      <c r="I299" s="77"/>
      <c r="J299" s="77">
        <v>6</v>
      </c>
      <c r="K299" s="77">
        <v>3</v>
      </c>
      <c r="L299" s="77"/>
      <c r="M299" s="77">
        <v>4</v>
      </c>
      <c r="N299" s="77"/>
      <c r="O299" s="36">
        <f>IF(SUM(B299:N299)&gt;0,SUM(B299:N299),"")</f>
        <v>42</v>
      </c>
    </row>
    <row r="300" spans="1:15" ht="14">
      <c r="A300" s="61" t="s">
        <v>856</v>
      </c>
      <c r="B300" s="77"/>
      <c r="C300" s="77"/>
      <c r="D300" s="77"/>
      <c r="E300" s="77"/>
      <c r="F300" s="77"/>
      <c r="G300" s="77"/>
      <c r="H300" s="77"/>
      <c r="I300" s="77">
        <v>4</v>
      </c>
      <c r="J300" s="77"/>
      <c r="K300" s="77"/>
      <c r="L300" s="77"/>
      <c r="M300" s="77"/>
      <c r="N300" s="77">
        <v>1</v>
      </c>
      <c r="O300" s="36">
        <f t="shared" si="16"/>
        <v>5</v>
      </c>
    </row>
    <row r="301" spans="1:15" ht="14">
      <c r="A301" s="61" t="s">
        <v>24</v>
      </c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36" t="str">
        <f t="shared" si="16"/>
        <v/>
      </c>
    </row>
    <row r="302" spans="1:15" ht="14">
      <c r="A302" s="61" t="s">
        <v>857</v>
      </c>
      <c r="B302" s="77">
        <v>1</v>
      </c>
      <c r="C302" s="77"/>
      <c r="D302" s="77">
        <v>2</v>
      </c>
      <c r="E302" s="77">
        <v>3</v>
      </c>
      <c r="F302" s="77"/>
      <c r="G302" s="77"/>
      <c r="H302" s="77"/>
      <c r="I302" s="77">
        <v>2</v>
      </c>
      <c r="J302" s="77">
        <v>1</v>
      </c>
      <c r="K302" s="77">
        <v>8</v>
      </c>
      <c r="L302" s="77"/>
      <c r="M302" s="77"/>
      <c r="N302" s="77"/>
      <c r="O302" s="36">
        <f t="shared" si="16"/>
        <v>17</v>
      </c>
    </row>
    <row r="303" spans="1:15" ht="14">
      <c r="A303" s="61" t="s">
        <v>209</v>
      </c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36" t="str">
        <f t="shared" si="16"/>
        <v/>
      </c>
    </row>
    <row r="304" spans="1:15"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87"/>
    </row>
    <row r="305" spans="1:15" ht="14">
      <c r="A305" s="2" t="s">
        <v>261</v>
      </c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87"/>
    </row>
    <row r="306" spans="1:15" ht="14">
      <c r="A306" s="61" t="s">
        <v>535</v>
      </c>
      <c r="B306" s="77"/>
      <c r="C306" s="77">
        <v>3</v>
      </c>
      <c r="D306" s="77">
        <v>12</v>
      </c>
      <c r="E306" s="77">
        <v>6</v>
      </c>
      <c r="F306" s="77">
        <v>5</v>
      </c>
      <c r="G306" s="77">
        <v>2</v>
      </c>
      <c r="H306" s="77"/>
      <c r="I306" s="77">
        <v>2</v>
      </c>
      <c r="J306" s="77">
        <v>17</v>
      </c>
      <c r="K306" s="77">
        <v>13</v>
      </c>
      <c r="L306" s="77"/>
      <c r="M306" s="77">
        <v>5</v>
      </c>
      <c r="N306" s="77">
        <v>2</v>
      </c>
      <c r="O306" s="36">
        <f>IF(SUM(B306:N306)&gt;0,SUM(B306:N306),"")</f>
        <v>67</v>
      </c>
    </row>
    <row r="307" spans="1:15" ht="14">
      <c r="A307" s="61" t="s">
        <v>586</v>
      </c>
      <c r="B307" s="77">
        <v>2</v>
      </c>
      <c r="C307" s="77"/>
      <c r="D307" s="77">
        <v>7</v>
      </c>
      <c r="E307" s="77">
        <v>1</v>
      </c>
      <c r="F307" s="77">
        <v>9</v>
      </c>
      <c r="G307" s="77"/>
      <c r="H307" s="77">
        <v>1</v>
      </c>
      <c r="I307" s="77">
        <v>6</v>
      </c>
      <c r="J307" s="77"/>
      <c r="K307" s="77">
        <v>9</v>
      </c>
      <c r="L307" s="77"/>
      <c r="M307" s="77">
        <v>2</v>
      </c>
      <c r="N307" s="77"/>
      <c r="O307" s="36">
        <f>IF(SUM(B307:N307)&gt;0,SUM(B307:N307),"")</f>
        <v>37</v>
      </c>
    </row>
    <row r="308" spans="1:15" ht="14">
      <c r="A308" s="61" t="s">
        <v>882</v>
      </c>
      <c r="B308" s="77">
        <v>3</v>
      </c>
      <c r="C308" s="77"/>
      <c r="D308" s="77">
        <v>7</v>
      </c>
      <c r="E308" s="77">
        <v>2</v>
      </c>
      <c r="F308" s="77">
        <v>5</v>
      </c>
      <c r="G308" s="77">
        <v>1</v>
      </c>
      <c r="H308" s="77">
        <v>2</v>
      </c>
      <c r="I308" s="77">
        <v>2</v>
      </c>
      <c r="J308" s="77">
        <v>5</v>
      </c>
      <c r="K308" s="77">
        <v>4</v>
      </c>
      <c r="L308" s="77"/>
      <c r="M308" s="77">
        <v>20</v>
      </c>
      <c r="N308" s="77">
        <v>4</v>
      </c>
      <c r="O308" s="36">
        <f>IF(SUM(B308:N308)&gt;0,SUM(B308:N308),"")</f>
        <v>55</v>
      </c>
    </row>
    <row r="309" spans="1:15"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87"/>
    </row>
    <row r="310" spans="1:15" ht="14">
      <c r="A310" s="2" t="s">
        <v>1041</v>
      </c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87"/>
    </row>
    <row r="311" spans="1:15" ht="14">
      <c r="A311" s="61" t="s">
        <v>752</v>
      </c>
      <c r="B311" s="77">
        <v>8</v>
      </c>
      <c r="C311" s="77">
        <v>4</v>
      </c>
      <c r="D311" s="77"/>
      <c r="E311" s="77">
        <v>142</v>
      </c>
      <c r="F311" s="77">
        <v>18</v>
      </c>
      <c r="G311" s="77"/>
      <c r="H311" s="77">
        <v>19</v>
      </c>
      <c r="I311" s="77">
        <v>22</v>
      </c>
      <c r="J311" s="77">
        <v>6</v>
      </c>
      <c r="K311" s="77">
        <v>45</v>
      </c>
      <c r="L311" s="77">
        <v>15</v>
      </c>
      <c r="M311" s="77">
        <v>16</v>
      </c>
      <c r="N311" s="77">
        <v>41</v>
      </c>
      <c r="O311" s="36">
        <f t="shared" ref="O311:O318" si="17">IF(SUM(B311:N311)&gt;0,SUM(B311:N311),"")</f>
        <v>336</v>
      </c>
    </row>
    <row r="312" spans="1:15" ht="14">
      <c r="A312" s="61" t="s">
        <v>289</v>
      </c>
      <c r="B312" s="77"/>
      <c r="C312" s="77"/>
      <c r="D312" s="77"/>
      <c r="E312" s="77"/>
      <c r="F312" s="77"/>
      <c r="G312" s="98"/>
      <c r="H312" s="110"/>
      <c r="I312" s="110"/>
      <c r="J312" s="110"/>
      <c r="K312" s="77"/>
      <c r="L312" s="77"/>
      <c r="M312" s="77"/>
      <c r="N312" s="77"/>
      <c r="O312" s="36" t="str">
        <f t="shared" si="17"/>
        <v/>
      </c>
    </row>
    <row r="313" spans="1:15" ht="14">
      <c r="A313" s="61" t="s">
        <v>747</v>
      </c>
      <c r="B313" s="77">
        <v>11</v>
      </c>
      <c r="C313" s="77"/>
      <c r="D313" s="77"/>
      <c r="E313" s="77">
        <v>14</v>
      </c>
      <c r="F313" s="77">
        <v>6</v>
      </c>
      <c r="G313" s="77"/>
      <c r="H313" s="77">
        <v>83</v>
      </c>
      <c r="I313" s="77">
        <v>24</v>
      </c>
      <c r="J313" s="77">
        <v>1</v>
      </c>
      <c r="K313" s="77">
        <v>30</v>
      </c>
      <c r="L313" s="77"/>
      <c r="M313" s="77">
        <v>145</v>
      </c>
      <c r="N313" s="77">
        <v>27</v>
      </c>
      <c r="O313" s="36">
        <f t="shared" si="17"/>
        <v>341</v>
      </c>
    </row>
    <row r="314" spans="1:15" ht="14">
      <c r="A314" s="61" t="s">
        <v>610</v>
      </c>
      <c r="B314" s="77"/>
      <c r="C314" s="77"/>
      <c r="D314" s="77"/>
      <c r="E314" s="77">
        <v>5</v>
      </c>
      <c r="F314" s="77"/>
      <c r="G314" s="77"/>
      <c r="H314" s="77"/>
      <c r="I314" s="77"/>
      <c r="J314" s="77"/>
      <c r="K314" s="77">
        <v>1</v>
      </c>
      <c r="L314" s="77"/>
      <c r="M314" s="77"/>
      <c r="N314" s="77"/>
      <c r="O314" s="36">
        <f t="shared" si="17"/>
        <v>6</v>
      </c>
    </row>
    <row r="315" spans="1:15" ht="14">
      <c r="A315" s="61" t="s">
        <v>631</v>
      </c>
      <c r="B315" s="77">
        <v>57</v>
      </c>
      <c r="C315" s="77">
        <v>8</v>
      </c>
      <c r="D315" s="77">
        <v>27</v>
      </c>
      <c r="E315" s="77">
        <v>23</v>
      </c>
      <c r="F315" s="77">
        <v>11</v>
      </c>
      <c r="G315" s="77"/>
      <c r="H315" s="77">
        <v>66</v>
      </c>
      <c r="I315" s="77">
        <v>18</v>
      </c>
      <c r="J315" s="77"/>
      <c r="K315" s="77">
        <v>7</v>
      </c>
      <c r="L315" s="77">
        <v>12</v>
      </c>
      <c r="M315" s="77">
        <v>82</v>
      </c>
      <c r="N315" s="77">
        <v>4</v>
      </c>
      <c r="O315" s="36">
        <f t="shared" si="17"/>
        <v>315</v>
      </c>
    </row>
    <row r="316" spans="1:15" ht="14">
      <c r="A316" s="61" t="s">
        <v>484</v>
      </c>
      <c r="B316" s="77">
        <v>1</v>
      </c>
      <c r="C316" s="77">
        <v>1</v>
      </c>
      <c r="D316" s="77">
        <v>1</v>
      </c>
      <c r="E316" s="77">
        <v>6</v>
      </c>
      <c r="F316" s="77"/>
      <c r="G316" s="77"/>
      <c r="H316" s="77">
        <v>2</v>
      </c>
      <c r="I316" s="77">
        <v>4</v>
      </c>
      <c r="J316" s="77">
        <v>2</v>
      </c>
      <c r="K316" s="77">
        <v>32</v>
      </c>
      <c r="L316" s="77"/>
      <c r="M316" s="77">
        <v>13</v>
      </c>
      <c r="N316" s="77">
        <v>7</v>
      </c>
      <c r="O316" s="36">
        <f t="shared" si="17"/>
        <v>69</v>
      </c>
    </row>
    <row r="317" spans="1:15" ht="14">
      <c r="A317" s="61" t="s">
        <v>507</v>
      </c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36" t="str">
        <f t="shared" si="17"/>
        <v/>
      </c>
    </row>
    <row r="318" spans="1:15" ht="14">
      <c r="A318" s="61" t="s">
        <v>553</v>
      </c>
      <c r="B318" s="77"/>
      <c r="C318" s="77">
        <v>1</v>
      </c>
      <c r="D318" s="77"/>
      <c r="E318" s="77">
        <v>1</v>
      </c>
      <c r="F318" s="77">
        <v>2</v>
      </c>
      <c r="G318" s="77"/>
      <c r="H318" s="77">
        <v>1</v>
      </c>
      <c r="I318" s="77">
        <v>4</v>
      </c>
      <c r="J318" s="77"/>
      <c r="K318" s="77">
        <v>2</v>
      </c>
      <c r="L318" s="77">
        <v>3</v>
      </c>
      <c r="M318" s="77">
        <v>24</v>
      </c>
      <c r="N318" s="77">
        <v>7</v>
      </c>
      <c r="O318" s="36">
        <f t="shared" si="17"/>
        <v>45</v>
      </c>
    </row>
    <row r="319" spans="1:15"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87"/>
    </row>
    <row r="320" spans="1:15" ht="14">
      <c r="A320" s="2" t="s">
        <v>1042</v>
      </c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87"/>
    </row>
    <row r="321" spans="1:16" ht="14">
      <c r="A321" s="61" t="s">
        <v>402</v>
      </c>
      <c r="B321" s="77"/>
      <c r="C321" s="77"/>
      <c r="D321" s="77">
        <v>4</v>
      </c>
      <c r="E321" s="77"/>
      <c r="F321" s="77">
        <v>2</v>
      </c>
      <c r="G321" s="77"/>
      <c r="H321" s="77"/>
      <c r="I321" s="77">
        <v>2</v>
      </c>
      <c r="J321" s="77">
        <v>1</v>
      </c>
      <c r="K321" s="77">
        <v>4</v>
      </c>
      <c r="L321" s="77"/>
      <c r="M321" s="77"/>
      <c r="N321" s="77"/>
      <c r="O321" s="36">
        <f t="shared" ref="O321:O330" si="18">IF(SUM(B321:N321)&gt;0,SUM(B321:N321),"")</f>
        <v>13</v>
      </c>
    </row>
    <row r="322" spans="1:16" ht="14">
      <c r="A322" s="61" t="s">
        <v>403</v>
      </c>
      <c r="B322" s="77"/>
      <c r="C322" s="77"/>
      <c r="D322" s="77"/>
      <c r="E322" s="77">
        <v>2</v>
      </c>
      <c r="F322" s="77"/>
      <c r="G322" s="77"/>
      <c r="H322" s="77"/>
      <c r="I322" s="77"/>
      <c r="J322" s="77"/>
      <c r="K322" s="77"/>
      <c r="L322" s="77"/>
      <c r="M322" s="77"/>
      <c r="N322" s="77"/>
      <c r="O322" s="36">
        <f t="shared" si="18"/>
        <v>2</v>
      </c>
    </row>
    <row r="323" spans="1:16" ht="14">
      <c r="A323" s="61" t="s">
        <v>404</v>
      </c>
      <c r="B323" s="77">
        <v>2</v>
      </c>
      <c r="C323" s="77"/>
      <c r="D323" s="77"/>
      <c r="E323" s="77">
        <v>2</v>
      </c>
      <c r="F323" s="77">
        <v>2</v>
      </c>
      <c r="G323" s="77"/>
      <c r="H323" s="77">
        <v>10</v>
      </c>
      <c r="I323" s="77">
        <v>3</v>
      </c>
      <c r="J323" s="77"/>
      <c r="K323" s="77">
        <v>7</v>
      </c>
      <c r="L323" s="77">
        <v>15</v>
      </c>
      <c r="M323" s="77">
        <v>39</v>
      </c>
      <c r="N323" s="77">
        <v>21</v>
      </c>
      <c r="O323" s="36">
        <f t="shared" si="18"/>
        <v>101</v>
      </c>
    </row>
    <row r="324" spans="1:16" ht="14">
      <c r="A324" s="61" t="s">
        <v>262</v>
      </c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36" t="str">
        <f t="shared" si="18"/>
        <v/>
      </c>
    </row>
    <row r="325" spans="1:16" ht="14">
      <c r="A325" s="61" t="s">
        <v>654</v>
      </c>
      <c r="B325" s="77"/>
      <c r="C325" s="77"/>
      <c r="D325" s="77"/>
      <c r="E325" s="77"/>
      <c r="F325" s="77"/>
      <c r="G325" s="77"/>
      <c r="H325" s="77"/>
      <c r="I325" s="77">
        <v>2</v>
      </c>
      <c r="J325" s="77"/>
      <c r="K325" s="77">
        <v>9</v>
      </c>
      <c r="L325" s="77"/>
      <c r="M325" s="77">
        <v>8</v>
      </c>
      <c r="N325" s="77"/>
      <c r="O325" s="36">
        <f t="shared" si="18"/>
        <v>19</v>
      </c>
    </row>
    <row r="326" spans="1:16" ht="14">
      <c r="A326" s="61" t="s">
        <v>669</v>
      </c>
      <c r="B326" s="77"/>
      <c r="C326" s="77"/>
      <c r="D326" s="77"/>
      <c r="E326" s="77"/>
      <c r="F326" s="77">
        <v>2</v>
      </c>
      <c r="G326" s="77"/>
      <c r="H326" s="77"/>
      <c r="I326" s="77"/>
      <c r="J326" s="77"/>
      <c r="K326" s="77"/>
      <c r="L326" s="77"/>
      <c r="M326" s="77">
        <v>8</v>
      </c>
      <c r="N326" s="77">
        <v>3</v>
      </c>
      <c r="O326" s="36">
        <f t="shared" si="18"/>
        <v>13</v>
      </c>
    </row>
    <row r="327" spans="1:16" ht="14">
      <c r="A327" s="61" t="s">
        <v>670</v>
      </c>
      <c r="B327" s="77"/>
      <c r="C327" s="77">
        <v>1</v>
      </c>
      <c r="D327" s="77">
        <v>2</v>
      </c>
      <c r="E327" s="77">
        <v>1</v>
      </c>
      <c r="F327" s="77">
        <v>2</v>
      </c>
      <c r="G327" s="77">
        <v>6</v>
      </c>
      <c r="H327" s="77">
        <v>5</v>
      </c>
      <c r="I327" s="77">
        <v>7</v>
      </c>
      <c r="J327" s="77"/>
      <c r="K327" s="77">
        <v>4</v>
      </c>
      <c r="L327" s="77">
        <v>3</v>
      </c>
      <c r="M327" s="77">
        <v>9</v>
      </c>
      <c r="N327" s="77">
        <v>12</v>
      </c>
      <c r="O327" s="36">
        <f t="shared" si="18"/>
        <v>52</v>
      </c>
    </row>
    <row r="328" spans="1:16" ht="14">
      <c r="A328" s="61" t="s">
        <v>351</v>
      </c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36" t="str">
        <f t="shared" si="18"/>
        <v/>
      </c>
    </row>
    <row r="329" spans="1:16" ht="14">
      <c r="A329" s="61" t="s">
        <v>689</v>
      </c>
      <c r="B329" s="77"/>
      <c r="C329" s="77"/>
      <c r="D329" s="77"/>
      <c r="E329" s="77"/>
      <c r="F329" s="77"/>
      <c r="G329" s="77"/>
      <c r="H329" s="77"/>
      <c r="I329" s="77">
        <v>2</v>
      </c>
      <c r="J329" s="77"/>
      <c r="K329" s="77" t="s">
        <v>1136</v>
      </c>
      <c r="L329" s="77"/>
      <c r="M329" s="77">
        <v>2</v>
      </c>
      <c r="N329" s="77"/>
      <c r="O329" s="36">
        <f t="shared" si="18"/>
        <v>4</v>
      </c>
    </row>
    <row r="330" spans="1:16" ht="14">
      <c r="A330" s="61" t="s">
        <v>690</v>
      </c>
      <c r="B330" s="77"/>
      <c r="C330" s="77">
        <v>4</v>
      </c>
      <c r="D330" s="77">
        <v>26</v>
      </c>
      <c r="E330" s="77">
        <v>1</v>
      </c>
      <c r="F330" s="77">
        <v>8</v>
      </c>
      <c r="G330" s="77"/>
      <c r="H330" s="77">
        <v>33</v>
      </c>
      <c r="I330" s="77"/>
      <c r="J330" s="77"/>
      <c r="K330" s="77">
        <v>6</v>
      </c>
      <c r="L330" s="77"/>
      <c r="M330" s="77">
        <v>26</v>
      </c>
      <c r="N330" s="77">
        <v>5</v>
      </c>
      <c r="O330" s="36">
        <f t="shared" si="18"/>
        <v>109</v>
      </c>
    </row>
    <row r="331" spans="1:16">
      <c r="A331" s="61"/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87"/>
      <c r="O331" s="87"/>
    </row>
    <row r="332" spans="1:16" ht="14">
      <c r="A332" s="32" t="s">
        <v>1043</v>
      </c>
      <c r="B332" s="77">
        <f>COUNT(B6:B24,B26:B32,B34,B38:B44,B47,B49:B53,B56:B62,B65:B71,B73:B77,B81:B84,B87:B104,B109:B114,B118:B120,B123:B126,B130:B138,B142:B145,B148:B152,B156,B159:B168,B172:B175,B179:B185,B187:B190,B192,B195:B198,B202:B207,B210:B217,B221:B223,B225,B228:B231,B234:B239,B243:B247,B250:B251,B253:B257,B260:B268,B271:B282,B286:B300,B302,B306:B316,B318:B327,B329:B330)</f>
        <v>43</v>
      </c>
      <c r="C332" s="77">
        <f t="shared" ref="C332:H332" si="19">COUNT(C6:C24,C26:C32,C34,C38:C44,C47,C49:C53,C56:C62,C65:C71,C73:C77,C81:C84,C87:C104,C109:C114,C118:C120,C123:C126,C130:C138,C142:C145,C148:C152,C156,C159:C168,C172:C175,C179:C185,C187:C190,C192,C195:C198,C202:C207,C210:C217,C221:C223,C225,C228:C231,C234:C239,C243:C247,C250:C251,C253:C257,C260:C268,C271:C282,C286:C300,C302,C306:C316,C318:C327,C329:C330)</f>
        <v>34</v>
      </c>
      <c r="D332" s="77">
        <f>COUNT(D6:D24,D26:D32,D34,D38:D44,D47,D49:D53,D56:D62,D65:D71,D73:D77,D81:D84,D87:D104,D109:D114,D118:D120,D123:D126,D130:D138,D142:D145,D148:D152,D156,D159:D168,D172:D175,D179:D185,D187:D190,D192,D195:D198,D202:D207,D210:D217,D221:D223,D225,D228:D231,D234:D239,D243:D247,D250:D251,D253:D257,D260:D268,D271:D282,D286:D300,D302,D306:D316,D318:D327,D329:D330)</f>
        <v>49</v>
      </c>
      <c r="E332" s="77">
        <f t="shared" si="19"/>
        <v>76</v>
      </c>
      <c r="F332" s="77">
        <f t="shared" si="19"/>
        <v>58</v>
      </c>
      <c r="G332" s="77">
        <f t="shared" si="19"/>
        <v>12</v>
      </c>
      <c r="H332" s="77">
        <f t="shared" si="19"/>
        <v>59</v>
      </c>
      <c r="I332" s="77">
        <f t="shared" ref="I332:O332" si="20">COUNT(I6:I24,I26:I32,I34,I38:I44,I47,I49:I53,I56:I62,I65:I71,I73:I77,I81:I84,I87:I104,I109:I114,I118:I120,I123:I126,I130:I138,I142:I145,I148:I152,I156,I159:I168,I172:I175,I179:I185,I187:I190,I192,I195:I198,I202:I207,I210:I217,I221:I223,I225,I228:I231,I234:I239,I243:I247,I250:I251,I253:I257,I260:I268,I271:I282,I286:I300,I302,I306:I316,I318:I327,I329:I330)</f>
        <v>56</v>
      </c>
      <c r="J332" s="77">
        <f t="shared" si="20"/>
        <v>42</v>
      </c>
      <c r="K332" s="77">
        <f t="shared" si="20"/>
        <v>84</v>
      </c>
      <c r="L332" s="77">
        <f t="shared" si="20"/>
        <v>23</v>
      </c>
      <c r="M332" s="77">
        <f t="shared" si="20"/>
        <v>68</v>
      </c>
      <c r="N332" s="77">
        <f t="shared" si="20"/>
        <v>66</v>
      </c>
      <c r="O332" s="34">
        <f t="shared" si="20"/>
        <v>155</v>
      </c>
    </row>
    <row r="333" spans="1:16" ht="14">
      <c r="A333" s="7" t="s">
        <v>915</v>
      </c>
      <c r="B333" s="77">
        <f>SUM(B7:B283)+SUM(B284:B330)</f>
        <v>261</v>
      </c>
      <c r="C333" s="77">
        <f t="shared" ref="C333:O333" si="21">SUM(C7:C283)+SUM(C284:C330)</f>
        <v>195</v>
      </c>
      <c r="D333" s="77">
        <f>SUM(D7:D283)+SUM(D284:D330)</f>
        <v>337</v>
      </c>
      <c r="E333" s="77">
        <f t="shared" si="21"/>
        <v>745</v>
      </c>
      <c r="F333" s="77">
        <f t="shared" si="21"/>
        <v>433</v>
      </c>
      <c r="G333" s="77">
        <f>SUM(G7:G283)+SUM(G284:G330)</f>
        <v>30</v>
      </c>
      <c r="H333" s="77">
        <f>SUM(H7:H283)+SUM(H284:H330)</f>
        <v>782</v>
      </c>
      <c r="I333" s="77">
        <f t="shared" si="21"/>
        <v>305</v>
      </c>
      <c r="J333" s="77">
        <f>SUM(J7:J283)+SUM(J284:J330)</f>
        <v>208</v>
      </c>
      <c r="K333" s="77">
        <f>SUM(K7:K283)+SUM(K284:K330)</f>
        <v>655</v>
      </c>
      <c r="L333" s="77">
        <f t="shared" si="21"/>
        <v>153</v>
      </c>
      <c r="M333" s="77">
        <f t="shared" si="21"/>
        <v>1022</v>
      </c>
      <c r="N333" s="77">
        <f t="shared" si="21"/>
        <v>563</v>
      </c>
      <c r="O333" s="36">
        <f t="shared" si="21"/>
        <v>5689</v>
      </c>
      <c r="P333" s="71"/>
    </row>
    <row r="334" spans="1:16">
      <c r="A334" s="4"/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87"/>
      <c r="O334" s="87"/>
    </row>
    <row r="335" spans="1:16">
      <c r="A335" s="33" t="s">
        <v>624</v>
      </c>
      <c r="B335" s="77">
        <v>2</v>
      </c>
      <c r="C335" s="77">
        <v>2</v>
      </c>
      <c r="D335" s="77">
        <v>2</v>
      </c>
      <c r="E335" s="77">
        <v>3</v>
      </c>
      <c r="F335" s="77">
        <v>1</v>
      </c>
      <c r="G335" s="77">
        <v>1</v>
      </c>
      <c r="H335" s="77">
        <v>2</v>
      </c>
      <c r="I335" s="77">
        <v>2</v>
      </c>
      <c r="J335" s="77">
        <v>1</v>
      </c>
      <c r="K335" s="77">
        <v>2</v>
      </c>
      <c r="L335" s="77">
        <v>2</v>
      </c>
      <c r="M335" s="77">
        <v>2</v>
      </c>
      <c r="N335" s="77">
        <v>2</v>
      </c>
      <c r="O335" s="36">
        <f>SUM(B335:N335)</f>
        <v>24</v>
      </c>
    </row>
    <row r="336" spans="1:16">
      <c r="A336" s="8" t="s">
        <v>850</v>
      </c>
      <c r="B336" s="77">
        <v>1</v>
      </c>
      <c r="C336" s="77">
        <v>1</v>
      </c>
      <c r="D336" s="77">
        <v>1</v>
      </c>
      <c r="E336" s="77">
        <v>1</v>
      </c>
      <c r="F336" s="77">
        <v>1</v>
      </c>
      <c r="G336" s="77">
        <v>1</v>
      </c>
      <c r="H336" s="77">
        <v>1</v>
      </c>
      <c r="I336" s="77">
        <v>1</v>
      </c>
      <c r="J336" s="77">
        <v>1</v>
      </c>
      <c r="K336" s="77">
        <v>1</v>
      </c>
      <c r="L336" s="77">
        <v>1</v>
      </c>
      <c r="M336" s="77">
        <v>1</v>
      </c>
      <c r="N336" s="77">
        <v>1</v>
      </c>
      <c r="O336" s="36">
        <f>SUM(B336:N336)</f>
        <v>13</v>
      </c>
    </row>
    <row r="337" spans="1:15">
      <c r="A337" s="8" t="s">
        <v>622</v>
      </c>
      <c r="B337" s="99">
        <v>0.35347222222222219</v>
      </c>
      <c r="C337" s="99">
        <v>0.29166666666666669</v>
      </c>
      <c r="D337" s="99">
        <v>0.33680555555555558</v>
      </c>
      <c r="E337" s="99">
        <v>0.3263888888888889</v>
      </c>
      <c r="F337" s="99">
        <v>0.22916666666666666</v>
      </c>
      <c r="G337" s="99">
        <v>0.30208333333333331</v>
      </c>
      <c r="H337" s="99">
        <v>0.26041666666666669</v>
      </c>
      <c r="I337" s="99">
        <v>0.35416666666666669</v>
      </c>
      <c r="J337" s="99">
        <v>0.375</v>
      </c>
      <c r="K337" s="99">
        <v>0.28125</v>
      </c>
      <c r="L337" s="99">
        <v>0.33333333333333331</v>
      </c>
      <c r="M337" s="99">
        <v>0.29166666666666669</v>
      </c>
      <c r="N337" s="99">
        <v>0.32430555555555557</v>
      </c>
      <c r="O337" s="36"/>
    </row>
    <row r="338" spans="1:15">
      <c r="A338" s="8" t="s">
        <v>623</v>
      </c>
      <c r="B338" s="99">
        <v>0.60069444444444442</v>
      </c>
      <c r="C338" s="99">
        <v>0.58333333333333337</v>
      </c>
      <c r="D338" s="99">
        <v>0.61388888888888882</v>
      </c>
      <c r="E338" s="99">
        <v>0.74652777777777779</v>
      </c>
      <c r="F338" s="99">
        <v>0.68402777777777779</v>
      </c>
      <c r="G338" s="99">
        <v>0.38541666666666669</v>
      </c>
      <c r="H338" s="99">
        <v>0.82291666666666663</v>
      </c>
      <c r="I338" s="99">
        <v>0.66666666666666663</v>
      </c>
      <c r="J338" s="99">
        <v>0.5</v>
      </c>
      <c r="K338" s="99">
        <v>0.8125</v>
      </c>
      <c r="L338" s="99">
        <v>0.45833333333333331</v>
      </c>
      <c r="M338" s="99">
        <v>0.64583333333333337</v>
      </c>
      <c r="N338" s="99">
        <v>0.69027777777777777</v>
      </c>
      <c r="O338" s="36"/>
    </row>
    <row r="339" spans="1:15">
      <c r="A339" s="9" t="s">
        <v>940</v>
      </c>
      <c r="B339" s="77">
        <v>35</v>
      </c>
      <c r="C339" s="77"/>
      <c r="D339" s="77">
        <v>45</v>
      </c>
      <c r="E339" s="77">
        <v>37.6</v>
      </c>
      <c r="F339" s="77">
        <v>65.7</v>
      </c>
      <c r="G339" s="77"/>
      <c r="H339" s="77">
        <v>85.5</v>
      </c>
      <c r="I339" s="77">
        <v>28</v>
      </c>
      <c r="J339" s="77">
        <v>7</v>
      </c>
      <c r="K339" s="77">
        <v>114</v>
      </c>
      <c r="L339" s="77">
        <v>5</v>
      </c>
      <c r="M339" s="77">
        <v>61</v>
      </c>
      <c r="N339" s="77">
        <v>58.9</v>
      </c>
      <c r="O339" s="36">
        <f>SUM(B339:N339)</f>
        <v>542.70000000000005</v>
      </c>
    </row>
    <row r="340" spans="1:15">
      <c r="A340" s="9" t="s">
        <v>621</v>
      </c>
      <c r="B340" s="77">
        <v>2</v>
      </c>
      <c r="C340" s="77"/>
      <c r="D340" s="77">
        <v>1</v>
      </c>
      <c r="E340" s="77">
        <v>3</v>
      </c>
      <c r="F340" s="77">
        <v>4</v>
      </c>
      <c r="G340" s="77">
        <v>1</v>
      </c>
      <c r="H340" s="77">
        <v>1.5</v>
      </c>
      <c r="I340" s="77">
        <v>0.75</v>
      </c>
      <c r="J340" s="77">
        <v>1</v>
      </c>
      <c r="K340" s="77">
        <v>1.5</v>
      </c>
      <c r="L340" s="77"/>
      <c r="M340" s="77">
        <v>3</v>
      </c>
      <c r="N340" s="77">
        <v>0.5</v>
      </c>
      <c r="O340" s="36">
        <f>SUM(B340:N340)</f>
        <v>19.25</v>
      </c>
    </row>
    <row r="341" spans="1:15">
      <c r="A341" s="9" t="s">
        <v>618</v>
      </c>
      <c r="B341" s="109">
        <v>4</v>
      </c>
      <c r="C341" s="109">
        <v>3</v>
      </c>
      <c r="D341" s="109">
        <v>6</v>
      </c>
      <c r="E341" s="109">
        <v>5</v>
      </c>
      <c r="F341" s="109">
        <v>3</v>
      </c>
      <c r="G341" s="109"/>
      <c r="H341" s="109">
        <v>8</v>
      </c>
      <c r="I341" s="109">
        <v>6.5</v>
      </c>
      <c r="J341" s="109">
        <v>1</v>
      </c>
      <c r="K341" s="109">
        <v>10.75</v>
      </c>
      <c r="L341" s="109"/>
      <c r="M341" s="109">
        <v>3</v>
      </c>
      <c r="N341" s="109">
        <v>4.88</v>
      </c>
      <c r="O341" s="36">
        <f>SUM(B341:N341)</f>
        <v>55.13</v>
      </c>
    </row>
    <row r="342" spans="1:15">
      <c r="A342" s="9" t="s">
        <v>619</v>
      </c>
      <c r="B342" s="109">
        <v>1.5</v>
      </c>
      <c r="C342" s="109">
        <v>3</v>
      </c>
      <c r="D342" s="109">
        <v>0.75</v>
      </c>
      <c r="E342" s="109">
        <v>5</v>
      </c>
      <c r="F342" s="109">
        <v>4.5</v>
      </c>
      <c r="G342" s="109">
        <v>2</v>
      </c>
      <c r="H342" s="109">
        <v>3</v>
      </c>
      <c r="I342" s="109">
        <v>1</v>
      </c>
      <c r="J342" s="109">
        <v>2</v>
      </c>
      <c r="K342" s="109">
        <v>2</v>
      </c>
      <c r="L342" s="109"/>
      <c r="M342" s="109">
        <v>5.5</v>
      </c>
      <c r="N342" s="109">
        <v>3.9</v>
      </c>
      <c r="O342" s="36">
        <f>SUM(B342:N342)</f>
        <v>34.15</v>
      </c>
    </row>
    <row r="343" spans="1:15">
      <c r="A343" s="9" t="s">
        <v>682</v>
      </c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36"/>
    </row>
    <row r="344" spans="1:15">
      <c r="A344" s="9" t="s">
        <v>993</v>
      </c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36"/>
    </row>
    <row r="345" spans="1:15">
      <c r="A345" s="9" t="s">
        <v>683</v>
      </c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36"/>
    </row>
    <row r="346" spans="1:15">
      <c r="A346" s="9" t="s">
        <v>703</v>
      </c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36"/>
    </row>
    <row r="347" spans="1:15">
      <c r="A347" s="9" t="s">
        <v>702</v>
      </c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36"/>
    </row>
    <row r="348" spans="1:15">
      <c r="A348" s="8" t="s">
        <v>763</v>
      </c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36"/>
    </row>
    <row r="349" spans="1:15">
      <c r="A349" s="10" t="s">
        <v>764</v>
      </c>
      <c r="B349" s="29"/>
      <c r="C349" s="29"/>
      <c r="D349" s="29">
        <v>50</v>
      </c>
      <c r="E349" s="29">
        <v>42</v>
      </c>
      <c r="F349" s="29">
        <v>45</v>
      </c>
      <c r="G349" s="29"/>
      <c r="H349" s="29">
        <v>43</v>
      </c>
      <c r="I349" s="29">
        <v>50</v>
      </c>
      <c r="J349" s="29"/>
      <c r="K349" s="29">
        <v>52</v>
      </c>
      <c r="L349" s="29"/>
      <c r="M349" s="29">
        <v>50</v>
      </c>
      <c r="N349" s="29">
        <v>52</v>
      </c>
      <c r="O349" s="36"/>
    </row>
    <row r="350" spans="1:15">
      <c r="A350" s="10" t="s">
        <v>765</v>
      </c>
      <c r="B350" s="29"/>
      <c r="C350" s="29">
        <v>70</v>
      </c>
      <c r="D350" s="29">
        <v>84</v>
      </c>
      <c r="E350" s="29">
        <v>73</v>
      </c>
      <c r="F350" s="29">
        <v>85</v>
      </c>
      <c r="G350" s="29"/>
      <c r="H350" s="29">
        <v>65</v>
      </c>
      <c r="I350" s="29">
        <v>74</v>
      </c>
      <c r="J350" s="29"/>
      <c r="K350" s="29">
        <v>75</v>
      </c>
      <c r="L350" s="29"/>
      <c r="M350" s="29">
        <v>74</v>
      </c>
      <c r="N350" s="29">
        <v>78</v>
      </c>
      <c r="O350" s="36"/>
    </row>
    <row r="351" spans="1:15">
      <c r="A351" s="10" t="s">
        <v>1017</v>
      </c>
      <c r="B351" s="29"/>
      <c r="C351" s="29"/>
      <c r="D351" s="29"/>
      <c r="E351" s="29">
        <v>79</v>
      </c>
      <c r="F351" s="29"/>
      <c r="G351" s="29"/>
      <c r="H351" s="29"/>
      <c r="I351" s="29">
        <v>63</v>
      </c>
      <c r="J351" s="29"/>
      <c r="K351" s="29">
        <v>72</v>
      </c>
      <c r="L351" s="29"/>
      <c r="M351" s="29">
        <v>85</v>
      </c>
      <c r="N351" s="29">
        <v>77.8</v>
      </c>
      <c r="O351" s="36"/>
    </row>
    <row r="352" spans="1:15">
      <c r="A352" s="9" t="s">
        <v>766</v>
      </c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36"/>
    </row>
    <row r="353" spans="1:15">
      <c r="A353" s="10" t="s">
        <v>764</v>
      </c>
      <c r="B353" s="28"/>
      <c r="C353" s="28"/>
      <c r="D353" s="28" t="s">
        <v>1119</v>
      </c>
      <c r="E353" s="28"/>
      <c r="F353" s="28">
        <v>0</v>
      </c>
      <c r="G353" s="28"/>
      <c r="H353" s="29">
        <v>0</v>
      </c>
      <c r="I353" s="28">
        <v>0</v>
      </c>
      <c r="J353" s="28"/>
      <c r="K353" s="28">
        <v>0</v>
      </c>
      <c r="L353" s="28"/>
      <c r="M353" s="28">
        <v>0</v>
      </c>
      <c r="N353" s="28">
        <v>0</v>
      </c>
      <c r="O353" s="36"/>
    </row>
    <row r="354" spans="1:15">
      <c r="A354" s="10" t="s">
        <v>765</v>
      </c>
      <c r="B354" s="28"/>
      <c r="C354" s="28">
        <v>0</v>
      </c>
      <c r="D354" s="28" t="s">
        <v>1119</v>
      </c>
      <c r="E354" s="28"/>
      <c r="F354" s="28">
        <v>0</v>
      </c>
      <c r="G354" s="28"/>
      <c r="H354" s="28">
        <v>0.1</v>
      </c>
      <c r="I354" s="28">
        <v>0</v>
      </c>
      <c r="J354" s="28"/>
      <c r="K354" s="28">
        <v>0.2</v>
      </c>
      <c r="L354" s="29"/>
      <c r="M354" s="29">
        <v>0</v>
      </c>
      <c r="N354" s="28">
        <v>0.05</v>
      </c>
      <c r="O354" s="36"/>
    </row>
    <row r="355" spans="1:15">
      <c r="A355" s="10" t="s">
        <v>1017</v>
      </c>
      <c r="B355" s="28"/>
      <c r="C355" s="28"/>
      <c r="D355" s="28"/>
      <c r="E355" s="28"/>
      <c r="F355" s="28"/>
      <c r="G355" s="28"/>
      <c r="H355" s="28">
        <v>0.2</v>
      </c>
      <c r="I355" s="28">
        <v>0</v>
      </c>
      <c r="J355" s="28"/>
      <c r="K355" s="28">
        <v>0.3</v>
      </c>
      <c r="L355" s="29"/>
      <c r="M355" s="29">
        <v>0</v>
      </c>
      <c r="N355" s="29"/>
      <c r="O355" s="36"/>
    </row>
    <row r="356" spans="1:15">
      <c r="A356" s="9" t="s">
        <v>1079</v>
      </c>
      <c r="B356" s="29"/>
      <c r="C356" s="29"/>
      <c r="D356" s="29"/>
      <c r="E356" s="28"/>
      <c r="F356" s="28"/>
      <c r="G356" s="28"/>
      <c r="H356" s="29"/>
      <c r="I356" s="28"/>
      <c r="J356" s="28"/>
      <c r="K356" s="28"/>
      <c r="L356" s="29"/>
      <c r="M356" s="29"/>
      <c r="N356" s="29"/>
      <c r="O356" s="36"/>
    </row>
    <row r="357" spans="1:15">
      <c r="A357" s="10" t="s">
        <v>764</v>
      </c>
      <c r="B357" s="29"/>
      <c r="C357" s="29"/>
      <c r="D357" s="29">
        <v>0</v>
      </c>
      <c r="E357" s="29">
        <v>0</v>
      </c>
      <c r="F357" s="70" t="s">
        <v>1112</v>
      </c>
      <c r="G357" s="70"/>
      <c r="H357" s="29">
        <v>0</v>
      </c>
      <c r="I357" s="70" t="s">
        <v>1129</v>
      </c>
      <c r="J357" s="70"/>
      <c r="K357" s="70" t="s">
        <v>1112</v>
      </c>
      <c r="L357" s="70"/>
      <c r="M357" s="29">
        <v>3</v>
      </c>
      <c r="N357" s="29" t="s">
        <v>1143</v>
      </c>
      <c r="O357" s="36"/>
    </row>
    <row r="358" spans="1:15">
      <c r="A358" s="10" t="s">
        <v>765</v>
      </c>
      <c r="B358" s="29"/>
      <c r="C358" s="29">
        <v>0</v>
      </c>
      <c r="D358" s="29">
        <v>0</v>
      </c>
      <c r="E358" s="70" t="s">
        <v>1112</v>
      </c>
      <c r="F358" s="70" t="s">
        <v>1129</v>
      </c>
      <c r="G358" s="70"/>
      <c r="H358" s="29">
        <v>10</v>
      </c>
      <c r="I358" s="70" t="s">
        <v>1139</v>
      </c>
      <c r="J358" s="70"/>
      <c r="K358" s="70" t="s">
        <v>1137</v>
      </c>
      <c r="L358" s="70"/>
      <c r="M358" s="29">
        <v>8</v>
      </c>
      <c r="N358" s="29">
        <v>2</v>
      </c>
      <c r="O358" s="36"/>
    </row>
    <row r="359" spans="1:15">
      <c r="A359" s="10" t="s">
        <v>1017</v>
      </c>
      <c r="B359" s="29"/>
      <c r="C359" s="29"/>
      <c r="D359" s="29">
        <v>0</v>
      </c>
      <c r="E359" s="70" t="s">
        <v>1112</v>
      </c>
      <c r="F359" s="70"/>
      <c r="G359" s="70"/>
      <c r="H359" s="29">
        <v>10</v>
      </c>
      <c r="I359" s="70" t="s">
        <v>1112</v>
      </c>
      <c r="J359" s="70"/>
      <c r="K359" s="70" t="s">
        <v>1137</v>
      </c>
      <c r="L359" s="70"/>
      <c r="M359" s="29">
        <v>12</v>
      </c>
      <c r="N359" s="70" t="s">
        <v>1146</v>
      </c>
      <c r="O359" s="36"/>
    </row>
    <row r="360" spans="1:15">
      <c r="A360" s="9" t="s">
        <v>872</v>
      </c>
      <c r="B360" s="29"/>
      <c r="C360" s="29"/>
      <c r="D360" s="29"/>
      <c r="E360" s="28"/>
      <c r="F360" s="28"/>
      <c r="G360" s="28"/>
      <c r="H360" s="29"/>
      <c r="I360" s="28"/>
      <c r="J360" s="28"/>
      <c r="K360" s="28"/>
      <c r="L360" s="29"/>
      <c r="M360" s="29"/>
      <c r="N360" s="29"/>
      <c r="O360" s="36"/>
    </row>
    <row r="361" spans="1:15">
      <c r="A361" s="10" t="s">
        <v>764</v>
      </c>
      <c r="B361" s="29"/>
      <c r="C361" s="29"/>
      <c r="D361" s="29">
        <v>0</v>
      </c>
      <c r="E361" s="37">
        <v>0</v>
      </c>
      <c r="F361" s="29">
        <v>0</v>
      </c>
      <c r="G361" s="29"/>
      <c r="H361" s="70" t="s">
        <v>1112</v>
      </c>
      <c r="I361" s="29">
        <v>0</v>
      </c>
      <c r="J361" s="29"/>
      <c r="K361" s="29">
        <v>0</v>
      </c>
      <c r="L361" s="29"/>
      <c r="M361" s="29">
        <v>0</v>
      </c>
      <c r="N361" s="29">
        <v>0</v>
      </c>
      <c r="O361" s="36"/>
    </row>
    <row r="362" spans="1:15">
      <c r="A362" s="10" t="s">
        <v>765</v>
      </c>
      <c r="B362" s="29"/>
      <c r="C362" s="29">
        <v>0</v>
      </c>
      <c r="D362" s="29">
        <v>0</v>
      </c>
      <c r="E362" s="37">
        <v>0</v>
      </c>
      <c r="F362" s="29">
        <v>0</v>
      </c>
      <c r="G362" s="29"/>
      <c r="H362" s="70" t="s">
        <v>1112</v>
      </c>
      <c r="I362" s="29">
        <v>0</v>
      </c>
      <c r="J362" s="29"/>
      <c r="K362" s="29">
        <v>0</v>
      </c>
      <c r="L362" s="29"/>
      <c r="M362" s="29">
        <v>0</v>
      </c>
      <c r="N362" s="29">
        <v>0</v>
      </c>
      <c r="O362" s="36"/>
    </row>
    <row r="363" spans="1:15">
      <c r="A363" s="10" t="s">
        <v>1017</v>
      </c>
      <c r="B363" s="29"/>
      <c r="C363" s="29"/>
      <c r="D363" s="29">
        <v>0</v>
      </c>
      <c r="E363" s="37">
        <v>0</v>
      </c>
      <c r="F363" s="29"/>
      <c r="G363" s="29"/>
      <c r="H363" s="70" t="s">
        <v>1112</v>
      </c>
      <c r="I363" s="29">
        <v>0</v>
      </c>
      <c r="J363" s="29"/>
      <c r="K363" s="29">
        <v>0</v>
      </c>
      <c r="L363" s="29"/>
      <c r="M363" s="29">
        <v>0</v>
      </c>
      <c r="N363" s="29">
        <v>0</v>
      </c>
      <c r="O363" s="36"/>
    </row>
    <row r="364" spans="1:15">
      <c r="A364" s="8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36"/>
    </row>
    <row r="365" spans="1:15">
      <c r="A365" s="10" t="s">
        <v>615</v>
      </c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108"/>
      <c r="N365" s="36"/>
      <c r="O365" s="36"/>
    </row>
    <row r="366" spans="1:15" ht="28">
      <c r="B366" s="24" t="s">
        <v>1123</v>
      </c>
      <c r="C366" s="24" t="s">
        <v>1130</v>
      </c>
      <c r="D366" s="69" t="s">
        <v>644</v>
      </c>
      <c r="E366" s="69" t="s">
        <v>1003</v>
      </c>
      <c r="F366" s="69" t="s">
        <v>182</v>
      </c>
      <c r="G366" s="24" t="s">
        <v>1122</v>
      </c>
      <c r="H366" s="69" t="s">
        <v>78</v>
      </c>
      <c r="I366" s="69" t="s">
        <v>948</v>
      </c>
      <c r="J366" s="24" t="s">
        <v>1134</v>
      </c>
      <c r="K366" s="69" t="s">
        <v>113</v>
      </c>
      <c r="L366" s="69" t="s">
        <v>112</v>
      </c>
      <c r="M366" s="24" t="s">
        <v>1132</v>
      </c>
      <c r="N366" s="69" t="s">
        <v>43</v>
      </c>
      <c r="O366" s="36"/>
    </row>
    <row r="367" spans="1:15" ht="56">
      <c r="B367" s="24" t="s">
        <v>1124</v>
      </c>
      <c r="C367" s="24" t="s">
        <v>1131</v>
      </c>
      <c r="D367" s="69" t="s">
        <v>834</v>
      </c>
      <c r="E367" s="69" t="s">
        <v>1024</v>
      </c>
      <c r="F367" s="69"/>
      <c r="G367" s="69"/>
      <c r="H367" s="24" t="s">
        <v>1125</v>
      </c>
      <c r="I367" s="24" t="s">
        <v>1138</v>
      </c>
      <c r="J367" s="69"/>
      <c r="K367" s="69" t="s">
        <v>1069</v>
      </c>
      <c r="L367" s="24" t="s">
        <v>1127</v>
      </c>
      <c r="M367" s="24" t="s">
        <v>1133</v>
      </c>
      <c r="N367" s="69" t="s">
        <v>960</v>
      </c>
      <c r="O367" s="36"/>
    </row>
    <row r="368" spans="1:15" ht="28">
      <c r="B368" s="54"/>
      <c r="C368" s="54"/>
      <c r="D368" s="112"/>
      <c r="E368" s="24" t="s">
        <v>1113</v>
      </c>
      <c r="F368" s="95"/>
      <c r="G368" s="54"/>
      <c r="H368" s="54"/>
      <c r="I368" s="54"/>
      <c r="J368" s="54"/>
      <c r="K368" s="54"/>
      <c r="L368" s="54"/>
      <c r="M368" s="54"/>
      <c r="N368" s="54"/>
      <c r="O368" s="56"/>
    </row>
    <row r="369" spans="1:15">
      <c r="C369" s="51"/>
      <c r="D369" s="51"/>
      <c r="E369" s="56"/>
      <c r="F369" s="51"/>
      <c r="G369" s="51"/>
      <c r="H369" s="51"/>
      <c r="I369" s="88"/>
      <c r="J369" s="88"/>
      <c r="K369" s="88"/>
      <c r="L369" s="88"/>
      <c r="M369" s="88"/>
      <c r="N369" s="51"/>
      <c r="O369" s="88"/>
    </row>
    <row r="370" spans="1:15">
      <c r="A370" t="s">
        <v>1135</v>
      </c>
      <c r="B370" t="s">
        <v>1140</v>
      </c>
      <c r="C370" s="88"/>
      <c r="D370" s="88"/>
      <c r="E370" s="88"/>
      <c r="F370" s="51"/>
      <c r="G370" s="51"/>
      <c r="H370" s="88"/>
      <c r="J370" s="88"/>
      <c r="K370" s="88"/>
      <c r="L370" s="88"/>
      <c r="M370" s="88"/>
      <c r="N370" s="88"/>
      <c r="O370" s="88"/>
    </row>
    <row r="371" spans="1:15">
      <c r="A371" t="s">
        <v>1141</v>
      </c>
      <c r="B371" t="s">
        <v>1142</v>
      </c>
      <c r="C371" s="88"/>
      <c r="D371" s="88"/>
      <c r="E371" s="88"/>
      <c r="F371" s="51"/>
      <c r="G371" s="51"/>
      <c r="H371" s="88"/>
      <c r="J371" s="88"/>
      <c r="K371" s="88"/>
      <c r="L371" s="88"/>
      <c r="M371" s="88"/>
      <c r="N371" s="88"/>
      <c r="O371" s="88"/>
    </row>
    <row r="372" spans="1:15">
      <c r="A372" t="s">
        <v>1144</v>
      </c>
      <c r="B372" t="s">
        <v>1145</v>
      </c>
      <c r="C372" s="88"/>
      <c r="D372" s="88"/>
      <c r="E372" s="88"/>
      <c r="F372" s="51"/>
      <c r="G372" s="51"/>
      <c r="H372" s="88"/>
      <c r="I372" s="88"/>
      <c r="J372" s="88"/>
      <c r="K372" s="88"/>
      <c r="L372" s="88"/>
      <c r="M372" s="88"/>
      <c r="N372" s="88"/>
      <c r="O372" s="88"/>
    </row>
    <row r="373" spans="1:1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</row>
    <row r="374" spans="1:1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</row>
    <row r="375" spans="1:15">
      <c r="A375" s="3"/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</row>
    <row r="376" spans="1:1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</row>
    <row r="377" spans="1:1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</row>
    <row r="378" spans="1:1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</row>
    <row r="379" spans="1:1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</row>
    <row r="380" spans="1:1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</row>
    <row r="381" spans="1:1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</row>
    <row r="382" spans="1:1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</row>
    <row r="383" spans="1:1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</row>
    <row r="384" spans="1:1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</row>
    <row r="385" spans="1:1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</row>
    <row r="386" spans="1:15">
      <c r="A386" s="3"/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</row>
    <row r="387" spans="1:1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</row>
    <row r="388" spans="1:1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</row>
    <row r="389" spans="1:1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</row>
    <row r="390" spans="1:15">
      <c r="A390" s="3"/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</row>
    <row r="391" spans="1:15">
      <c r="A391" s="93"/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</row>
    <row r="392" spans="1:15">
      <c r="A392" s="93"/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</row>
    <row r="393" spans="1:15">
      <c r="A393" s="93"/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</row>
    <row r="394" spans="1:15">
      <c r="A394" s="93"/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</row>
    <row r="395" spans="1:15">
      <c r="A395" s="93"/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</row>
    <row r="396" spans="1:15">
      <c r="A396" s="93"/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</row>
    <row r="397" spans="1:15">
      <c r="A397" s="93"/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</row>
    <row r="398" spans="1:15">
      <c r="A398" s="93"/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</row>
    <row r="399" spans="1:15">
      <c r="A399" s="93"/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</row>
    <row r="400" spans="1:15">
      <c r="A400" s="93"/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</row>
    <row r="401" spans="1:15">
      <c r="A401" s="93"/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</row>
    <row r="402" spans="1:15">
      <c r="A402" s="3"/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</row>
    <row r="403" spans="1:15">
      <c r="A403" s="93"/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</row>
    <row r="404" spans="1:1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</row>
    <row r="405" spans="1:1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</row>
  </sheetData>
  <pageMargins left="0.75" right="0.75" top="1" bottom="1" header="0.5" footer="0.5"/>
  <pageSetup orientation="portrait" horizontalDpi="4294967292" verticalDpi="429496729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409"/>
  <sheetViews>
    <sheetView topLeftCell="A317" workbookViewId="0">
      <pane xSplit="1" topLeftCell="B1" activePane="topRight" state="frozen"/>
      <selection pane="topRight" activeCell="Q27" sqref="Q26:Q27"/>
    </sheetView>
  </sheetViews>
  <sheetFormatPr baseColWidth="10" defaultColWidth="8.6640625" defaultRowHeight="13"/>
  <cols>
    <col min="1" max="1" width="25.6640625" customWidth="1"/>
    <col min="2" max="2" width="8.6640625" customWidth="1"/>
    <col min="3" max="6" width="9.6640625" customWidth="1"/>
    <col min="7" max="7" width="10.5" customWidth="1"/>
    <col min="8" max="10" width="9.5" customWidth="1"/>
    <col min="11" max="13" width="10.33203125" customWidth="1"/>
  </cols>
  <sheetData>
    <row r="1" spans="1:15">
      <c r="A1" s="3" t="s">
        <v>1147</v>
      </c>
      <c r="C1" s="5" t="s">
        <v>514</v>
      </c>
      <c r="D1" s="5">
        <f>N334</f>
        <v>151</v>
      </c>
      <c r="E1" s="5"/>
      <c r="F1" s="5"/>
      <c r="H1" s="4"/>
      <c r="K1" s="4"/>
      <c r="L1" s="4"/>
      <c r="M1" s="4"/>
    </row>
    <row r="2" spans="1:15">
      <c r="A2" s="3"/>
      <c r="C2" s="5"/>
      <c r="D2" s="5"/>
      <c r="E2" s="5"/>
      <c r="F2" s="5"/>
      <c r="G2" s="5"/>
      <c r="H2" s="4"/>
      <c r="K2" s="4"/>
      <c r="L2" s="4"/>
      <c r="M2" s="4"/>
    </row>
    <row r="3" spans="1:15" ht="24" customHeight="1">
      <c r="A3" s="3"/>
      <c r="B3" s="40" t="s">
        <v>1036</v>
      </c>
      <c r="C3" s="40" t="s">
        <v>251</v>
      </c>
      <c r="D3" s="47" t="s">
        <v>1135</v>
      </c>
      <c r="E3" s="47" t="s">
        <v>1175</v>
      </c>
      <c r="F3" s="47" t="s">
        <v>1176</v>
      </c>
      <c r="G3" s="40" t="s">
        <v>1149</v>
      </c>
      <c r="H3" s="40" t="s">
        <v>1165</v>
      </c>
      <c r="I3" s="47" t="s">
        <v>1082</v>
      </c>
      <c r="J3" s="47" t="s">
        <v>1117</v>
      </c>
      <c r="K3" s="47" t="s">
        <v>1151</v>
      </c>
      <c r="L3" s="47" t="s">
        <v>1148</v>
      </c>
      <c r="M3" s="47" t="s">
        <v>1144</v>
      </c>
      <c r="N3" s="41" t="s">
        <v>378</v>
      </c>
    </row>
    <row r="4" spans="1:15" ht="28">
      <c r="B4" s="81"/>
      <c r="C4" s="67"/>
      <c r="D4" s="81" t="s">
        <v>1170</v>
      </c>
      <c r="E4" s="81"/>
      <c r="F4" s="81"/>
      <c r="G4" s="81" t="s">
        <v>1150</v>
      </c>
      <c r="H4" s="72"/>
      <c r="I4" s="81"/>
      <c r="J4" s="81"/>
      <c r="K4" s="81"/>
      <c r="L4" s="81"/>
      <c r="M4" s="81"/>
      <c r="N4" s="72"/>
      <c r="O4" s="52"/>
    </row>
    <row r="5" spans="1:15" s="1" customFormat="1" ht="14">
      <c r="A5" s="2" t="s">
        <v>983</v>
      </c>
      <c r="B5" s="82"/>
      <c r="C5" s="83"/>
      <c r="D5" s="83"/>
      <c r="E5" s="83"/>
      <c r="F5" s="83"/>
      <c r="G5" s="83"/>
      <c r="H5" s="83"/>
      <c r="I5" s="82"/>
      <c r="J5" s="82"/>
      <c r="K5" s="83"/>
      <c r="L5" s="83"/>
      <c r="M5" s="83"/>
      <c r="N5" s="83"/>
    </row>
    <row r="6" spans="1:15" s="1" customFormat="1" ht="14">
      <c r="A6" s="103" t="s">
        <v>1083</v>
      </c>
      <c r="B6" s="82"/>
      <c r="C6" s="83"/>
      <c r="D6" s="83"/>
      <c r="E6" s="83"/>
      <c r="F6" s="83"/>
      <c r="G6" s="83"/>
      <c r="H6" s="83"/>
      <c r="I6" s="82"/>
      <c r="J6" s="82"/>
      <c r="K6" s="102"/>
      <c r="L6" s="102"/>
      <c r="M6" s="102"/>
      <c r="N6" s="36" t="str">
        <f t="shared" ref="N6:N35" si="0">IF(SUM(B6:M6)&gt;0,SUM(B6:M6),"")</f>
        <v/>
      </c>
    </row>
    <row r="7" spans="1:15">
      <c r="A7" s="8" t="s">
        <v>364</v>
      </c>
      <c r="B7" s="29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36" t="str">
        <f t="shared" si="0"/>
        <v/>
      </c>
    </row>
    <row r="8" spans="1:15">
      <c r="A8" s="63" t="s">
        <v>408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36" t="str">
        <f t="shared" si="0"/>
        <v/>
      </c>
    </row>
    <row r="9" spans="1:15">
      <c r="A9" s="8" t="s">
        <v>266</v>
      </c>
      <c r="B9" s="77">
        <v>3</v>
      </c>
      <c r="C9" s="77">
        <v>9</v>
      </c>
      <c r="D9" s="77"/>
      <c r="E9" s="77">
        <v>11</v>
      </c>
      <c r="F9" s="77">
        <v>99</v>
      </c>
      <c r="G9" s="77">
        <v>8</v>
      </c>
      <c r="H9" s="77"/>
      <c r="I9" s="77"/>
      <c r="J9" s="77"/>
      <c r="K9" s="77">
        <v>3</v>
      </c>
      <c r="L9" s="77">
        <v>10</v>
      </c>
      <c r="M9" s="77">
        <v>102</v>
      </c>
      <c r="N9" s="36">
        <f t="shared" si="0"/>
        <v>245</v>
      </c>
    </row>
    <row r="10" spans="1:15" ht="14">
      <c r="A10" s="39" t="s">
        <v>776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36" t="str">
        <f t="shared" si="0"/>
        <v/>
      </c>
    </row>
    <row r="11" spans="1:15" ht="14">
      <c r="A11" s="39" t="s">
        <v>242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36" t="str">
        <f t="shared" si="0"/>
        <v/>
      </c>
    </row>
    <row r="12" spans="1:15">
      <c r="A12" s="8" t="s">
        <v>267</v>
      </c>
      <c r="B12" s="77">
        <v>6</v>
      </c>
      <c r="C12" s="77">
        <v>7</v>
      </c>
      <c r="D12" s="77"/>
      <c r="E12" s="77"/>
      <c r="F12" s="77">
        <v>6</v>
      </c>
      <c r="G12" s="77">
        <v>3</v>
      </c>
      <c r="H12" s="77"/>
      <c r="I12" s="77"/>
      <c r="J12" s="77"/>
      <c r="K12" s="77"/>
      <c r="L12" s="77"/>
      <c r="M12" s="77">
        <v>2</v>
      </c>
      <c r="N12" s="36">
        <f t="shared" si="0"/>
        <v>24</v>
      </c>
    </row>
    <row r="13" spans="1:15">
      <c r="A13" s="8" t="s">
        <v>268</v>
      </c>
      <c r="B13" s="77"/>
      <c r="C13" s="77">
        <v>2</v>
      </c>
      <c r="D13" s="77"/>
      <c r="E13" s="77">
        <v>8</v>
      </c>
      <c r="F13" s="77"/>
      <c r="G13" s="77"/>
      <c r="H13" s="77"/>
      <c r="I13" s="77"/>
      <c r="J13" s="77"/>
      <c r="K13" s="77"/>
      <c r="L13" s="77"/>
      <c r="M13" s="77">
        <v>13</v>
      </c>
      <c r="N13" s="36">
        <f t="shared" si="0"/>
        <v>23</v>
      </c>
    </row>
    <row r="14" spans="1:15">
      <c r="A14" s="8" t="s">
        <v>269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>
        <v>1</v>
      </c>
      <c r="N14" s="36">
        <f t="shared" si="0"/>
        <v>1</v>
      </c>
    </row>
    <row r="15" spans="1:15">
      <c r="A15" s="8" t="s">
        <v>410</v>
      </c>
      <c r="B15" s="77">
        <v>2</v>
      </c>
      <c r="C15" s="77">
        <v>40</v>
      </c>
      <c r="D15" s="77"/>
      <c r="E15" s="77">
        <v>6</v>
      </c>
      <c r="F15" s="77">
        <v>1</v>
      </c>
      <c r="G15" s="77">
        <v>20</v>
      </c>
      <c r="H15" s="77"/>
      <c r="I15" s="77">
        <v>3</v>
      </c>
      <c r="J15" s="77">
        <v>18</v>
      </c>
      <c r="K15" s="77"/>
      <c r="L15" s="77">
        <v>2</v>
      </c>
      <c r="M15" s="77">
        <v>29</v>
      </c>
      <c r="N15" s="36">
        <f t="shared" si="0"/>
        <v>121</v>
      </c>
    </row>
    <row r="16" spans="1:15">
      <c r="A16" s="8" t="s">
        <v>411</v>
      </c>
      <c r="B16" s="77"/>
      <c r="C16" s="77">
        <v>2</v>
      </c>
      <c r="D16" s="77"/>
      <c r="E16" s="77"/>
      <c r="F16" s="77"/>
      <c r="G16" s="77">
        <v>1</v>
      </c>
      <c r="H16" s="77"/>
      <c r="I16" s="77"/>
      <c r="J16" s="77"/>
      <c r="K16" s="77"/>
      <c r="L16" s="77"/>
      <c r="M16" s="77">
        <v>2</v>
      </c>
      <c r="N16" s="36">
        <f t="shared" si="0"/>
        <v>5</v>
      </c>
    </row>
    <row r="17" spans="1:14">
      <c r="A17" s="8" t="s">
        <v>568</v>
      </c>
      <c r="B17" s="77">
        <v>3</v>
      </c>
      <c r="C17" s="77">
        <v>5</v>
      </c>
      <c r="D17" s="77"/>
      <c r="E17" s="77">
        <v>1</v>
      </c>
      <c r="F17" s="77"/>
      <c r="G17" s="77"/>
      <c r="H17" s="77"/>
      <c r="I17" s="77"/>
      <c r="J17" s="77">
        <v>3</v>
      </c>
      <c r="K17" s="77"/>
      <c r="L17" s="77"/>
      <c r="M17" s="77">
        <v>2</v>
      </c>
      <c r="N17" s="36">
        <f t="shared" si="0"/>
        <v>14</v>
      </c>
    </row>
    <row r="18" spans="1:14">
      <c r="A18" s="8" t="s">
        <v>569</v>
      </c>
      <c r="B18" s="77"/>
      <c r="C18" s="77">
        <v>4</v>
      </c>
      <c r="D18" s="77"/>
      <c r="E18" s="77">
        <v>4</v>
      </c>
      <c r="F18" s="77"/>
      <c r="G18" s="77"/>
      <c r="H18" s="77"/>
      <c r="I18" s="77"/>
      <c r="J18" s="77"/>
      <c r="K18" s="77"/>
      <c r="L18" s="77"/>
      <c r="M18" s="77">
        <v>2</v>
      </c>
      <c r="N18" s="36">
        <f t="shared" si="0"/>
        <v>10</v>
      </c>
    </row>
    <row r="19" spans="1:14">
      <c r="A19" s="8" t="s">
        <v>40</v>
      </c>
      <c r="B19" s="77"/>
      <c r="C19" s="77">
        <v>4</v>
      </c>
      <c r="D19" s="77"/>
      <c r="E19" s="77"/>
      <c r="F19" s="77"/>
      <c r="G19" s="77"/>
      <c r="H19" s="77"/>
      <c r="I19" s="77"/>
      <c r="J19" s="77"/>
      <c r="K19" s="77"/>
      <c r="L19" s="77"/>
      <c r="M19" s="77">
        <v>1</v>
      </c>
      <c r="N19" s="36">
        <f t="shared" si="0"/>
        <v>5</v>
      </c>
    </row>
    <row r="20" spans="1:14">
      <c r="A20" s="8" t="s">
        <v>417</v>
      </c>
      <c r="B20" s="77"/>
      <c r="C20" s="77">
        <v>17</v>
      </c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36">
        <f t="shared" si="0"/>
        <v>17</v>
      </c>
    </row>
    <row r="21" spans="1:14">
      <c r="A21" s="8" t="s">
        <v>124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>
        <v>2</v>
      </c>
      <c r="N21" s="36">
        <f t="shared" si="0"/>
        <v>2</v>
      </c>
    </row>
    <row r="22" spans="1:14">
      <c r="A22" s="8" t="s">
        <v>418</v>
      </c>
      <c r="B22" s="77">
        <v>8</v>
      </c>
      <c r="C22" s="77">
        <v>5</v>
      </c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36">
        <f t="shared" si="0"/>
        <v>13</v>
      </c>
    </row>
    <row r="23" spans="1:14">
      <c r="A23" s="8" t="s">
        <v>849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36" t="str">
        <f t="shared" si="0"/>
        <v/>
      </c>
    </row>
    <row r="24" spans="1:14">
      <c r="A24" s="8" t="s">
        <v>419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36" t="str">
        <f t="shared" si="0"/>
        <v/>
      </c>
    </row>
    <row r="25" spans="1:14">
      <c r="A25" s="8" t="s">
        <v>18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36" t="str">
        <f t="shared" si="0"/>
        <v/>
      </c>
    </row>
    <row r="26" spans="1:14">
      <c r="A26" s="8" t="s">
        <v>828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36" t="str">
        <f t="shared" si="0"/>
        <v/>
      </c>
    </row>
    <row r="27" spans="1:14">
      <c r="A27" s="8" t="s">
        <v>770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>
        <v>1</v>
      </c>
      <c r="M27" s="77">
        <v>6</v>
      </c>
      <c r="N27" s="36">
        <f t="shared" si="0"/>
        <v>7</v>
      </c>
    </row>
    <row r="28" spans="1:14">
      <c r="A28" s="8" t="s">
        <v>684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36" t="str">
        <f t="shared" si="0"/>
        <v/>
      </c>
    </row>
    <row r="29" spans="1:14">
      <c r="A29" s="8" t="s">
        <v>771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36" t="str">
        <f t="shared" si="0"/>
        <v/>
      </c>
    </row>
    <row r="30" spans="1:14">
      <c r="A30" s="8" t="s">
        <v>179</v>
      </c>
      <c r="B30" s="77">
        <v>2</v>
      </c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36">
        <f t="shared" si="0"/>
        <v>2</v>
      </c>
    </row>
    <row r="31" spans="1:14">
      <c r="A31" s="8" t="s">
        <v>180</v>
      </c>
      <c r="B31" s="77">
        <v>2</v>
      </c>
      <c r="C31" s="77"/>
      <c r="D31" s="77"/>
      <c r="E31" s="77"/>
      <c r="F31" s="77"/>
      <c r="G31" s="77">
        <v>2</v>
      </c>
      <c r="H31" s="77"/>
      <c r="I31" s="77"/>
      <c r="J31" s="77"/>
      <c r="K31" s="77"/>
      <c r="L31" s="77">
        <v>1</v>
      </c>
      <c r="M31" s="77">
        <v>4</v>
      </c>
      <c r="N31" s="36">
        <f t="shared" si="0"/>
        <v>9</v>
      </c>
    </row>
    <row r="32" spans="1:14">
      <c r="A32" s="8" t="s">
        <v>365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36" t="str">
        <f t="shared" si="0"/>
        <v/>
      </c>
    </row>
    <row r="33" spans="1:14">
      <c r="A33" s="8" t="s">
        <v>651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36" t="str">
        <f t="shared" si="0"/>
        <v/>
      </c>
    </row>
    <row r="34" spans="1:14">
      <c r="A34" s="8" t="s">
        <v>476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36" t="str">
        <f t="shared" si="0"/>
        <v/>
      </c>
    </row>
    <row r="35" spans="1:14">
      <c r="A35" s="8" t="s">
        <v>290</v>
      </c>
      <c r="B35" s="77"/>
      <c r="C35" s="77"/>
      <c r="D35" s="77"/>
      <c r="E35" s="77"/>
      <c r="F35" s="77"/>
      <c r="G35" s="77"/>
      <c r="H35" s="77"/>
      <c r="I35" s="29"/>
      <c r="J35" s="29"/>
      <c r="K35" s="77"/>
      <c r="L35" s="77"/>
      <c r="M35" s="77"/>
      <c r="N35" s="36" t="str">
        <f t="shared" si="0"/>
        <v/>
      </c>
    </row>
    <row r="36" spans="1:14"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6"/>
    </row>
    <row r="37" spans="1:14" ht="14">
      <c r="A37" s="2" t="s">
        <v>691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87"/>
    </row>
    <row r="38" spans="1:14">
      <c r="A38" s="8" t="s">
        <v>0</v>
      </c>
      <c r="B38" s="77"/>
      <c r="C38" s="77">
        <v>2</v>
      </c>
      <c r="D38" s="77">
        <v>8</v>
      </c>
      <c r="E38" s="77">
        <v>13</v>
      </c>
      <c r="F38" s="77">
        <v>2</v>
      </c>
      <c r="G38" s="77">
        <v>19</v>
      </c>
      <c r="H38" s="77">
        <v>16</v>
      </c>
      <c r="I38" s="77">
        <v>3</v>
      </c>
      <c r="J38" s="77"/>
      <c r="K38" s="77">
        <v>7</v>
      </c>
      <c r="L38" s="77">
        <v>4</v>
      </c>
      <c r="M38" s="77">
        <v>6</v>
      </c>
      <c r="N38" s="36">
        <f t="shared" ref="N38:N44" si="1">IF(SUM(B38:M38)&gt;0,SUM(B38:M38),"")</f>
        <v>80</v>
      </c>
    </row>
    <row r="39" spans="1:14">
      <c r="A39" s="8" t="s">
        <v>477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36" t="str">
        <f t="shared" si="1"/>
        <v/>
      </c>
    </row>
    <row r="40" spans="1:14">
      <c r="A40" s="8" t="s">
        <v>626</v>
      </c>
      <c r="B40" s="77"/>
      <c r="C40" s="77"/>
      <c r="D40" s="77"/>
      <c r="E40" s="77"/>
      <c r="F40" s="77"/>
      <c r="G40" s="77">
        <v>2</v>
      </c>
      <c r="H40" s="77"/>
      <c r="I40" s="77"/>
      <c r="J40" s="77"/>
      <c r="K40" s="77"/>
      <c r="L40" s="77"/>
      <c r="M40" s="77"/>
      <c r="N40" s="36">
        <f t="shared" si="1"/>
        <v>2</v>
      </c>
    </row>
    <row r="41" spans="1:14">
      <c r="A41" s="8" t="s">
        <v>366</v>
      </c>
      <c r="B41" s="77"/>
      <c r="C41" s="77"/>
      <c r="D41" s="77"/>
      <c r="E41" s="77"/>
      <c r="F41" s="77"/>
      <c r="G41" s="77">
        <v>2</v>
      </c>
      <c r="H41" s="77"/>
      <c r="I41" s="77"/>
      <c r="J41" s="77"/>
      <c r="K41" s="77"/>
      <c r="L41" s="77"/>
      <c r="M41" s="77"/>
      <c r="N41" s="36">
        <f t="shared" si="1"/>
        <v>2</v>
      </c>
    </row>
    <row r="42" spans="1:14">
      <c r="A42" s="8" t="s">
        <v>485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36" t="str">
        <f t="shared" si="1"/>
        <v/>
      </c>
    </row>
    <row r="43" spans="1:14">
      <c r="A43" s="8" t="s">
        <v>486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36" t="str">
        <f t="shared" si="1"/>
        <v/>
      </c>
    </row>
    <row r="44" spans="1:14">
      <c r="A44" s="8" t="s">
        <v>487</v>
      </c>
      <c r="B44" s="77"/>
      <c r="C44" s="77"/>
      <c r="D44" s="77"/>
      <c r="E44" s="77"/>
      <c r="F44" s="77">
        <v>1</v>
      </c>
      <c r="G44" s="77">
        <v>1</v>
      </c>
      <c r="H44" s="77"/>
      <c r="I44" s="77">
        <v>3</v>
      </c>
      <c r="J44" s="77">
        <v>1</v>
      </c>
      <c r="K44" s="77">
        <v>3</v>
      </c>
      <c r="L44" s="77"/>
      <c r="M44" s="77"/>
      <c r="N44" s="36">
        <f t="shared" si="1"/>
        <v>9</v>
      </c>
    </row>
    <row r="45" spans="1:14"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87"/>
    </row>
    <row r="46" spans="1:14">
      <c r="A46" s="53" t="s">
        <v>843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87"/>
    </row>
    <row r="47" spans="1:14" ht="14">
      <c r="A47" s="61" t="s">
        <v>1</v>
      </c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29" t="s">
        <v>1128</v>
      </c>
      <c r="N47" s="36" t="str">
        <f t="shared" ref="N47:N53" si="2">IF(SUM(B47:M47)&gt;0,SUM(B47:M47),"")</f>
        <v/>
      </c>
    </row>
    <row r="48" spans="1:14" ht="14">
      <c r="A48" s="61" t="s">
        <v>17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36" t="str">
        <f t="shared" si="2"/>
        <v/>
      </c>
    </row>
    <row r="49" spans="1:14" ht="14">
      <c r="A49" s="61" t="s">
        <v>245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>
        <v>1</v>
      </c>
      <c r="M49" s="77"/>
      <c r="N49" s="36">
        <f t="shared" si="2"/>
        <v>1</v>
      </c>
    </row>
    <row r="50" spans="1:14" ht="14">
      <c r="A50" s="61" t="s">
        <v>246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>
        <v>1</v>
      </c>
      <c r="N50" s="36">
        <f t="shared" si="2"/>
        <v>1</v>
      </c>
    </row>
    <row r="51" spans="1:14" ht="14">
      <c r="A51" s="61" t="s">
        <v>247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36" t="str">
        <f t="shared" si="2"/>
        <v/>
      </c>
    </row>
    <row r="52" spans="1:14" ht="14">
      <c r="A52" s="61" t="s">
        <v>248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36" t="str">
        <f t="shared" si="2"/>
        <v/>
      </c>
    </row>
    <row r="53" spans="1:14" ht="14">
      <c r="A53" s="62" t="s">
        <v>805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36" t="str">
        <f t="shared" si="2"/>
        <v/>
      </c>
    </row>
    <row r="54" spans="1:14"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87"/>
    </row>
    <row r="55" spans="1:14" ht="14">
      <c r="A55" s="2" t="s">
        <v>995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87"/>
    </row>
    <row r="56" spans="1:14" ht="14">
      <c r="A56" s="61" t="s">
        <v>695</v>
      </c>
      <c r="B56" s="77"/>
      <c r="C56" s="77"/>
      <c r="D56" s="77"/>
      <c r="E56" s="77"/>
      <c r="F56" s="77">
        <v>1</v>
      </c>
      <c r="G56" s="77"/>
      <c r="H56" s="77"/>
      <c r="I56" s="77"/>
      <c r="J56" s="77"/>
      <c r="K56" s="77"/>
      <c r="L56" s="77">
        <v>38</v>
      </c>
      <c r="M56" s="77">
        <v>37</v>
      </c>
      <c r="N56" s="36">
        <f t="shared" ref="N56:N62" si="3">IF(SUM(B56:M56)&gt;0,SUM(B56:M56),"")</f>
        <v>76</v>
      </c>
    </row>
    <row r="57" spans="1:14" ht="14">
      <c r="A57" s="39" t="s">
        <v>896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29" t="s">
        <v>1128</v>
      </c>
      <c r="N57" s="36" t="str">
        <f t="shared" si="3"/>
        <v/>
      </c>
    </row>
    <row r="58" spans="1:14" ht="14">
      <c r="A58" s="61" t="s">
        <v>570</v>
      </c>
      <c r="B58" s="77"/>
      <c r="C58" s="77">
        <v>3</v>
      </c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36">
        <f t="shared" si="3"/>
        <v>3</v>
      </c>
    </row>
    <row r="59" spans="1:14" ht="14">
      <c r="A59" s="61" t="s">
        <v>571</v>
      </c>
      <c r="B59" s="77">
        <v>1</v>
      </c>
      <c r="C59" s="77">
        <v>1</v>
      </c>
      <c r="D59" s="77"/>
      <c r="E59" s="77">
        <v>1</v>
      </c>
      <c r="F59" s="77">
        <v>3</v>
      </c>
      <c r="G59" s="77"/>
      <c r="H59" s="77"/>
      <c r="I59" s="77"/>
      <c r="J59" s="77"/>
      <c r="K59" s="77">
        <v>1</v>
      </c>
      <c r="L59" s="77">
        <v>1</v>
      </c>
      <c r="M59" s="77">
        <v>2</v>
      </c>
      <c r="N59" s="36">
        <f t="shared" si="3"/>
        <v>10</v>
      </c>
    </row>
    <row r="60" spans="1:14" ht="14">
      <c r="A60" s="61" t="s">
        <v>572</v>
      </c>
      <c r="B60" s="77"/>
      <c r="C60" s="77">
        <v>1</v>
      </c>
      <c r="D60" s="77"/>
      <c r="E60" s="77"/>
      <c r="F60" s="77"/>
      <c r="G60" s="77"/>
      <c r="H60" s="77"/>
      <c r="I60" s="77"/>
      <c r="J60" s="77"/>
      <c r="K60" s="77"/>
      <c r="L60" s="77">
        <v>1</v>
      </c>
      <c r="M60" s="77">
        <v>2</v>
      </c>
      <c r="N60" s="36">
        <f t="shared" si="3"/>
        <v>4</v>
      </c>
    </row>
    <row r="61" spans="1:14" ht="14">
      <c r="A61" s="61" t="s">
        <v>821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36" t="str">
        <f t="shared" si="3"/>
        <v/>
      </c>
    </row>
    <row r="62" spans="1:14" ht="14">
      <c r="A62" s="61" t="s">
        <v>528</v>
      </c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36" t="str">
        <f t="shared" si="3"/>
        <v/>
      </c>
    </row>
    <row r="63" spans="1:14"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87"/>
    </row>
    <row r="64" spans="1:14">
      <c r="A64" s="3" t="s">
        <v>692</v>
      </c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87"/>
    </row>
    <row r="65" spans="1:14" ht="14">
      <c r="A65" s="61" t="s">
        <v>390</v>
      </c>
      <c r="B65" s="77">
        <v>7</v>
      </c>
      <c r="C65" s="77">
        <v>2</v>
      </c>
      <c r="D65" s="77"/>
      <c r="E65" s="77"/>
      <c r="F65" s="77">
        <v>23</v>
      </c>
      <c r="G65" s="77">
        <v>10</v>
      </c>
      <c r="H65" s="77"/>
      <c r="I65" s="77">
        <v>1</v>
      </c>
      <c r="J65" s="77">
        <v>4</v>
      </c>
      <c r="K65" s="77">
        <v>3</v>
      </c>
      <c r="L65" s="77">
        <v>4</v>
      </c>
      <c r="M65" s="77">
        <v>5</v>
      </c>
      <c r="N65" s="36">
        <f t="shared" ref="N65:N78" si="4">IF(SUM(B65:M65)&gt;0,SUM(B65:M65),"")</f>
        <v>59</v>
      </c>
    </row>
    <row r="66" spans="1:14" ht="14">
      <c r="A66" s="61" t="s">
        <v>391</v>
      </c>
      <c r="B66" s="77"/>
      <c r="C66" s="77"/>
      <c r="D66" s="77"/>
      <c r="E66" s="77">
        <v>2</v>
      </c>
      <c r="F66" s="77">
        <v>7</v>
      </c>
      <c r="G66" s="77"/>
      <c r="H66" s="77"/>
      <c r="I66" s="77"/>
      <c r="J66" s="77"/>
      <c r="K66" s="77">
        <v>2</v>
      </c>
      <c r="L66" s="77">
        <v>3</v>
      </c>
      <c r="M66" s="77">
        <v>5</v>
      </c>
      <c r="N66" s="36">
        <f t="shared" si="4"/>
        <v>19</v>
      </c>
    </row>
    <row r="67" spans="1:14" ht="14">
      <c r="A67" s="61" t="s">
        <v>439</v>
      </c>
      <c r="B67" s="77"/>
      <c r="C67" s="77"/>
      <c r="D67" s="77"/>
      <c r="E67" s="77"/>
      <c r="F67" s="77"/>
      <c r="G67" s="77">
        <v>2</v>
      </c>
      <c r="H67" s="77"/>
      <c r="I67" s="77"/>
      <c r="J67" s="77"/>
      <c r="K67" s="77"/>
      <c r="L67" s="77"/>
      <c r="M67" s="77"/>
      <c r="N67" s="36">
        <f t="shared" si="4"/>
        <v>2</v>
      </c>
    </row>
    <row r="68" spans="1:14" ht="14">
      <c r="A68" s="61" t="s">
        <v>551</v>
      </c>
      <c r="B68" s="77"/>
      <c r="C68" s="77">
        <v>1</v>
      </c>
      <c r="D68" s="77"/>
      <c r="E68" s="77"/>
      <c r="F68" s="77"/>
      <c r="G68" s="77">
        <v>2</v>
      </c>
      <c r="H68" s="77">
        <v>1</v>
      </c>
      <c r="I68" s="77"/>
      <c r="J68" s="77">
        <v>4</v>
      </c>
      <c r="K68" s="77"/>
      <c r="L68" s="77"/>
      <c r="M68" s="77"/>
      <c r="N68" s="36">
        <f t="shared" si="4"/>
        <v>8</v>
      </c>
    </row>
    <row r="69" spans="1:14" ht="14">
      <c r="A69" s="61" t="s">
        <v>593</v>
      </c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36" t="str">
        <f t="shared" si="4"/>
        <v/>
      </c>
    </row>
    <row r="70" spans="1:14" ht="14">
      <c r="A70" s="61" t="s">
        <v>594</v>
      </c>
      <c r="B70" s="77"/>
      <c r="C70" s="77"/>
      <c r="D70" s="77"/>
      <c r="E70" s="77"/>
      <c r="F70" s="77"/>
      <c r="G70" s="77">
        <v>1</v>
      </c>
      <c r="H70" s="77"/>
      <c r="I70" s="77">
        <v>1</v>
      </c>
      <c r="J70" s="77"/>
      <c r="K70" s="77"/>
      <c r="L70" s="77"/>
      <c r="M70" s="77"/>
      <c r="N70" s="36">
        <f t="shared" si="4"/>
        <v>2</v>
      </c>
    </row>
    <row r="71" spans="1:14" ht="14">
      <c r="A71" s="61" t="s">
        <v>212</v>
      </c>
      <c r="B71" s="77"/>
      <c r="C71" s="77"/>
      <c r="D71" s="77"/>
      <c r="E71" s="77"/>
      <c r="F71" s="77"/>
      <c r="G71" s="77">
        <v>1</v>
      </c>
      <c r="H71" s="77"/>
      <c r="I71" s="77"/>
      <c r="J71" s="77"/>
      <c r="K71" s="77"/>
      <c r="L71" s="77"/>
      <c r="M71" s="77"/>
      <c r="N71" s="36">
        <f t="shared" si="4"/>
        <v>1</v>
      </c>
    </row>
    <row r="72" spans="1:14" ht="14">
      <c r="A72" s="61" t="s">
        <v>357</v>
      </c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36" t="str">
        <f t="shared" si="4"/>
        <v/>
      </c>
    </row>
    <row r="73" spans="1:14" ht="14">
      <c r="A73" s="61" t="s">
        <v>392</v>
      </c>
      <c r="B73" s="29" t="s">
        <v>1128</v>
      </c>
      <c r="C73" s="77">
        <v>1</v>
      </c>
      <c r="D73" s="77">
        <v>1</v>
      </c>
      <c r="E73" s="77"/>
      <c r="F73" s="77">
        <v>1</v>
      </c>
      <c r="G73" s="77"/>
      <c r="H73" s="77"/>
      <c r="I73" s="77">
        <v>2</v>
      </c>
      <c r="J73" s="77"/>
      <c r="K73" s="77"/>
      <c r="L73" s="77"/>
      <c r="M73" s="77"/>
      <c r="N73" s="36">
        <f t="shared" si="4"/>
        <v>5</v>
      </c>
    </row>
    <row r="74" spans="1:14" ht="14">
      <c r="A74" s="61" t="s">
        <v>437</v>
      </c>
      <c r="B74" s="77"/>
      <c r="C74" s="77"/>
      <c r="D74" s="77"/>
      <c r="E74" s="77"/>
      <c r="F74" s="77"/>
      <c r="G74" s="77">
        <v>1</v>
      </c>
      <c r="H74" s="77">
        <v>2</v>
      </c>
      <c r="I74" s="77"/>
      <c r="J74" s="77"/>
      <c r="K74" s="77"/>
      <c r="L74" s="77"/>
      <c r="M74" s="77">
        <v>1</v>
      </c>
      <c r="N74" s="36">
        <f t="shared" si="4"/>
        <v>4</v>
      </c>
    </row>
    <row r="75" spans="1:14" ht="14">
      <c r="A75" s="61" t="s">
        <v>438</v>
      </c>
      <c r="B75" s="77">
        <v>1</v>
      </c>
      <c r="C75" s="77">
        <v>1</v>
      </c>
      <c r="D75" s="77"/>
      <c r="E75" s="77"/>
      <c r="F75" s="77">
        <v>5</v>
      </c>
      <c r="G75" s="77">
        <v>11</v>
      </c>
      <c r="H75" s="77">
        <v>1</v>
      </c>
      <c r="I75" s="77">
        <v>3</v>
      </c>
      <c r="J75" s="77">
        <v>7</v>
      </c>
      <c r="K75" s="77">
        <v>2</v>
      </c>
      <c r="L75" s="77">
        <v>5</v>
      </c>
      <c r="M75" s="77">
        <v>7</v>
      </c>
      <c r="N75" s="36">
        <f t="shared" si="4"/>
        <v>43</v>
      </c>
    </row>
    <row r="76" spans="1:14" ht="14">
      <c r="A76" s="61" t="s">
        <v>393</v>
      </c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36" t="str">
        <f t="shared" si="4"/>
        <v/>
      </c>
    </row>
    <row r="77" spans="1:14" ht="14">
      <c r="A77" s="61" t="s">
        <v>160</v>
      </c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36" t="str">
        <f t="shared" si="4"/>
        <v/>
      </c>
    </row>
    <row r="78" spans="1:14" ht="14">
      <c r="A78" s="61" t="s">
        <v>19</v>
      </c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36" t="str">
        <f t="shared" si="4"/>
        <v/>
      </c>
    </row>
    <row r="79" spans="1:14"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87"/>
    </row>
    <row r="80" spans="1:14">
      <c r="A80" s="3" t="s">
        <v>829</v>
      </c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87"/>
    </row>
    <row r="81" spans="1:14" ht="14">
      <c r="A81" s="61" t="s">
        <v>745</v>
      </c>
      <c r="B81" s="77"/>
      <c r="C81" s="77"/>
      <c r="D81" s="77"/>
      <c r="E81" s="77">
        <v>1</v>
      </c>
      <c r="F81" s="77"/>
      <c r="G81" s="77"/>
      <c r="H81" s="77"/>
      <c r="I81" s="77"/>
      <c r="J81" s="77"/>
      <c r="K81" s="77"/>
      <c r="L81" s="77"/>
      <c r="M81" s="77">
        <v>2</v>
      </c>
      <c r="N81" s="36">
        <f>IF(SUM(B81:M81)&gt;0,SUM(B81:M81),"")</f>
        <v>3</v>
      </c>
    </row>
    <row r="82" spans="1:14" ht="14">
      <c r="A82" s="61" t="s">
        <v>746</v>
      </c>
      <c r="B82" s="77">
        <v>2</v>
      </c>
      <c r="C82" s="77">
        <v>20</v>
      </c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36">
        <f>IF(SUM(B82:M82)&gt;0,SUM(B82:M82),"")</f>
        <v>22</v>
      </c>
    </row>
    <row r="83" spans="1:14" ht="14">
      <c r="A83" s="61" t="s">
        <v>436</v>
      </c>
      <c r="B83" s="77"/>
      <c r="C83" s="77"/>
      <c r="D83" s="77"/>
      <c r="E83" s="77">
        <v>1</v>
      </c>
      <c r="F83" s="77"/>
      <c r="G83" s="77"/>
      <c r="H83" s="77">
        <v>1</v>
      </c>
      <c r="I83" s="77"/>
      <c r="J83" s="77"/>
      <c r="K83" s="77"/>
      <c r="L83" s="77"/>
      <c r="M83" s="77">
        <v>8</v>
      </c>
      <c r="N83" s="36">
        <f>IF(SUM(B83:M83)&gt;0,SUM(B83:M83),"")</f>
        <v>10</v>
      </c>
    </row>
    <row r="84" spans="1:14" ht="14">
      <c r="A84" s="61" t="s">
        <v>444</v>
      </c>
      <c r="B84" s="29" t="s">
        <v>1128</v>
      </c>
      <c r="C84" s="77">
        <v>12</v>
      </c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36">
        <f>IF(SUM(B84:M84)&gt;0,SUM(B84:M84),"")</f>
        <v>12</v>
      </c>
    </row>
    <row r="85" spans="1:14"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87"/>
    </row>
    <row r="86" spans="1:14" ht="14">
      <c r="A86" s="2" t="s">
        <v>830</v>
      </c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87"/>
    </row>
    <row r="87" spans="1:14" ht="14">
      <c r="A87" s="39" t="s">
        <v>808</v>
      </c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36" t="str">
        <f t="shared" ref="N87:N106" si="5">IF(SUM(B87:M87)&gt;0,SUM(B87:M87),"")</f>
        <v/>
      </c>
    </row>
    <row r="88" spans="1:14" ht="14">
      <c r="A88" s="61" t="s">
        <v>173</v>
      </c>
      <c r="B88" s="77"/>
      <c r="C88" s="77">
        <v>6</v>
      </c>
      <c r="D88" s="77"/>
      <c r="E88" s="77">
        <v>11</v>
      </c>
      <c r="F88" s="77"/>
      <c r="G88" s="77">
        <v>1</v>
      </c>
      <c r="H88" s="77">
        <v>1</v>
      </c>
      <c r="I88" s="77">
        <v>1</v>
      </c>
      <c r="J88" s="77">
        <v>6</v>
      </c>
      <c r="K88" s="77"/>
      <c r="L88" s="77"/>
      <c r="M88" s="77">
        <v>2</v>
      </c>
      <c r="N88" s="36">
        <f t="shared" si="5"/>
        <v>28</v>
      </c>
    </row>
    <row r="89" spans="1:14" ht="14">
      <c r="A89" s="61" t="s">
        <v>174</v>
      </c>
      <c r="B89" s="77"/>
      <c r="C89" s="77"/>
      <c r="D89" s="77"/>
      <c r="E89" s="77"/>
      <c r="F89" s="77"/>
      <c r="G89" s="77">
        <v>5</v>
      </c>
      <c r="H89" s="77"/>
      <c r="I89" s="77"/>
      <c r="J89" s="77"/>
      <c r="K89" s="77"/>
      <c r="L89" s="77"/>
      <c r="M89" s="77">
        <v>1</v>
      </c>
      <c r="N89" s="36">
        <f t="shared" si="5"/>
        <v>6</v>
      </c>
    </row>
    <row r="90" spans="1:14" ht="14">
      <c r="A90" s="61" t="s">
        <v>175</v>
      </c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36" t="str">
        <f t="shared" si="5"/>
        <v/>
      </c>
    </row>
    <row r="91" spans="1:14" ht="14">
      <c r="A91" s="61" t="s">
        <v>671</v>
      </c>
      <c r="B91" s="77"/>
      <c r="C91" s="77">
        <v>3</v>
      </c>
      <c r="D91" s="77"/>
      <c r="E91" s="77"/>
      <c r="F91" s="77"/>
      <c r="G91" s="77">
        <v>4</v>
      </c>
      <c r="H91" s="77"/>
      <c r="I91" s="77"/>
      <c r="J91" s="77"/>
      <c r="K91" s="77"/>
      <c r="L91" s="77"/>
      <c r="M91" s="77">
        <v>2</v>
      </c>
      <c r="N91" s="36">
        <f t="shared" si="5"/>
        <v>9</v>
      </c>
    </row>
    <row r="92" spans="1:14" ht="14">
      <c r="A92" s="61" t="s">
        <v>893</v>
      </c>
      <c r="B92" s="77"/>
      <c r="C92" s="77">
        <v>1</v>
      </c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36">
        <f t="shared" si="5"/>
        <v>1</v>
      </c>
    </row>
    <row r="93" spans="1:14" ht="14">
      <c r="A93" s="61" t="s">
        <v>897</v>
      </c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>
        <v>1</v>
      </c>
      <c r="N93" s="36">
        <f t="shared" si="5"/>
        <v>1</v>
      </c>
    </row>
    <row r="94" spans="1:14" ht="14">
      <c r="A94" s="61" t="s">
        <v>131</v>
      </c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36" t="str">
        <f t="shared" si="5"/>
        <v/>
      </c>
    </row>
    <row r="95" spans="1:14" ht="14">
      <c r="A95" s="61" t="s">
        <v>425</v>
      </c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36" t="str">
        <f t="shared" si="5"/>
        <v/>
      </c>
    </row>
    <row r="96" spans="1:14" ht="14">
      <c r="A96" s="61" t="s">
        <v>614</v>
      </c>
      <c r="B96" s="77"/>
      <c r="C96" s="77"/>
      <c r="D96" s="77"/>
      <c r="E96" s="77"/>
      <c r="F96" s="77"/>
      <c r="G96" s="77"/>
      <c r="H96" s="77">
        <v>1</v>
      </c>
      <c r="I96" s="77"/>
      <c r="J96" s="77">
        <v>2</v>
      </c>
      <c r="K96" s="77"/>
      <c r="L96" s="77"/>
      <c r="M96" s="77">
        <v>1</v>
      </c>
      <c r="N96" s="36">
        <f t="shared" si="5"/>
        <v>4</v>
      </c>
    </row>
    <row r="97" spans="1:14" ht="14">
      <c r="A97" s="61" t="s">
        <v>467</v>
      </c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36" t="str">
        <f t="shared" si="5"/>
        <v/>
      </c>
    </row>
    <row r="98" spans="1:14" ht="14">
      <c r="A98" s="61" t="s">
        <v>435</v>
      </c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36" t="str">
        <f t="shared" si="5"/>
        <v/>
      </c>
    </row>
    <row r="99" spans="1:14" ht="14">
      <c r="A99" s="61" t="s">
        <v>344</v>
      </c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36" t="str">
        <f t="shared" si="5"/>
        <v/>
      </c>
    </row>
    <row r="100" spans="1:14" ht="14">
      <c r="A100" s="61" t="s">
        <v>342</v>
      </c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36" t="str">
        <f t="shared" si="5"/>
        <v/>
      </c>
    </row>
    <row r="101" spans="1:14" ht="14">
      <c r="A101" s="61" t="s">
        <v>398</v>
      </c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36" t="str">
        <f t="shared" si="5"/>
        <v/>
      </c>
    </row>
    <row r="102" spans="1:14" ht="14">
      <c r="A102" s="61" t="s">
        <v>54</v>
      </c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36" t="str">
        <f t="shared" si="5"/>
        <v/>
      </c>
    </row>
    <row r="103" spans="1:14" ht="14">
      <c r="A103" s="61" t="s">
        <v>540</v>
      </c>
      <c r="B103" s="77">
        <v>2</v>
      </c>
      <c r="C103" s="77">
        <v>2</v>
      </c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36">
        <f t="shared" si="5"/>
        <v>4</v>
      </c>
    </row>
    <row r="104" spans="1:14" ht="14">
      <c r="A104" s="61" t="s">
        <v>686</v>
      </c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36" t="str">
        <f t="shared" si="5"/>
        <v/>
      </c>
    </row>
    <row r="105" spans="1:14" ht="14">
      <c r="A105" s="61" t="s">
        <v>537</v>
      </c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36" t="str">
        <f t="shared" si="5"/>
        <v/>
      </c>
    </row>
    <row r="106" spans="1:14" ht="14">
      <c r="A106" s="62" t="s">
        <v>346</v>
      </c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36" t="str">
        <f t="shared" si="5"/>
        <v/>
      </c>
    </row>
    <row r="107" spans="1:14"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87"/>
    </row>
    <row r="108" spans="1:14" ht="14">
      <c r="A108" s="2" t="s">
        <v>977</v>
      </c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87"/>
    </row>
    <row r="109" spans="1:14" ht="14">
      <c r="A109" s="61" t="s">
        <v>801</v>
      </c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36" t="str">
        <f t="shared" ref="N109:N117" si="6">IF(SUM(B109:M109)&gt;0,SUM(B109:M109),"")</f>
        <v/>
      </c>
    </row>
    <row r="110" spans="1:14" ht="14">
      <c r="A110" s="61" t="s">
        <v>1192</v>
      </c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>
        <v>1</v>
      </c>
      <c r="N110" s="36">
        <f t="shared" si="6"/>
        <v>1</v>
      </c>
    </row>
    <row r="111" spans="1:14" ht="14">
      <c r="A111" s="61" t="s">
        <v>167</v>
      </c>
      <c r="B111" s="77"/>
      <c r="C111" s="77"/>
      <c r="D111" s="77"/>
      <c r="E111" s="77"/>
      <c r="F111" s="77">
        <v>1</v>
      </c>
      <c r="G111" s="77"/>
      <c r="H111" s="77"/>
      <c r="I111" s="77"/>
      <c r="J111" s="77"/>
      <c r="K111" s="77"/>
      <c r="L111" s="77"/>
      <c r="M111" s="77">
        <v>3</v>
      </c>
      <c r="N111" s="36">
        <f t="shared" si="6"/>
        <v>4</v>
      </c>
    </row>
    <row r="112" spans="1:14" ht="14">
      <c r="A112" s="61" t="s">
        <v>1191</v>
      </c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>
        <v>1</v>
      </c>
      <c r="N112" s="36">
        <f t="shared" si="6"/>
        <v>1</v>
      </c>
    </row>
    <row r="113" spans="1:14" ht="14">
      <c r="A113" s="61" t="s">
        <v>168</v>
      </c>
      <c r="B113" s="77"/>
      <c r="C113" s="77"/>
      <c r="D113" s="77"/>
      <c r="E113" s="77"/>
      <c r="F113" s="77"/>
      <c r="G113" s="77"/>
      <c r="H113" s="77"/>
      <c r="I113" s="77"/>
      <c r="J113" s="77"/>
      <c r="K113" s="77">
        <v>2</v>
      </c>
      <c r="L113" s="77">
        <v>1</v>
      </c>
      <c r="M113" s="77">
        <v>2</v>
      </c>
      <c r="N113" s="36">
        <f t="shared" si="6"/>
        <v>5</v>
      </c>
    </row>
    <row r="114" spans="1:14" ht="14">
      <c r="A114" s="61" t="s">
        <v>205</v>
      </c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36" t="str">
        <f t="shared" si="6"/>
        <v/>
      </c>
    </row>
    <row r="115" spans="1:14" ht="14">
      <c r="A115" s="61" t="s">
        <v>652</v>
      </c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36" t="str">
        <f t="shared" si="6"/>
        <v/>
      </c>
    </row>
    <row r="116" spans="1:14" ht="14">
      <c r="A116" s="61" t="s">
        <v>6</v>
      </c>
      <c r="B116" s="77"/>
      <c r="C116" s="77">
        <v>8</v>
      </c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36">
        <f t="shared" si="6"/>
        <v>8</v>
      </c>
    </row>
    <row r="117" spans="1:14" ht="14">
      <c r="A117" s="61" t="s">
        <v>616</v>
      </c>
      <c r="B117" s="77"/>
      <c r="C117" s="77"/>
      <c r="D117" s="77"/>
      <c r="E117" s="77"/>
      <c r="F117" s="77">
        <v>11</v>
      </c>
      <c r="G117" s="77"/>
      <c r="H117" s="77"/>
      <c r="I117" s="77"/>
      <c r="J117" s="77"/>
      <c r="K117" s="77"/>
      <c r="L117" s="77"/>
      <c r="M117" s="77">
        <v>2</v>
      </c>
      <c r="N117" s="36">
        <f t="shared" si="6"/>
        <v>13</v>
      </c>
    </row>
    <row r="118" spans="1:14"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87"/>
    </row>
    <row r="119" spans="1:14" ht="14">
      <c r="A119" s="2" t="s">
        <v>978</v>
      </c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87"/>
    </row>
    <row r="120" spans="1:14" ht="14">
      <c r="A120" s="61" t="s">
        <v>687</v>
      </c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>
        <v>5</v>
      </c>
      <c r="N120" s="36">
        <f>IF(SUM(B120:M120)&gt;0,SUM(B120:M120),"")</f>
        <v>5</v>
      </c>
    </row>
    <row r="121" spans="1:14" ht="14">
      <c r="A121" s="61" t="s">
        <v>688</v>
      </c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36" t="str">
        <f>IF(SUM(B121:M121)&gt;0,SUM(B121:M121),"")</f>
        <v/>
      </c>
    </row>
    <row r="122" spans="1:14" ht="14">
      <c r="A122" s="61" t="s">
        <v>791</v>
      </c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36" t="str">
        <f>IF(SUM(B122:M122)&gt;0,SUM(B122:M122),"")</f>
        <v/>
      </c>
    </row>
    <row r="123" spans="1:14"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87"/>
    </row>
    <row r="124" spans="1:14" ht="14">
      <c r="A124" s="2" t="s">
        <v>979</v>
      </c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87"/>
    </row>
    <row r="125" spans="1:14" ht="14">
      <c r="A125" s="61" t="s">
        <v>324</v>
      </c>
      <c r="B125" s="77">
        <v>15</v>
      </c>
      <c r="C125" s="77"/>
      <c r="D125" s="77"/>
      <c r="E125" s="77">
        <v>3</v>
      </c>
      <c r="F125" s="77"/>
      <c r="G125" s="77"/>
      <c r="H125" s="77">
        <v>29</v>
      </c>
      <c r="I125" s="77"/>
      <c r="J125" s="77"/>
      <c r="K125" s="77"/>
      <c r="L125" s="77">
        <v>6</v>
      </c>
      <c r="M125" s="77">
        <v>3</v>
      </c>
      <c r="N125" s="36">
        <f>IF(SUM(B125:M125)&gt;0,SUM(B125:M125),"")</f>
        <v>56</v>
      </c>
    </row>
    <row r="126" spans="1:14" ht="14">
      <c r="A126" s="61" t="s">
        <v>769</v>
      </c>
      <c r="B126" s="77"/>
      <c r="C126" s="77"/>
      <c r="D126" s="77">
        <v>40</v>
      </c>
      <c r="E126" s="77"/>
      <c r="F126" s="77"/>
      <c r="G126" s="77"/>
      <c r="H126" s="77"/>
      <c r="I126" s="77"/>
      <c r="J126" s="77"/>
      <c r="K126" s="77"/>
      <c r="L126" s="77"/>
      <c r="M126" s="77"/>
      <c r="N126" s="36">
        <f>IF(SUM(B126:M126)&gt;0,SUM(B126:M126),"")</f>
        <v>40</v>
      </c>
    </row>
    <row r="127" spans="1:14" ht="14">
      <c r="A127" s="61" t="s">
        <v>863</v>
      </c>
      <c r="B127" s="77">
        <v>6</v>
      </c>
      <c r="C127" s="77">
        <v>3</v>
      </c>
      <c r="D127" s="77">
        <v>4</v>
      </c>
      <c r="E127" s="77">
        <v>5</v>
      </c>
      <c r="F127" s="77"/>
      <c r="G127" s="77">
        <v>16</v>
      </c>
      <c r="H127" s="77">
        <v>3</v>
      </c>
      <c r="I127" s="77">
        <v>7</v>
      </c>
      <c r="J127" s="77">
        <v>1</v>
      </c>
      <c r="K127" s="77"/>
      <c r="L127" s="77">
        <v>6</v>
      </c>
      <c r="M127" s="77">
        <v>8</v>
      </c>
      <c r="N127" s="36">
        <f>IF(SUM(B127:M127)&gt;0,SUM(B127:M127),"")</f>
        <v>59</v>
      </c>
    </row>
    <row r="128" spans="1:14" ht="14">
      <c r="A128" s="61" t="s">
        <v>864</v>
      </c>
      <c r="B128" s="77">
        <v>5</v>
      </c>
      <c r="C128" s="77">
        <v>2</v>
      </c>
      <c r="D128" s="77"/>
      <c r="E128" s="77"/>
      <c r="F128" s="77">
        <v>8</v>
      </c>
      <c r="G128" s="77">
        <v>32</v>
      </c>
      <c r="H128" s="77">
        <v>12</v>
      </c>
      <c r="I128" s="77">
        <v>8</v>
      </c>
      <c r="J128" s="77">
        <v>4</v>
      </c>
      <c r="K128" s="77"/>
      <c r="L128" s="77"/>
      <c r="M128" s="77">
        <v>20</v>
      </c>
      <c r="N128" s="36">
        <f>IF(SUM(B128:M128)&gt;0,SUM(B128:M128),"")</f>
        <v>91</v>
      </c>
    </row>
    <row r="129" spans="1:14" ht="14">
      <c r="A129" s="61" t="s">
        <v>1021</v>
      </c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36" t="str">
        <f>IF(SUM(B129:M129)&gt;0,SUM(B129:M129),"")</f>
        <v/>
      </c>
    </row>
    <row r="130" spans="1:14">
      <c r="A130" s="48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87"/>
    </row>
    <row r="131" spans="1:14" ht="14">
      <c r="A131" s="2" t="s">
        <v>980</v>
      </c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87"/>
    </row>
    <row r="132" spans="1:14" ht="14">
      <c r="A132" s="61" t="s">
        <v>865</v>
      </c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36" t="str">
        <f t="shared" ref="N132:N141" si="7">IF(SUM(B132:M132)&gt;0,SUM(B132:M132),"")</f>
        <v/>
      </c>
    </row>
    <row r="133" spans="1:14" ht="14">
      <c r="A133" s="61" t="s">
        <v>842</v>
      </c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36" t="str">
        <f t="shared" si="7"/>
        <v/>
      </c>
    </row>
    <row r="134" spans="1:14" ht="14">
      <c r="A134" s="61" t="s">
        <v>866</v>
      </c>
      <c r="B134" s="29" t="s">
        <v>1128</v>
      </c>
      <c r="C134" s="77"/>
      <c r="D134" s="77"/>
      <c r="E134" s="77"/>
      <c r="F134" s="77"/>
      <c r="G134" s="77"/>
      <c r="H134" s="77"/>
      <c r="I134" s="77">
        <v>1</v>
      </c>
      <c r="J134" s="77">
        <v>2</v>
      </c>
      <c r="K134" s="77"/>
      <c r="L134" s="77">
        <v>3</v>
      </c>
      <c r="M134" s="77">
        <v>5</v>
      </c>
      <c r="N134" s="36">
        <f t="shared" si="7"/>
        <v>11</v>
      </c>
    </row>
    <row r="135" spans="1:14" ht="14">
      <c r="A135" s="61" t="s">
        <v>479</v>
      </c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36" t="str">
        <f t="shared" si="7"/>
        <v/>
      </c>
    </row>
    <row r="136" spans="1:14" ht="14">
      <c r="A136" s="61" t="s">
        <v>480</v>
      </c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36" t="str">
        <f t="shared" si="7"/>
        <v/>
      </c>
    </row>
    <row r="137" spans="1:14" ht="14">
      <c r="A137" s="61" t="s">
        <v>214</v>
      </c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36" t="str">
        <f t="shared" si="7"/>
        <v/>
      </c>
    </row>
    <row r="138" spans="1:14" ht="14">
      <c r="A138" s="61" t="s">
        <v>867</v>
      </c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36" t="str">
        <f t="shared" si="7"/>
        <v/>
      </c>
    </row>
    <row r="139" spans="1:14" ht="14">
      <c r="A139" s="61" t="s">
        <v>576</v>
      </c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36" t="str">
        <f t="shared" si="7"/>
        <v/>
      </c>
    </row>
    <row r="140" spans="1:14" ht="14">
      <c r="A140" s="61" t="s">
        <v>697</v>
      </c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36" t="str">
        <f t="shared" si="7"/>
        <v/>
      </c>
    </row>
    <row r="141" spans="1:14" ht="14">
      <c r="A141" s="61" t="s">
        <v>929</v>
      </c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36" t="str">
        <f t="shared" si="7"/>
        <v/>
      </c>
    </row>
    <row r="142" spans="1:14"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87"/>
    </row>
    <row r="143" spans="1:14" ht="14">
      <c r="A143" s="2" t="s">
        <v>981</v>
      </c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87"/>
    </row>
    <row r="144" spans="1:14" ht="14">
      <c r="A144" s="39" t="s">
        <v>806</v>
      </c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36" t="str">
        <f>IF(SUM(B144:M144)&gt;0,SUM(B144:M144),"")</f>
        <v/>
      </c>
    </row>
    <row r="145" spans="1:14" ht="14">
      <c r="A145" s="39" t="s">
        <v>716</v>
      </c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36" t="str">
        <f>IF(SUM(B145:M145)&gt;0,SUM(B145:M145),"")</f>
        <v/>
      </c>
    </row>
    <row r="146" spans="1:14" ht="14">
      <c r="A146" s="61" t="s">
        <v>552</v>
      </c>
      <c r="B146" s="77"/>
      <c r="C146" s="77"/>
      <c r="D146" s="77">
        <v>2</v>
      </c>
      <c r="E146" s="77">
        <v>1</v>
      </c>
      <c r="F146" s="77">
        <v>5</v>
      </c>
      <c r="G146" s="77">
        <v>9</v>
      </c>
      <c r="H146" s="77">
        <v>1</v>
      </c>
      <c r="I146" s="77">
        <v>9</v>
      </c>
      <c r="J146" s="77">
        <v>9</v>
      </c>
      <c r="K146" s="77"/>
      <c r="L146" s="77"/>
      <c r="M146" s="77"/>
      <c r="N146" s="36">
        <f>IF(SUM(B146:M146)&gt;0,SUM(B146:M146),"")</f>
        <v>36</v>
      </c>
    </row>
    <row r="147" spans="1:14" ht="14">
      <c r="A147" s="61" t="s">
        <v>807</v>
      </c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>
        <v>3</v>
      </c>
      <c r="N147" s="36">
        <f>IF(SUM(B147:M147)&gt;0,SUM(B147:M147),"")</f>
        <v>3</v>
      </c>
    </row>
    <row r="148" spans="1:14"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87"/>
    </row>
    <row r="149" spans="1:14" ht="14">
      <c r="A149" s="2" t="s">
        <v>982</v>
      </c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87"/>
    </row>
    <row r="150" spans="1:14" ht="14">
      <c r="A150" s="61" t="s">
        <v>481</v>
      </c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36" t="str">
        <f t="shared" ref="N150:N155" si="8">IF(SUM(B150:M150)&gt;0,SUM(B150:M150),"")</f>
        <v/>
      </c>
    </row>
    <row r="151" spans="1:14" ht="14">
      <c r="A151" s="61" t="s">
        <v>488</v>
      </c>
      <c r="B151" s="77"/>
      <c r="C151" s="77"/>
      <c r="D151" s="77">
        <v>1</v>
      </c>
      <c r="E151" s="77"/>
      <c r="F151" s="77"/>
      <c r="G151" s="77"/>
      <c r="H151" s="77"/>
      <c r="I151" s="77">
        <v>1</v>
      </c>
      <c r="J151" s="77"/>
      <c r="K151" s="77"/>
      <c r="L151" s="77">
        <v>1</v>
      </c>
      <c r="M151" s="77"/>
      <c r="N151" s="36">
        <f t="shared" si="8"/>
        <v>3</v>
      </c>
    </row>
    <row r="152" spans="1:14" ht="14">
      <c r="A152" s="48" t="s">
        <v>259</v>
      </c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36" t="str">
        <f t="shared" si="8"/>
        <v/>
      </c>
    </row>
    <row r="153" spans="1:14" ht="14">
      <c r="A153" s="61" t="s">
        <v>490</v>
      </c>
      <c r="B153" s="77">
        <v>3</v>
      </c>
      <c r="C153" s="77">
        <v>2</v>
      </c>
      <c r="D153" s="77"/>
      <c r="E153" s="77"/>
      <c r="F153" s="77"/>
      <c r="G153" s="77"/>
      <c r="H153" s="77"/>
      <c r="I153" s="77"/>
      <c r="J153" s="77"/>
      <c r="K153" s="77">
        <v>2</v>
      </c>
      <c r="L153" s="77"/>
      <c r="M153" s="77"/>
      <c r="N153" s="36">
        <f t="shared" si="8"/>
        <v>7</v>
      </c>
    </row>
    <row r="154" spans="1:14" ht="14">
      <c r="A154" s="61" t="s">
        <v>489</v>
      </c>
      <c r="B154" s="77"/>
      <c r="C154" s="77"/>
      <c r="D154" s="77"/>
      <c r="E154" s="77"/>
      <c r="F154" s="77">
        <v>1</v>
      </c>
      <c r="G154" s="77">
        <v>2</v>
      </c>
      <c r="H154" s="77"/>
      <c r="I154" s="77">
        <v>3</v>
      </c>
      <c r="J154" s="77"/>
      <c r="K154" s="77"/>
      <c r="L154" s="77"/>
      <c r="M154" s="77"/>
      <c r="N154" s="36">
        <f t="shared" si="8"/>
        <v>6</v>
      </c>
    </row>
    <row r="155" spans="1:14" ht="14">
      <c r="A155" s="64" t="s">
        <v>762</v>
      </c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36" t="str">
        <f t="shared" si="8"/>
        <v/>
      </c>
    </row>
    <row r="156" spans="1:14"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87"/>
    </row>
    <row r="157" spans="1:14" ht="14">
      <c r="A157" s="2" t="s">
        <v>383</v>
      </c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87"/>
    </row>
    <row r="158" spans="1:14" ht="14">
      <c r="A158" s="61" t="s">
        <v>332</v>
      </c>
      <c r="B158" s="77">
        <v>2</v>
      </c>
      <c r="C158" s="77"/>
      <c r="D158" s="77"/>
      <c r="E158" s="77"/>
      <c r="F158" s="77"/>
      <c r="G158" s="77"/>
      <c r="H158" s="77"/>
      <c r="I158" s="77"/>
      <c r="J158" s="77"/>
      <c r="K158" s="77"/>
      <c r="L158" s="77">
        <v>1</v>
      </c>
      <c r="M158" s="77"/>
      <c r="N158" s="36">
        <f>IF(SUM(B158:M158)&gt;0,SUM(B158:M158),"")</f>
        <v>3</v>
      </c>
    </row>
    <row r="159" spans="1:14"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87"/>
    </row>
    <row r="160" spans="1:14">
      <c r="A160" s="3" t="s">
        <v>554</v>
      </c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87"/>
    </row>
    <row r="161" spans="1:14" ht="14">
      <c r="A161" s="61" t="s">
        <v>333</v>
      </c>
      <c r="B161" s="77"/>
      <c r="C161" s="77"/>
      <c r="D161" s="77"/>
      <c r="E161" s="77"/>
      <c r="F161" s="77"/>
      <c r="G161" s="77">
        <v>9</v>
      </c>
      <c r="H161" s="77"/>
      <c r="I161" s="77">
        <v>3</v>
      </c>
      <c r="J161" s="77"/>
      <c r="K161" s="77"/>
      <c r="L161" s="77"/>
      <c r="M161" s="77"/>
      <c r="N161" s="36">
        <f t="shared" ref="N161:N171" si="9">IF(SUM(B161:M161)&gt;0,SUM(B161:M161),"")</f>
        <v>12</v>
      </c>
    </row>
    <row r="162" spans="1:14" ht="14">
      <c r="A162" s="61" t="s">
        <v>334</v>
      </c>
      <c r="B162" s="77"/>
      <c r="C162" s="77"/>
      <c r="D162" s="77"/>
      <c r="E162" s="77"/>
      <c r="F162" s="77"/>
      <c r="G162" s="77">
        <v>1</v>
      </c>
      <c r="H162" s="77"/>
      <c r="I162" s="77"/>
      <c r="J162" s="77"/>
      <c r="K162" s="77"/>
      <c r="L162" s="77"/>
      <c r="M162" s="77"/>
      <c r="N162" s="36">
        <f t="shared" si="9"/>
        <v>1</v>
      </c>
    </row>
    <row r="163" spans="1:14" ht="14">
      <c r="A163" s="61" t="s">
        <v>198</v>
      </c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36" t="str">
        <f t="shared" si="9"/>
        <v/>
      </c>
    </row>
    <row r="164" spans="1:14" ht="14">
      <c r="A164" s="61" t="s">
        <v>199</v>
      </c>
      <c r="B164" s="77">
        <v>2</v>
      </c>
      <c r="C164" s="77">
        <v>1</v>
      </c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36">
        <f t="shared" si="9"/>
        <v>3</v>
      </c>
    </row>
    <row r="165" spans="1:14" ht="14">
      <c r="A165" s="61" t="s">
        <v>717</v>
      </c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36" t="str">
        <f t="shared" si="9"/>
        <v/>
      </c>
    </row>
    <row r="166" spans="1:14" ht="14">
      <c r="A166" s="61" t="s">
        <v>200</v>
      </c>
      <c r="B166" s="77"/>
      <c r="C166" s="77">
        <v>1</v>
      </c>
      <c r="D166" s="77"/>
      <c r="E166" s="77"/>
      <c r="F166" s="77"/>
      <c r="G166" s="77"/>
      <c r="H166" s="77"/>
      <c r="I166" s="77"/>
      <c r="J166" s="77"/>
      <c r="K166" s="77">
        <v>1</v>
      </c>
      <c r="L166" s="77"/>
      <c r="M166" s="77">
        <v>1</v>
      </c>
      <c r="N166" s="36">
        <f t="shared" si="9"/>
        <v>3</v>
      </c>
    </row>
    <row r="167" spans="1:14" ht="14">
      <c r="A167" s="61" t="s">
        <v>336</v>
      </c>
      <c r="B167" s="77">
        <v>1</v>
      </c>
      <c r="C167" s="77"/>
      <c r="D167" s="77"/>
      <c r="E167" s="77"/>
      <c r="F167" s="77"/>
      <c r="G167" s="77">
        <v>2</v>
      </c>
      <c r="H167" s="77"/>
      <c r="I167" s="77"/>
      <c r="J167" s="77"/>
      <c r="K167" s="77">
        <v>1</v>
      </c>
      <c r="L167" s="77"/>
      <c r="M167" s="77"/>
      <c r="N167" s="36">
        <f t="shared" si="9"/>
        <v>4</v>
      </c>
    </row>
    <row r="168" spans="1:14" ht="14">
      <c r="A168" s="61" t="s">
        <v>787</v>
      </c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36" t="str">
        <f t="shared" si="9"/>
        <v/>
      </c>
    </row>
    <row r="169" spans="1:14" ht="14">
      <c r="A169" s="61" t="s">
        <v>271</v>
      </c>
      <c r="B169" s="77">
        <v>2</v>
      </c>
      <c r="C169" s="77">
        <v>2</v>
      </c>
      <c r="D169" s="77">
        <v>1</v>
      </c>
      <c r="E169" s="77">
        <v>1</v>
      </c>
      <c r="F169" s="77"/>
      <c r="G169" s="77">
        <v>1</v>
      </c>
      <c r="H169" s="77"/>
      <c r="I169" s="77">
        <v>1</v>
      </c>
      <c r="J169" s="77">
        <v>2</v>
      </c>
      <c r="K169" s="77"/>
      <c r="L169" s="77">
        <v>2</v>
      </c>
      <c r="M169" s="77"/>
      <c r="N169" s="36">
        <f t="shared" si="9"/>
        <v>12</v>
      </c>
    </row>
    <row r="170" spans="1:14" ht="14">
      <c r="A170" s="61" t="s">
        <v>263</v>
      </c>
      <c r="B170" s="77">
        <v>1</v>
      </c>
      <c r="C170" s="77"/>
      <c r="D170" s="77"/>
      <c r="E170" s="77">
        <v>1</v>
      </c>
      <c r="F170" s="77"/>
      <c r="G170" s="77">
        <v>1</v>
      </c>
      <c r="H170" s="77"/>
      <c r="I170" s="77"/>
      <c r="J170" s="77"/>
      <c r="K170" s="77"/>
      <c r="L170" s="77"/>
      <c r="M170" s="77"/>
      <c r="N170" s="36">
        <f t="shared" si="9"/>
        <v>3</v>
      </c>
    </row>
    <row r="171" spans="1:14" ht="14">
      <c r="A171" s="61" t="s">
        <v>206</v>
      </c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36" t="str">
        <f t="shared" si="9"/>
        <v/>
      </c>
    </row>
    <row r="172" spans="1:14"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87"/>
    </row>
    <row r="173" spans="1:14" ht="14">
      <c r="A173" s="2" t="s">
        <v>253</v>
      </c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87"/>
    </row>
    <row r="174" spans="1:14" ht="14">
      <c r="A174" s="61" t="s">
        <v>440</v>
      </c>
      <c r="B174" s="77"/>
      <c r="C174" s="77"/>
      <c r="D174" s="77"/>
      <c r="E174" s="77"/>
      <c r="F174" s="77"/>
      <c r="G174" s="77">
        <v>2</v>
      </c>
      <c r="H174" s="77">
        <v>4</v>
      </c>
      <c r="I174" s="77">
        <v>2</v>
      </c>
      <c r="J174" s="77">
        <v>7</v>
      </c>
      <c r="K174" s="77">
        <v>1</v>
      </c>
      <c r="L174" s="77"/>
      <c r="M174" s="77">
        <v>3</v>
      </c>
      <c r="N174" s="36">
        <f>IF(SUM(B174:M174)&gt;0,SUM(B174:M174),"")</f>
        <v>19</v>
      </c>
    </row>
    <row r="175" spans="1:14" ht="14">
      <c r="A175" s="61" t="s">
        <v>441</v>
      </c>
      <c r="B175" s="77"/>
      <c r="C175" s="77"/>
      <c r="D175" s="77"/>
      <c r="E175" s="77"/>
      <c r="F175" s="77"/>
      <c r="G175" s="77">
        <v>1</v>
      </c>
      <c r="H175" s="77"/>
      <c r="I175" s="77"/>
      <c r="J175" s="77"/>
      <c r="K175" s="77"/>
      <c r="L175" s="77"/>
      <c r="M175" s="77"/>
      <c r="N175" s="36">
        <f>IF(SUM(B175:M175)&gt;0,SUM(B175:M175),"")</f>
        <v>1</v>
      </c>
    </row>
    <row r="176" spans="1:14" ht="14">
      <c r="A176" s="61" t="s">
        <v>442</v>
      </c>
      <c r="B176" s="77"/>
      <c r="C176" s="77"/>
      <c r="D176" s="77"/>
      <c r="E176" s="77"/>
      <c r="F176" s="77">
        <v>2</v>
      </c>
      <c r="G176" s="77"/>
      <c r="H176" s="77"/>
      <c r="I176" s="77"/>
      <c r="J176" s="77"/>
      <c r="K176" s="77"/>
      <c r="L176" s="77"/>
      <c r="M176" s="77">
        <v>2</v>
      </c>
      <c r="N176" s="36">
        <f>IF(SUM(B176:M176)&gt;0,SUM(B176:M176),"")</f>
        <v>4</v>
      </c>
    </row>
    <row r="177" spans="1:14" ht="14">
      <c r="A177" s="61" t="s">
        <v>443</v>
      </c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36" t="str">
        <f>IF(SUM(B177:M177)&gt;0,SUM(B177:M177),"")</f>
        <v/>
      </c>
    </row>
    <row r="178" spans="1:14" ht="14">
      <c r="A178" s="61" t="s">
        <v>20</v>
      </c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36" t="str">
        <f>IF(SUM(B178:M178)&gt;0,SUM(B178:M178),"")</f>
        <v/>
      </c>
    </row>
    <row r="179" spans="1:14"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87"/>
    </row>
    <row r="180" spans="1:14" ht="14">
      <c r="A180" s="2" t="s">
        <v>555</v>
      </c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87"/>
    </row>
    <row r="181" spans="1:14" ht="14">
      <c r="A181" s="61" t="s">
        <v>264</v>
      </c>
      <c r="B181" s="29" t="s">
        <v>1128</v>
      </c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36" t="str">
        <f t="shared" ref="N181:N194" si="10">IF(SUM(B181:M181)&gt;0,SUM(B181:M181),"")</f>
        <v/>
      </c>
    </row>
    <row r="182" spans="1:14" ht="14">
      <c r="A182" s="61" t="s">
        <v>265</v>
      </c>
      <c r="B182" s="77">
        <v>1</v>
      </c>
      <c r="C182" s="77">
        <v>4</v>
      </c>
      <c r="D182" s="77"/>
      <c r="E182" s="77"/>
      <c r="F182" s="77"/>
      <c r="G182" s="77">
        <v>11</v>
      </c>
      <c r="H182" s="77"/>
      <c r="I182" s="77"/>
      <c r="J182" s="77"/>
      <c r="K182" s="77"/>
      <c r="L182" s="77"/>
      <c r="M182" s="77"/>
      <c r="N182" s="36">
        <f t="shared" si="10"/>
        <v>16</v>
      </c>
    </row>
    <row r="183" spans="1:14" ht="14">
      <c r="A183" s="61" t="s">
        <v>51</v>
      </c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36" t="str">
        <f t="shared" si="10"/>
        <v/>
      </c>
    </row>
    <row r="184" spans="1:14" ht="14">
      <c r="A184" s="61" t="s">
        <v>126</v>
      </c>
      <c r="B184" s="77">
        <v>1</v>
      </c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36">
        <f t="shared" si="10"/>
        <v>1</v>
      </c>
    </row>
    <row r="185" spans="1:14" ht="14">
      <c r="A185" s="61" t="s">
        <v>127</v>
      </c>
      <c r="B185" s="77"/>
      <c r="C185" s="77"/>
      <c r="D185" s="77"/>
      <c r="E185" s="77"/>
      <c r="F185" s="77"/>
      <c r="G185" s="77">
        <v>4</v>
      </c>
      <c r="H185" s="77"/>
      <c r="I185" s="77"/>
      <c r="J185" s="77"/>
      <c r="K185" s="77"/>
      <c r="L185" s="77"/>
      <c r="M185" s="77"/>
      <c r="N185" s="36">
        <f t="shared" si="10"/>
        <v>4</v>
      </c>
    </row>
    <row r="186" spans="1:14" ht="14">
      <c r="A186" s="61" t="s">
        <v>128</v>
      </c>
      <c r="B186" s="77"/>
      <c r="C186" s="77"/>
      <c r="D186" s="77"/>
      <c r="E186" s="77"/>
      <c r="F186" s="77"/>
      <c r="G186" s="77">
        <v>1</v>
      </c>
      <c r="H186" s="77"/>
      <c r="I186" s="77"/>
      <c r="J186" s="77"/>
      <c r="K186" s="77"/>
      <c r="L186" s="77"/>
      <c r="M186" s="77"/>
      <c r="N186" s="36">
        <f t="shared" si="10"/>
        <v>1</v>
      </c>
    </row>
    <row r="187" spans="1:14" ht="14">
      <c r="A187" s="61" t="s">
        <v>270</v>
      </c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36" t="str">
        <f t="shared" si="10"/>
        <v/>
      </c>
    </row>
    <row r="188" spans="1:14" ht="14">
      <c r="A188" s="61" t="s">
        <v>21</v>
      </c>
      <c r="B188" s="77">
        <v>1</v>
      </c>
      <c r="C188" s="77">
        <v>6</v>
      </c>
      <c r="D188" s="77"/>
      <c r="E188" s="77"/>
      <c r="F188" s="77"/>
      <c r="G188" s="77"/>
      <c r="H188" s="77"/>
      <c r="I188" s="77"/>
      <c r="J188" s="77">
        <v>4</v>
      </c>
      <c r="K188" s="77"/>
      <c r="L188" s="77">
        <v>1</v>
      </c>
      <c r="M188" s="77"/>
      <c r="N188" s="36">
        <f t="shared" si="10"/>
        <v>12</v>
      </c>
    </row>
    <row r="189" spans="1:14" ht="14">
      <c r="A189" s="61" t="s">
        <v>4</v>
      </c>
      <c r="B189" s="77"/>
      <c r="C189" s="77">
        <v>2</v>
      </c>
      <c r="D189" s="77"/>
      <c r="E189" s="77"/>
      <c r="F189" s="77"/>
      <c r="G189" s="77">
        <v>4</v>
      </c>
      <c r="H189" s="77">
        <v>1</v>
      </c>
      <c r="I189" s="77">
        <v>3</v>
      </c>
      <c r="J189" s="77">
        <v>7</v>
      </c>
      <c r="K189" s="77"/>
      <c r="L189" s="77"/>
      <c r="M189" s="77">
        <v>1</v>
      </c>
      <c r="N189" s="36">
        <f t="shared" si="10"/>
        <v>18</v>
      </c>
    </row>
    <row r="190" spans="1:14" ht="14">
      <c r="A190" s="61" t="s">
        <v>142</v>
      </c>
      <c r="B190" s="77"/>
      <c r="C190" s="77"/>
      <c r="D190" s="77"/>
      <c r="E190" s="77"/>
      <c r="F190" s="77">
        <v>2</v>
      </c>
      <c r="G190" s="77"/>
      <c r="H190" s="77">
        <v>1</v>
      </c>
      <c r="I190" s="77"/>
      <c r="J190" s="77">
        <v>2</v>
      </c>
      <c r="K190" s="77"/>
      <c r="L190" s="77">
        <v>2</v>
      </c>
      <c r="M190" s="77">
        <v>3</v>
      </c>
      <c r="N190" s="36">
        <f t="shared" si="10"/>
        <v>10</v>
      </c>
    </row>
    <row r="191" spans="1:14" ht="14">
      <c r="A191" s="61" t="s">
        <v>143</v>
      </c>
      <c r="B191" s="77">
        <v>5</v>
      </c>
      <c r="C191" s="77">
        <v>2</v>
      </c>
      <c r="D191" s="77"/>
      <c r="E191" s="77"/>
      <c r="F191" s="77">
        <v>4</v>
      </c>
      <c r="G191" s="77">
        <v>14</v>
      </c>
      <c r="H191" s="77">
        <v>9</v>
      </c>
      <c r="I191" s="77">
        <v>6</v>
      </c>
      <c r="J191" s="77">
        <v>7</v>
      </c>
      <c r="K191" s="77"/>
      <c r="L191" s="77">
        <v>5</v>
      </c>
      <c r="M191" s="77">
        <v>16</v>
      </c>
      <c r="N191" s="36">
        <f t="shared" si="10"/>
        <v>68</v>
      </c>
    </row>
    <row r="192" spans="1:14" ht="14">
      <c r="A192" s="61" t="s">
        <v>52</v>
      </c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36" t="str">
        <f t="shared" si="10"/>
        <v/>
      </c>
    </row>
    <row r="193" spans="1:14" ht="14">
      <c r="A193" s="61" t="s">
        <v>22</v>
      </c>
      <c r="B193" s="77"/>
      <c r="C193" s="77"/>
      <c r="D193" s="77"/>
      <c r="E193" s="77"/>
      <c r="F193" s="77"/>
      <c r="G193" s="77"/>
      <c r="H193" s="77"/>
      <c r="I193" s="77">
        <v>4</v>
      </c>
      <c r="J193" s="77"/>
      <c r="K193" s="77"/>
      <c r="L193" s="77"/>
      <c r="M193" s="77"/>
      <c r="N193" s="36">
        <f t="shared" si="10"/>
        <v>4</v>
      </c>
    </row>
    <row r="194" spans="1:14" ht="14">
      <c r="A194" s="61" t="s">
        <v>497</v>
      </c>
      <c r="B194" s="77"/>
      <c r="C194" s="77"/>
      <c r="D194" s="77"/>
      <c r="E194" s="77"/>
      <c r="F194" s="77"/>
      <c r="G194" s="77"/>
      <c r="H194" s="77">
        <v>1</v>
      </c>
      <c r="I194" s="77"/>
      <c r="J194" s="77"/>
      <c r="K194" s="77"/>
      <c r="L194" s="77"/>
      <c r="M194" s="77">
        <v>3</v>
      </c>
      <c r="N194" s="36">
        <f t="shared" si="10"/>
        <v>4</v>
      </c>
    </row>
    <row r="195" spans="1:14"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87"/>
    </row>
    <row r="196" spans="1:14" ht="14">
      <c r="A196" s="2" t="s">
        <v>556</v>
      </c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87"/>
    </row>
    <row r="197" spans="1:14" ht="14">
      <c r="A197" s="61" t="s">
        <v>341</v>
      </c>
      <c r="B197" s="77">
        <v>1</v>
      </c>
      <c r="C197" s="77"/>
      <c r="D197" s="77"/>
      <c r="E197" s="77"/>
      <c r="F197" s="77"/>
      <c r="G197" s="77">
        <v>5</v>
      </c>
      <c r="H197" s="77"/>
      <c r="I197" s="77"/>
      <c r="J197" s="77"/>
      <c r="K197" s="77"/>
      <c r="L197" s="77"/>
      <c r="M197" s="77">
        <v>1</v>
      </c>
      <c r="N197" s="36">
        <f>IF(SUM(B197:M197)&gt;0,SUM(B197:M197),"")</f>
        <v>7</v>
      </c>
    </row>
    <row r="198" spans="1:14" ht="14">
      <c r="A198" s="61" t="s">
        <v>482</v>
      </c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36" t="str">
        <f>IF(SUM(B198:M198)&gt;0,SUM(B198:M198),"")</f>
        <v/>
      </c>
    </row>
    <row r="199" spans="1:14" ht="14">
      <c r="A199" s="61" t="s">
        <v>502</v>
      </c>
      <c r="B199" s="77"/>
      <c r="C199" s="77"/>
      <c r="D199" s="77"/>
      <c r="E199" s="77"/>
      <c r="F199" s="77"/>
      <c r="G199" s="77">
        <v>2</v>
      </c>
      <c r="H199" s="77"/>
      <c r="I199" s="77"/>
      <c r="J199" s="77"/>
      <c r="K199" s="77"/>
      <c r="L199" s="77"/>
      <c r="M199" s="77">
        <v>1</v>
      </c>
      <c r="N199" s="36">
        <f>IF(SUM(B199:M199)&gt;0,SUM(B199:M199),"")</f>
        <v>3</v>
      </c>
    </row>
    <row r="200" spans="1:14" ht="14">
      <c r="A200" s="61" t="s">
        <v>741</v>
      </c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36" t="str">
        <f>IF(SUM(B200:M200)&gt;0,SUM(B200:M200),"")</f>
        <v/>
      </c>
    </row>
    <row r="201" spans="1:14" ht="14">
      <c r="A201" s="61" t="s">
        <v>23</v>
      </c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36" t="str">
        <f>IF(SUM(B201:M201)&gt;0,SUM(B201:M201),"")</f>
        <v/>
      </c>
    </row>
    <row r="202" spans="1:14"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87"/>
    </row>
    <row r="203" spans="1:14" ht="14">
      <c r="A203" s="2" t="s">
        <v>557</v>
      </c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87"/>
    </row>
    <row r="204" spans="1:14" ht="14">
      <c r="A204" s="39" t="s">
        <v>309</v>
      </c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36" t="str">
        <f t="shared" ref="N204:N209" si="11">IF(SUM(B204:M204)&gt;0,SUM(B204:M204),"")</f>
        <v/>
      </c>
    </row>
    <row r="205" spans="1:14" ht="14">
      <c r="A205" s="61" t="s">
        <v>343</v>
      </c>
      <c r="B205" s="77">
        <v>4</v>
      </c>
      <c r="C205" s="77"/>
      <c r="D205" s="77">
        <v>3</v>
      </c>
      <c r="E205" s="77"/>
      <c r="F205" s="77">
        <v>1</v>
      </c>
      <c r="G205" s="77"/>
      <c r="H205" s="77"/>
      <c r="I205" s="77"/>
      <c r="J205" s="77"/>
      <c r="K205" s="77">
        <v>1</v>
      </c>
      <c r="L205" s="77"/>
      <c r="M205" s="77"/>
      <c r="N205" s="36">
        <f t="shared" si="11"/>
        <v>9</v>
      </c>
    </row>
    <row r="206" spans="1:14" ht="14">
      <c r="A206" s="61" t="s">
        <v>495</v>
      </c>
      <c r="B206" s="77">
        <v>7</v>
      </c>
      <c r="C206" s="77"/>
      <c r="D206" s="77">
        <v>3</v>
      </c>
      <c r="E206" s="77">
        <v>3</v>
      </c>
      <c r="F206" s="77">
        <v>7</v>
      </c>
      <c r="G206" s="77">
        <v>8</v>
      </c>
      <c r="H206" s="77"/>
      <c r="I206" s="77">
        <v>4</v>
      </c>
      <c r="J206" s="77"/>
      <c r="K206" s="77">
        <v>9</v>
      </c>
      <c r="L206" s="77">
        <v>2</v>
      </c>
      <c r="M206" s="77">
        <v>1</v>
      </c>
      <c r="N206" s="36">
        <f t="shared" si="11"/>
        <v>44</v>
      </c>
    </row>
    <row r="207" spans="1:14" ht="14">
      <c r="A207" s="61" t="s">
        <v>496</v>
      </c>
      <c r="B207" s="77"/>
      <c r="C207" s="77"/>
      <c r="D207" s="77"/>
      <c r="E207" s="77"/>
      <c r="F207" s="77"/>
      <c r="G207" s="77">
        <v>14</v>
      </c>
      <c r="H207" s="77"/>
      <c r="I207" s="77">
        <v>1</v>
      </c>
      <c r="J207" s="77">
        <v>2</v>
      </c>
      <c r="K207" s="77"/>
      <c r="L207" s="77"/>
      <c r="M207" s="77">
        <v>9</v>
      </c>
      <c r="N207" s="36">
        <f t="shared" si="11"/>
        <v>26</v>
      </c>
    </row>
    <row r="208" spans="1:14" ht="14">
      <c r="A208" s="61" t="s">
        <v>793</v>
      </c>
      <c r="B208" s="77">
        <v>73</v>
      </c>
      <c r="C208" s="77">
        <v>5</v>
      </c>
      <c r="D208" s="77">
        <v>5</v>
      </c>
      <c r="E208" s="77"/>
      <c r="F208" s="77"/>
      <c r="G208" s="77">
        <v>2</v>
      </c>
      <c r="H208" s="77">
        <v>4</v>
      </c>
      <c r="I208" s="77"/>
      <c r="J208" s="77"/>
      <c r="K208" s="77">
        <v>6</v>
      </c>
      <c r="L208" s="77">
        <v>1</v>
      </c>
      <c r="M208" s="77">
        <v>14</v>
      </c>
      <c r="N208" s="36">
        <f t="shared" si="11"/>
        <v>110</v>
      </c>
    </row>
    <row r="209" spans="1:14" ht="14">
      <c r="A209" s="61" t="s">
        <v>794</v>
      </c>
      <c r="B209" s="77">
        <v>11</v>
      </c>
      <c r="C209" s="77">
        <v>2</v>
      </c>
      <c r="D209" s="77">
        <v>2</v>
      </c>
      <c r="E209" s="77">
        <v>3</v>
      </c>
      <c r="F209" s="77">
        <v>20</v>
      </c>
      <c r="G209" s="77">
        <v>8</v>
      </c>
      <c r="H209" s="77">
        <v>8</v>
      </c>
      <c r="I209" s="77">
        <v>5</v>
      </c>
      <c r="J209" s="77">
        <v>4</v>
      </c>
      <c r="K209" s="77">
        <v>3</v>
      </c>
      <c r="L209" s="77">
        <v>6</v>
      </c>
      <c r="M209" s="77">
        <v>14</v>
      </c>
      <c r="N209" s="36">
        <f t="shared" si="11"/>
        <v>86</v>
      </c>
    </row>
    <row r="210" spans="1:14"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87"/>
    </row>
    <row r="211" spans="1:14" ht="14">
      <c r="A211" s="2" t="s">
        <v>558</v>
      </c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87"/>
    </row>
    <row r="212" spans="1:14" ht="14">
      <c r="A212" s="61" t="s">
        <v>470</v>
      </c>
      <c r="B212" s="77"/>
      <c r="C212" s="77"/>
      <c r="D212" s="77"/>
      <c r="E212" s="77"/>
      <c r="F212" s="77"/>
      <c r="G212" s="77">
        <v>1</v>
      </c>
      <c r="H212" s="29">
        <v>80</v>
      </c>
      <c r="I212" s="77"/>
      <c r="J212" s="77">
        <v>23</v>
      </c>
      <c r="K212" s="77"/>
      <c r="L212" s="77"/>
      <c r="M212" s="77">
        <v>3</v>
      </c>
      <c r="N212" s="36">
        <f t="shared" ref="N212:N220" si="12">IF(SUM(B212:M212)&gt;0,SUM(B212:M212),"")</f>
        <v>107</v>
      </c>
    </row>
    <row r="213" spans="1:14" ht="14">
      <c r="A213" s="61" t="s">
        <v>473</v>
      </c>
      <c r="B213" s="77">
        <v>8</v>
      </c>
      <c r="C213" s="77"/>
      <c r="D213" s="77"/>
      <c r="E213" s="77"/>
      <c r="F213" s="77">
        <v>21</v>
      </c>
      <c r="G213" s="77">
        <v>3</v>
      </c>
      <c r="H213" s="77"/>
      <c r="I213" s="77"/>
      <c r="J213" s="77"/>
      <c r="K213" s="77"/>
      <c r="L213" s="77">
        <v>30</v>
      </c>
      <c r="M213" s="77">
        <v>8</v>
      </c>
      <c r="N213" s="36">
        <f t="shared" si="12"/>
        <v>70</v>
      </c>
    </row>
    <row r="214" spans="1:14" ht="14">
      <c r="A214" s="61" t="s">
        <v>727</v>
      </c>
      <c r="B214" s="77"/>
      <c r="C214" s="77"/>
      <c r="D214" s="77"/>
      <c r="E214" s="77">
        <v>4</v>
      </c>
      <c r="F214" s="77"/>
      <c r="G214" s="77"/>
      <c r="H214" s="77"/>
      <c r="I214" s="77"/>
      <c r="J214" s="77"/>
      <c r="K214" s="77"/>
      <c r="L214" s="77"/>
      <c r="M214" s="29" t="s">
        <v>1136</v>
      </c>
      <c r="N214" s="36">
        <f t="shared" si="12"/>
        <v>4</v>
      </c>
    </row>
    <row r="215" spans="1:14" ht="14">
      <c r="A215" s="61" t="s">
        <v>471</v>
      </c>
      <c r="B215" s="77">
        <v>34</v>
      </c>
      <c r="C215" s="77">
        <v>50</v>
      </c>
      <c r="D215" s="77">
        <v>2</v>
      </c>
      <c r="E215" s="77">
        <v>1</v>
      </c>
      <c r="F215" s="77"/>
      <c r="G215" s="77">
        <v>21</v>
      </c>
      <c r="H215" s="77"/>
      <c r="I215" s="77">
        <v>3</v>
      </c>
      <c r="J215" s="77">
        <v>5</v>
      </c>
      <c r="K215" s="77"/>
      <c r="L215" s="77">
        <v>4</v>
      </c>
      <c r="M215" s="77">
        <v>2</v>
      </c>
      <c r="N215" s="36">
        <f t="shared" si="12"/>
        <v>122</v>
      </c>
    </row>
    <row r="216" spans="1:14" ht="14">
      <c r="A216" s="61" t="s">
        <v>472</v>
      </c>
      <c r="B216" s="77">
        <v>10</v>
      </c>
      <c r="C216" s="77">
        <v>10</v>
      </c>
      <c r="D216" s="77">
        <v>5</v>
      </c>
      <c r="E216" s="77">
        <v>8</v>
      </c>
      <c r="F216" s="77">
        <v>8</v>
      </c>
      <c r="G216" s="77">
        <v>37</v>
      </c>
      <c r="H216" s="77">
        <v>5</v>
      </c>
      <c r="I216" s="77">
        <v>5</v>
      </c>
      <c r="J216" s="77">
        <v>2</v>
      </c>
      <c r="K216" s="77">
        <v>5</v>
      </c>
      <c r="L216" s="77">
        <v>25</v>
      </c>
      <c r="M216" s="77">
        <v>10</v>
      </c>
      <c r="N216" s="36">
        <f t="shared" si="12"/>
        <v>130</v>
      </c>
    </row>
    <row r="217" spans="1:14" ht="14">
      <c r="A217" s="61" t="s">
        <v>474</v>
      </c>
      <c r="B217" s="77"/>
      <c r="C217" s="77">
        <v>1</v>
      </c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36">
        <f t="shared" si="12"/>
        <v>1</v>
      </c>
    </row>
    <row r="218" spans="1:14" ht="14">
      <c r="A218" s="61" t="s">
        <v>317</v>
      </c>
      <c r="B218" s="77">
        <v>2</v>
      </c>
      <c r="C218" s="77">
        <v>2</v>
      </c>
      <c r="D218" s="77"/>
      <c r="E218" s="77"/>
      <c r="F218" s="77">
        <v>24</v>
      </c>
      <c r="G218" s="77">
        <v>9</v>
      </c>
      <c r="H218" s="77">
        <v>6</v>
      </c>
      <c r="I218" s="77">
        <v>6</v>
      </c>
      <c r="J218" s="77">
        <v>2</v>
      </c>
      <c r="K218" s="77"/>
      <c r="L218" s="77"/>
      <c r="M218" s="77">
        <v>13</v>
      </c>
      <c r="N218" s="36">
        <f t="shared" si="12"/>
        <v>64</v>
      </c>
    </row>
    <row r="219" spans="1:14" ht="14">
      <c r="A219" s="61" t="s">
        <v>475</v>
      </c>
      <c r="B219" s="77"/>
      <c r="C219" s="77">
        <v>30</v>
      </c>
      <c r="D219" s="77"/>
      <c r="E219" s="77">
        <v>1</v>
      </c>
      <c r="F219" s="77">
        <v>230</v>
      </c>
      <c r="G219" s="77"/>
      <c r="H219" s="77">
        <v>9</v>
      </c>
      <c r="I219" s="77"/>
      <c r="J219" s="77">
        <v>5</v>
      </c>
      <c r="K219" s="77"/>
      <c r="L219" s="77"/>
      <c r="M219" s="77">
        <v>35</v>
      </c>
      <c r="N219" s="36">
        <f t="shared" si="12"/>
        <v>310</v>
      </c>
    </row>
    <row r="220" spans="1:14" ht="14">
      <c r="A220" s="61" t="s">
        <v>345</v>
      </c>
      <c r="B220" s="77">
        <v>5</v>
      </c>
      <c r="C220" s="77"/>
      <c r="D220" s="77"/>
      <c r="E220" s="77"/>
      <c r="F220" s="77"/>
      <c r="G220" s="77">
        <v>6</v>
      </c>
      <c r="H220" s="77"/>
      <c r="I220" s="77"/>
      <c r="J220" s="77"/>
      <c r="K220" s="77"/>
      <c r="L220" s="77">
        <v>22</v>
      </c>
      <c r="M220" s="77"/>
      <c r="N220" s="36">
        <f t="shared" si="12"/>
        <v>33</v>
      </c>
    </row>
    <row r="221" spans="1:14"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87"/>
    </row>
    <row r="222" spans="1:14" ht="14">
      <c r="A222" s="2" t="s">
        <v>698</v>
      </c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87"/>
    </row>
    <row r="223" spans="1:14" ht="14">
      <c r="A223" s="61" t="s">
        <v>165</v>
      </c>
      <c r="B223" s="77">
        <v>1</v>
      </c>
      <c r="C223" s="77">
        <v>1</v>
      </c>
      <c r="D223" s="77">
        <v>2</v>
      </c>
      <c r="E223" s="77">
        <v>1</v>
      </c>
      <c r="F223" s="77"/>
      <c r="G223" s="77">
        <v>3</v>
      </c>
      <c r="H223" s="77"/>
      <c r="I223" s="77">
        <v>1</v>
      </c>
      <c r="J223" s="77"/>
      <c r="K223" s="77">
        <v>1</v>
      </c>
      <c r="L223" s="77"/>
      <c r="M223" s="77"/>
      <c r="N223" s="36">
        <f>IF(SUM(B223:M223)&gt;0,SUM(B223:M223),"")</f>
        <v>10</v>
      </c>
    </row>
    <row r="224" spans="1:14" ht="14">
      <c r="A224" s="61" t="s">
        <v>320</v>
      </c>
      <c r="B224" s="77"/>
      <c r="C224" s="77"/>
      <c r="D224" s="77"/>
      <c r="E224" s="77"/>
      <c r="F224" s="77"/>
      <c r="G224" s="77">
        <v>1</v>
      </c>
      <c r="H224" s="77"/>
      <c r="I224" s="77"/>
      <c r="J224" s="77"/>
      <c r="K224" s="77"/>
      <c r="L224" s="77"/>
      <c r="M224" s="77"/>
      <c r="N224" s="36">
        <f>IF(SUM(B224:M224)&gt;0,SUM(B224:M224),"")</f>
        <v>1</v>
      </c>
    </row>
    <row r="225" spans="1:14" ht="14">
      <c r="A225" s="61" t="s">
        <v>172</v>
      </c>
      <c r="B225" s="77">
        <v>2</v>
      </c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36">
        <f>IF(SUM(B225:M225)&gt;0,SUM(B225:M225),"")</f>
        <v>2</v>
      </c>
    </row>
    <row r="226" spans="1:14" ht="14">
      <c r="A226" s="64" t="s">
        <v>617</v>
      </c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36" t="str">
        <f>IF(SUM(B226:M226)&gt;0,SUM(B226:M226),"")</f>
        <v/>
      </c>
    </row>
    <row r="227" spans="1:14" ht="14">
      <c r="A227" s="61" t="s">
        <v>133</v>
      </c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36" t="str">
        <f>IF(SUM(B227:M227)&gt;0,SUM(B227:M227),"")</f>
        <v/>
      </c>
    </row>
    <row r="228" spans="1:14"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87"/>
    </row>
    <row r="229" spans="1:14" ht="14">
      <c r="A229" s="2" t="s">
        <v>699</v>
      </c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87"/>
    </row>
    <row r="230" spans="1:14" ht="14">
      <c r="A230" s="61" t="s">
        <v>75</v>
      </c>
      <c r="B230" s="77">
        <v>2</v>
      </c>
      <c r="C230" s="77"/>
      <c r="D230" s="77">
        <v>3</v>
      </c>
      <c r="E230" s="77"/>
      <c r="F230" s="77"/>
      <c r="G230" s="77">
        <v>1</v>
      </c>
      <c r="H230" s="77"/>
      <c r="I230" s="77"/>
      <c r="J230" s="77"/>
      <c r="K230" s="77"/>
      <c r="L230" s="77"/>
      <c r="M230" s="77"/>
      <c r="N230" s="36">
        <f>IF(SUM(B230:M230)&gt;0,SUM(B230:M230),"")</f>
        <v>6</v>
      </c>
    </row>
    <row r="231" spans="1:14" ht="14">
      <c r="A231" s="61" t="s">
        <v>181</v>
      </c>
      <c r="B231" s="77"/>
      <c r="C231" s="77"/>
      <c r="D231" s="77"/>
      <c r="E231" s="77"/>
      <c r="F231" s="77"/>
      <c r="G231" s="77"/>
      <c r="H231" s="77"/>
      <c r="I231" s="77">
        <v>2</v>
      </c>
      <c r="J231" s="77">
        <v>1</v>
      </c>
      <c r="K231" s="77"/>
      <c r="L231" s="77"/>
      <c r="M231" s="77"/>
      <c r="N231" s="36">
        <f>IF(SUM(B231:M231)&gt;0,SUM(B231:M231),"")</f>
        <v>3</v>
      </c>
    </row>
    <row r="232" spans="1:14" ht="14">
      <c r="A232" s="61" t="s">
        <v>325</v>
      </c>
      <c r="B232" s="77"/>
      <c r="C232" s="77"/>
      <c r="D232" s="77"/>
      <c r="E232" s="77"/>
      <c r="F232" s="77"/>
      <c r="G232" s="77">
        <v>2</v>
      </c>
      <c r="H232" s="77"/>
      <c r="I232" s="77"/>
      <c r="J232" s="77"/>
      <c r="K232" s="77"/>
      <c r="L232" s="77"/>
      <c r="M232" s="77"/>
      <c r="N232" s="36">
        <f>IF(SUM(B232:M232)&gt;0,SUM(B232:M232),"")</f>
        <v>2</v>
      </c>
    </row>
    <row r="233" spans="1:14" ht="14">
      <c r="A233" s="61" t="s">
        <v>326</v>
      </c>
      <c r="B233" s="77"/>
      <c r="C233" s="77"/>
      <c r="D233" s="77"/>
      <c r="E233" s="77"/>
      <c r="F233" s="77"/>
      <c r="G233" s="77">
        <v>2</v>
      </c>
      <c r="H233" s="77"/>
      <c r="I233" s="77"/>
      <c r="J233" s="77"/>
      <c r="K233" s="77"/>
      <c r="L233" s="77"/>
      <c r="M233" s="77"/>
      <c r="N233" s="36">
        <f>IF(SUM(B233:M233)&gt;0,SUM(B233:M233),"")</f>
        <v>2</v>
      </c>
    </row>
    <row r="234" spans="1:14">
      <c r="A234" s="48"/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87"/>
    </row>
    <row r="235" spans="1:14" ht="14">
      <c r="A235" s="2" t="s">
        <v>560</v>
      </c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87"/>
    </row>
    <row r="236" spans="1:14" ht="14">
      <c r="A236" s="61" t="s">
        <v>327</v>
      </c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>
        <v>6</v>
      </c>
      <c r="M236" s="77">
        <v>1</v>
      </c>
      <c r="N236" s="36">
        <f t="shared" ref="N236:N242" si="13">IF(SUM(B236:M236)&gt;0,SUM(B236:M236),"")</f>
        <v>7</v>
      </c>
    </row>
    <row r="237" spans="1:14" ht="14">
      <c r="A237" s="61" t="s">
        <v>478</v>
      </c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>
        <v>6</v>
      </c>
      <c r="M237" s="77"/>
      <c r="N237" s="36">
        <f t="shared" si="13"/>
        <v>6</v>
      </c>
    </row>
    <row r="238" spans="1:14" ht="14">
      <c r="A238" s="61" t="s">
        <v>630</v>
      </c>
      <c r="B238" s="77">
        <v>8</v>
      </c>
      <c r="C238" s="77">
        <v>1</v>
      </c>
      <c r="D238" s="77"/>
      <c r="E238" s="77"/>
      <c r="F238" s="77"/>
      <c r="G238" s="77">
        <v>8</v>
      </c>
      <c r="H238" s="77">
        <v>2</v>
      </c>
      <c r="I238" s="77">
        <v>6</v>
      </c>
      <c r="J238" s="77">
        <v>1</v>
      </c>
      <c r="K238" s="77">
        <v>2</v>
      </c>
      <c r="L238" s="77"/>
      <c r="M238" s="77">
        <v>2</v>
      </c>
      <c r="N238" s="36">
        <f t="shared" si="13"/>
        <v>30</v>
      </c>
    </row>
    <row r="239" spans="1:14" ht="14">
      <c r="A239" s="61" t="s">
        <v>260</v>
      </c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36" t="str">
        <f t="shared" si="13"/>
        <v/>
      </c>
    </row>
    <row r="240" spans="1:14" ht="14">
      <c r="A240" s="61" t="s">
        <v>8</v>
      </c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36" t="str">
        <f t="shared" si="13"/>
        <v/>
      </c>
    </row>
    <row r="241" spans="1:14" ht="14">
      <c r="A241" s="61" t="s">
        <v>629</v>
      </c>
      <c r="B241" s="77"/>
      <c r="C241" s="77"/>
      <c r="D241" s="77"/>
      <c r="E241" s="77">
        <v>3</v>
      </c>
      <c r="F241" s="77"/>
      <c r="G241" s="77"/>
      <c r="H241" s="77"/>
      <c r="I241" s="77"/>
      <c r="J241" s="77"/>
      <c r="K241" s="77"/>
      <c r="L241" s="77">
        <v>3</v>
      </c>
      <c r="M241" s="77">
        <v>1</v>
      </c>
      <c r="N241" s="36">
        <f t="shared" si="13"/>
        <v>7</v>
      </c>
    </row>
    <row r="242" spans="1:14" ht="14">
      <c r="A242" s="61" t="s">
        <v>45</v>
      </c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36" t="str">
        <f t="shared" si="13"/>
        <v/>
      </c>
    </row>
    <row r="243" spans="1:14"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87"/>
    </row>
    <row r="244" spans="1:14" ht="14">
      <c r="A244" s="2" t="s">
        <v>561</v>
      </c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87"/>
    </row>
    <row r="245" spans="1:14" ht="14">
      <c r="A245" s="61" t="s">
        <v>595</v>
      </c>
      <c r="B245" s="77"/>
      <c r="C245" s="77"/>
      <c r="D245" s="77"/>
      <c r="E245" s="77"/>
      <c r="F245" s="77"/>
      <c r="G245" s="77">
        <v>2</v>
      </c>
      <c r="H245" s="77"/>
      <c r="I245" s="77"/>
      <c r="J245" s="77"/>
      <c r="K245" s="77"/>
      <c r="L245" s="77"/>
      <c r="M245" s="77"/>
      <c r="N245" s="36">
        <f>IF(SUM(B245:M245)&gt;0,SUM(B245:M245),"")</f>
        <v>2</v>
      </c>
    </row>
    <row r="246" spans="1:14">
      <c r="A246" s="49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87"/>
    </row>
    <row r="247" spans="1:14" ht="14">
      <c r="A247" s="2" t="s">
        <v>562</v>
      </c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87"/>
    </row>
    <row r="248" spans="1:14" ht="14">
      <c r="A248" s="61" t="s">
        <v>596</v>
      </c>
      <c r="B248" s="77"/>
      <c r="C248" s="77"/>
      <c r="D248" s="77"/>
      <c r="E248" s="77"/>
      <c r="F248" s="77"/>
      <c r="G248" s="77"/>
      <c r="H248" s="77"/>
      <c r="I248" s="77"/>
      <c r="J248" s="77">
        <v>2</v>
      </c>
      <c r="K248" s="77"/>
      <c r="L248" s="77"/>
      <c r="M248" s="77"/>
      <c r="N248" s="36">
        <f>IF(SUM(B248:M248)&gt;0,SUM(B248:M248),"")</f>
        <v>2</v>
      </c>
    </row>
    <row r="249" spans="1:14" ht="14">
      <c r="A249" s="61" t="s">
        <v>597</v>
      </c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36" t="str">
        <f>IF(SUM(B249:M249)&gt;0,SUM(B249:M249),"")</f>
        <v/>
      </c>
    </row>
    <row r="250" spans="1:14">
      <c r="A250" s="49"/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87"/>
    </row>
    <row r="251" spans="1:14" ht="14">
      <c r="A251" s="2" t="s">
        <v>563</v>
      </c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87"/>
    </row>
    <row r="252" spans="1:14" ht="14">
      <c r="A252" s="61" t="s">
        <v>611</v>
      </c>
      <c r="B252" s="77">
        <v>6</v>
      </c>
      <c r="C252" s="77">
        <v>5</v>
      </c>
      <c r="D252" s="77"/>
      <c r="E252" s="77"/>
      <c r="F252" s="77">
        <v>14</v>
      </c>
      <c r="G252" s="77">
        <v>15</v>
      </c>
      <c r="H252" s="77"/>
      <c r="I252" s="77">
        <v>23</v>
      </c>
      <c r="J252" s="77">
        <v>14</v>
      </c>
      <c r="K252" s="77"/>
      <c r="L252" s="77"/>
      <c r="M252" s="77"/>
      <c r="N252" s="36">
        <f t="shared" ref="N252:N259" si="14">IF(SUM(B252:M252)&gt;0,SUM(B252:M252),"")</f>
        <v>77</v>
      </c>
    </row>
    <row r="253" spans="1:14" ht="14">
      <c r="A253" s="61" t="s">
        <v>613</v>
      </c>
      <c r="B253" s="77"/>
      <c r="C253" s="77"/>
      <c r="D253" s="77"/>
      <c r="E253" s="77"/>
      <c r="F253" s="77"/>
      <c r="G253" s="77"/>
      <c r="H253" s="77">
        <v>54</v>
      </c>
      <c r="I253" s="77"/>
      <c r="J253" s="77"/>
      <c r="K253" s="77"/>
      <c r="L253" s="77"/>
      <c r="M253" s="77">
        <v>1</v>
      </c>
      <c r="N253" s="36">
        <f t="shared" si="14"/>
        <v>55</v>
      </c>
    </row>
    <row r="254" spans="1:14" ht="14">
      <c r="A254" s="61" t="s">
        <v>740</v>
      </c>
      <c r="B254" s="77"/>
      <c r="C254" s="77"/>
      <c r="D254" s="77"/>
      <c r="E254" s="77"/>
      <c r="F254" s="77"/>
      <c r="G254" s="77">
        <v>1</v>
      </c>
      <c r="H254" s="77"/>
      <c r="I254" s="77"/>
      <c r="J254" s="77"/>
      <c r="K254" s="77"/>
      <c r="L254" s="77"/>
      <c r="M254" s="77"/>
      <c r="N254" s="36">
        <f t="shared" si="14"/>
        <v>1</v>
      </c>
    </row>
    <row r="255" spans="1:14" ht="14">
      <c r="A255" s="61" t="s">
        <v>1039</v>
      </c>
      <c r="B255" s="77"/>
      <c r="C255" s="77"/>
      <c r="D255" s="77"/>
      <c r="E255" s="77"/>
      <c r="F255" s="77">
        <v>1</v>
      </c>
      <c r="G255" s="77">
        <v>1</v>
      </c>
      <c r="H255" s="77"/>
      <c r="I255" s="77"/>
      <c r="J255" s="77"/>
      <c r="K255" s="77"/>
      <c r="L255" s="77"/>
      <c r="M255" s="77"/>
      <c r="N255" s="36">
        <f t="shared" si="14"/>
        <v>2</v>
      </c>
    </row>
    <row r="256" spans="1:14" ht="14">
      <c r="A256" s="61" t="s">
        <v>134</v>
      </c>
      <c r="B256" s="29" t="s">
        <v>1128</v>
      </c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36" t="str">
        <f t="shared" si="14"/>
        <v/>
      </c>
    </row>
    <row r="257" spans="1:14" ht="14">
      <c r="A257" s="61" t="s">
        <v>1040</v>
      </c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36" t="str">
        <f t="shared" si="14"/>
        <v/>
      </c>
    </row>
    <row r="258" spans="1:14" ht="14">
      <c r="A258" s="61" t="s">
        <v>658</v>
      </c>
      <c r="B258" s="77">
        <v>21</v>
      </c>
      <c r="C258" s="77">
        <v>20</v>
      </c>
      <c r="D258" s="77">
        <v>5</v>
      </c>
      <c r="E258" s="77">
        <v>1</v>
      </c>
      <c r="F258" s="77">
        <v>16</v>
      </c>
      <c r="G258" s="77">
        <v>8</v>
      </c>
      <c r="H258" s="77">
        <v>2</v>
      </c>
      <c r="I258" s="77">
        <v>5</v>
      </c>
      <c r="J258" s="77">
        <v>1</v>
      </c>
      <c r="K258" s="77">
        <v>8</v>
      </c>
      <c r="L258" s="77">
        <v>10</v>
      </c>
      <c r="M258" s="77">
        <v>9</v>
      </c>
      <c r="N258" s="36">
        <f t="shared" si="14"/>
        <v>106</v>
      </c>
    </row>
    <row r="259" spans="1:14" ht="14">
      <c r="A259" s="62" t="s">
        <v>303</v>
      </c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36" t="str">
        <f t="shared" si="14"/>
        <v/>
      </c>
    </row>
    <row r="260" spans="1:14"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87"/>
    </row>
    <row r="261" spans="1:14" ht="14">
      <c r="A261" s="2" t="s">
        <v>564</v>
      </c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87"/>
    </row>
    <row r="262" spans="1:14" ht="14">
      <c r="A262" s="61" t="s">
        <v>135</v>
      </c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36" t="str">
        <f>IF(SUM(B262:M262)&gt;0,SUM(B262:M262),"")</f>
        <v/>
      </c>
    </row>
    <row r="263" spans="1:14" ht="14">
      <c r="A263" s="61" t="s">
        <v>659</v>
      </c>
      <c r="B263" s="77"/>
      <c r="C263" s="77"/>
      <c r="D263" s="77"/>
      <c r="E263" s="77"/>
      <c r="F263" s="77"/>
      <c r="G263" s="77">
        <v>1</v>
      </c>
      <c r="H263" s="77">
        <v>6</v>
      </c>
      <c r="I263" s="77"/>
      <c r="J263" s="77"/>
      <c r="K263" s="77"/>
      <c r="L263" s="77"/>
      <c r="M263" s="77"/>
      <c r="N263" s="36">
        <f>IF(SUM(B263:M263)&gt;0,SUM(B263:M263),"")</f>
        <v>7</v>
      </c>
    </row>
    <row r="264" spans="1:14"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87"/>
    </row>
    <row r="265" spans="1:14" ht="14">
      <c r="A265" s="2" t="s">
        <v>254</v>
      </c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87"/>
    </row>
    <row r="266" spans="1:14" ht="14">
      <c r="A266" s="61" t="s">
        <v>660</v>
      </c>
      <c r="B266" s="77">
        <v>8</v>
      </c>
      <c r="C266" s="77">
        <v>12</v>
      </c>
      <c r="D266" s="77">
        <v>3</v>
      </c>
      <c r="E266" s="77"/>
      <c r="F266" s="77">
        <v>28</v>
      </c>
      <c r="G266" s="77">
        <v>30</v>
      </c>
      <c r="H266" s="77">
        <v>25</v>
      </c>
      <c r="I266" s="77">
        <v>27</v>
      </c>
      <c r="J266" s="77">
        <v>25</v>
      </c>
      <c r="K266" s="77">
        <v>30</v>
      </c>
      <c r="L266" s="77">
        <v>25</v>
      </c>
      <c r="M266" s="77">
        <v>11</v>
      </c>
      <c r="N266" s="36">
        <f>IF(SUM(B266:M266)&gt;0,SUM(B266:M266),"")</f>
        <v>224</v>
      </c>
    </row>
    <row r="267" spans="1:14"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87"/>
    </row>
    <row r="268" spans="1:14">
      <c r="A268" s="3" t="s">
        <v>255</v>
      </c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87"/>
    </row>
    <row r="269" spans="1:14" ht="14">
      <c r="A269" s="61" t="s">
        <v>661</v>
      </c>
      <c r="B269" s="77"/>
      <c r="C269" s="77"/>
      <c r="D269" s="77"/>
      <c r="E269" s="77"/>
      <c r="F269" s="77"/>
      <c r="G269" s="77"/>
      <c r="H269" s="77"/>
      <c r="I269" s="77"/>
      <c r="J269" s="77">
        <v>1</v>
      </c>
      <c r="K269" s="77"/>
      <c r="L269" s="77"/>
      <c r="M269" s="77"/>
      <c r="N269" s="36">
        <f>IF(SUM(B269:M269)&gt;0,SUM(B269:M269),"")</f>
        <v>1</v>
      </c>
    </row>
    <row r="270" spans="1:14" ht="14">
      <c r="A270" s="61" t="s">
        <v>662</v>
      </c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>
        <v>10</v>
      </c>
      <c r="N270" s="36">
        <f>IF(SUM(B270:M270)&gt;0,SUM(B270:M270),"")</f>
        <v>10</v>
      </c>
    </row>
    <row r="271" spans="1:14"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87"/>
    </row>
    <row r="272" spans="1:14" ht="14">
      <c r="A272" s="2" t="s">
        <v>405</v>
      </c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87"/>
    </row>
    <row r="273" spans="1:14" ht="14">
      <c r="A273" s="61" t="s">
        <v>620</v>
      </c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36" t="str">
        <f t="shared" ref="N273:N285" si="15">IF(SUM(B273:M273)&gt;0,SUM(B273:M273),"")</f>
        <v/>
      </c>
    </row>
    <row r="274" spans="1:14" ht="14">
      <c r="A274" s="61" t="s">
        <v>166</v>
      </c>
      <c r="B274" s="77">
        <v>11</v>
      </c>
      <c r="C274" s="77">
        <v>4</v>
      </c>
      <c r="D274" s="77">
        <v>1</v>
      </c>
      <c r="E274" s="77">
        <v>2</v>
      </c>
      <c r="F274" s="77"/>
      <c r="G274" s="77">
        <v>16</v>
      </c>
      <c r="H274" s="77"/>
      <c r="I274" s="77"/>
      <c r="J274" s="77"/>
      <c r="K274" s="77"/>
      <c r="L274" s="77"/>
      <c r="M274" s="77"/>
      <c r="N274" s="36">
        <f t="shared" si="15"/>
        <v>34</v>
      </c>
    </row>
    <row r="275" spans="1:14" ht="14">
      <c r="A275" s="61" t="s">
        <v>583</v>
      </c>
      <c r="B275" s="77">
        <v>7</v>
      </c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36">
        <f t="shared" si="15"/>
        <v>7</v>
      </c>
    </row>
    <row r="276" spans="1:14" ht="14">
      <c r="A276" s="61" t="s">
        <v>520</v>
      </c>
      <c r="B276" s="77">
        <v>6</v>
      </c>
      <c r="C276" s="77">
        <v>2</v>
      </c>
      <c r="D276" s="77"/>
      <c r="E276" s="77"/>
      <c r="F276" s="77"/>
      <c r="G276" s="77">
        <v>11</v>
      </c>
      <c r="H276" s="77"/>
      <c r="I276" s="77"/>
      <c r="J276" s="77"/>
      <c r="K276" s="77"/>
      <c r="L276" s="77"/>
      <c r="M276" s="77"/>
      <c r="N276" s="36">
        <f t="shared" si="15"/>
        <v>19</v>
      </c>
    </row>
    <row r="277" spans="1:14" ht="14">
      <c r="A277" s="61" t="s">
        <v>176</v>
      </c>
      <c r="B277" s="77">
        <v>36</v>
      </c>
      <c r="C277" s="77">
        <v>2</v>
      </c>
      <c r="D277" s="77"/>
      <c r="E277" s="77"/>
      <c r="F277" s="77"/>
      <c r="G277" s="77">
        <v>11</v>
      </c>
      <c r="H277" s="77"/>
      <c r="I277" s="77">
        <v>1</v>
      </c>
      <c r="J277" s="77"/>
      <c r="K277" s="77"/>
      <c r="L277" s="77">
        <v>2</v>
      </c>
      <c r="M277" s="77">
        <v>2</v>
      </c>
      <c r="N277" s="36">
        <f t="shared" si="15"/>
        <v>54</v>
      </c>
    </row>
    <row r="278" spans="1:14" ht="14">
      <c r="A278" s="61" t="s">
        <v>177</v>
      </c>
      <c r="B278" s="77">
        <v>8</v>
      </c>
      <c r="C278" s="77"/>
      <c r="D278" s="77"/>
      <c r="E278" s="77"/>
      <c r="F278" s="77"/>
      <c r="G278" s="77">
        <v>15</v>
      </c>
      <c r="H278" s="77">
        <v>8</v>
      </c>
      <c r="I278" s="77"/>
      <c r="J278" s="77">
        <v>1</v>
      </c>
      <c r="K278" s="77"/>
      <c r="L278" s="77">
        <v>8</v>
      </c>
      <c r="M278" s="77">
        <v>3</v>
      </c>
      <c r="N278" s="36">
        <f t="shared" si="15"/>
        <v>43</v>
      </c>
    </row>
    <row r="279" spans="1:14" ht="14">
      <c r="A279" s="61" t="s">
        <v>178</v>
      </c>
      <c r="B279" s="77">
        <v>2</v>
      </c>
      <c r="C279" s="77"/>
      <c r="D279" s="77">
        <v>1</v>
      </c>
      <c r="E279" s="77"/>
      <c r="F279" s="77"/>
      <c r="G279" s="77">
        <v>3</v>
      </c>
      <c r="H279" s="77"/>
      <c r="I279" s="77"/>
      <c r="J279" s="77"/>
      <c r="K279" s="77"/>
      <c r="L279" s="77"/>
      <c r="M279" s="77"/>
      <c r="N279" s="36">
        <f t="shared" si="15"/>
        <v>6</v>
      </c>
    </row>
    <row r="280" spans="1:14" ht="14">
      <c r="A280" s="61" t="s">
        <v>72</v>
      </c>
      <c r="B280" s="77">
        <v>1</v>
      </c>
      <c r="C280" s="77"/>
      <c r="D280" s="77"/>
      <c r="E280" s="77">
        <v>3</v>
      </c>
      <c r="F280" s="77"/>
      <c r="G280" s="77">
        <v>1</v>
      </c>
      <c r="H280" s="77">
        <v>3</v>
      </c>
      <c r="I280" s="77"/>
      <c r="J280" s="77"/>
      <c r="K280" s="77"/>
      <c r="L280" s="77"/>
      <c r="M280" s="77">
        <v>3</v>
      </c>
      <c r="N280" s="36">
        <f t="shared" si="15"/>
        <v>11</v>
      </c>
    </row>
    <row r="281" spans="1:14" ht="14">
      <c r="A281" s="61" t="s">
        <v>400</v>
      </c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36" t="str">
        <f t="shared" si="15"/>
        <v/>
      </c>
    </row>
    <row r="282" spans="1:14" ht="14">
      <c r="A282" s="61" t="s">
        <v>256</v>
      </c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36" t="str">
        <f t="shared" si="15"/>
        <v/>
      </c>
    </row>
    <row r="283" spans="1:14" ht="14">
      <c r="A283" s="61" t="s">
        <v>521</v>
      </c>
      <c r="B283" s="77">
        <v>1</v>
      </c>
      <c r="C283" s="77"/>
      <c r="D283" s="77"/>
      <c r="E283" s="77"/>
      <c r="F283" s="77"/>
      <c r="G283" s="77">
        <v>1</v>
      </c>
      <c r="H283" s="77"/>
      <c r="I283" s="77"/>
      <c r="J283" s="77"/>
      <c r="K283" s="77"/>
      <c r="L283" s="77">
        <v>1</v>
      </c>
      <c r="M283" s="77">
        <v>1</v>
      </c>
      <c r="N283" s="36">
        <f t="shared" si="15"/>
        <v>4</v>
      </c>
    </row>
    <row r="284" spans="1:14" ht="14">
      <c r="A284" s="49" t="s">
        <v>257</v>
      </c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>
        <v>2</v>
      </c>
      <c r="N284" s="36">
        <f t="shared" si="15"/>
        <v>2</v>
      </c>
    </row>
    <row r="285" spans="1:14" ht="14">
      <c r="A285" s="62" t="s">
        <v>258</v>
      </c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36" t="str">
        <f t="shared" si="15"/>
        <v/>
      </c>
    </row>
    <row r="286" spans="1:14"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87"/>
    </row>
    <row r="287" spans="1:14" ht="14">
      <c r="A287" s="2" t="s">
        <v>74</v>
      </c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87"/>
    </row>
    <row r="288" spans="1:14" ht="14">
      <c r="A288" s="61" t="s">
        <v>536</v>
      </c>
      <c r="B288" s="77">
        <v>5</v>
      </c>
      <c r="C288" s="77"/>
      <c r="D288" s="77">
        <v>9</v>
      </c>
      <c r="E288" s="77"/>
      <c r="F288" s="77"/>
      <c r="G288" s="77">
        <v>4</v>
      </c>
      <c r="H288" s="77"/>
      <c r="I288" s="77">
        <v>3</v>
      </c>
      <c r="J288" s="77"/>
      <c r="K288" s="77">
        <v>10</v>
      </c>
      <c r="L288" s="77"/>
      <c r="M288" s="77"/>
      <c r="N288" s="36">
        <f t="shared" ref="N288:N305" si="16">IF(SUM(B288:M288)&gt;0,SUM(B288:M288),"")</f>
        <v>31</v>
      </c>
    </row>
    <row r="289" spans="1:14" ht="14">
      <c r="A289" s="61" t="s">
        <v>380</v>
      </c>
      <c r="B289" s="77">
        <v>7</v>
      </c>
      <c r="C289" s="77">
        <v>10</v>
      </c>
      <c r="D289" s="77"/>
      <c r="E289" s="77"/>
      <c r="F289" s="77">
        <v>13</v>
      </c>
      <c r="G289" s="77">
        <v>33</v>
      </c>
      <c r="H289" s="77">
        <v>5</v>
      </c>
      <c r="I289" s="77">
        <v>2</v>
      </c>
      <c r="J289" s="77">
        <v>2</v>
      </c>
      <c r="K289" s="77">
        <v>1</v>
      </c>
      <c r="L289" s="77"/>
      <c r="M289" s="77"/>
      <c r="N289" s="36">
        <f t="shared" si="16"/>
        <v>73</v>
      </c>
    </row>
    <row r="290" spans="1:14" ht="14">
      <c r="A290" s="61" t="s">
        <v>381</v>
      </c>
      <c r="B290" s="77"/>
      <c r="C290" s="77"/>
      <c r="D290" s="77"/>
      <c r="E290" s="77"/>
      <c r="F290" s="77"/>
      <c r="G290" s="77"/>
      <c r="H290" s="77">
        <v>12</v>
      </c>
      <c r="I290" s="77"/>
      <c r="J290" s="77"/>
      <c r="K290" s="77"/>
      <c r="L290" s="77"/>
      <c r="M290" s="77"/>
      <c r="N290" s="36">
        <f t="shared" si="16"/>
        <v>12</v>
      </c>
    </row>
    <row r="291" spans="1:14" ht="14">
      <c r="A291" s="61" t="s">
        <v>382</v>
      </c>
      <c r="B291" s="77"/>
      <c r="C291" s="77"/>
      <c r="D291" s="77"/>
      <c r="E291" s="77"/>
      <c r="F291" s="77"/>
      <c r="G291" s="77">
        <v>5</v>
      </c>
      <c r="H291" s="77">
        <v>10</v>
      </c>
      <c r="I291" s="77"/>
      <c r="J291" s="77">
        <v>2</v>
      </c>
      <c r="K291" s="77"/>
      <c r="L291" s="77"/>
      <c r="M291" s="77"/>
      <c r="N291" s="36">
        <f t="shared" si="16"/>
        <v>17</v>
      </c>
    </row>
    <row r="292" spans="1:14" ht="14">
      <c r="A292" s="61" t="s">
        <v>232</v>
      </c>
      <c r="B292" s="77"/>
      <c r="C292" s="77"/>
      <c r="D292" s="77"/>
      <c r="E292" s="77"/>
      <c r="F292" s="77"/>
      <c r="G292" s="77">
        <v>4</v>
      </c>
      <c r="H292" s="77">
        <v>3</v>
      </c>
      <c r="I292" s="77"/>
      <c r="J292" s="77"/>
      <c r="K292" s="77"/>
      <c r="L292" s="77">
        <v>3</v>
      </c>
      <c r="M292" s="77">
        <v>5</v>
      </c>
      <c r="N292" s="36">
        <f t="shared" si="16"/>
        <v>15</v>
      </c>
    </row>
    <row r="293" spans="1:14" ht="14">
      <c r="A293" s="61" t="s">
        <v>287</v>
      </c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36" t="str">
        <f t="shared" si="16"/>
        <v/>
      </c>
    </row>
    <row r="294" spans="1:14" ht="14">
      <c r="A294" s="61" t="s">
        <v>233</v>
      </c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36" t="str">
        <f t="shared" si="16"/>
        <v/>
      </c>
    </row>
    <row r="295" spans="1:14" ht="14">
      <c r="A295" s="61" t="s">
        <v>234</v>
      </c>
      <c r="B295" s="77"/>
      <c r="C295" s="77"/>
      <c r="D295" s="77"/>
      <c r="E295" s="77"/>
      <c r="F295" s="77"/>
      <c r="G295" s="77">
        <v>1</v>
      </c>
      <c r="H295" s="77">
        <v>1</v>
      </c>
      <c r="I295" s="77"/>
      <c r="J295" s="77">
        <v>11</v>
      </c>
      <c r="K295" s="77"/>
      <c r="L295" s="77"/>
      <c r="M295" s="77"/>
      <c r="N295" s="36">
        <f t="shared" si="16"/>
        <v>13</v>
      </c>
    </row>
    <row r="296" spans="1:14" ht="14">
      <c r="A296" s="61" t="s">
        <v>120</v>
      </c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36" t="str">
        <f t="shared" si="16"/>
        <v/>
      </c>
    </row>
    <row r="297" spans="1:14" ht="14">
      <c r="A297" s="61" t="s">
        <v>121</v>
      </c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36" t="str">
        <f t="shared" si="16"/>
        <v/>
      </c>
    </row>
    <row r="298" spans="1:14" ht="14">
      <c r="A298" s="61" t="s">
        <v>122</v>
      </c>
      <c r="B298" s="77">
        <v>3</v>
      </c>
      <c r="C298" s="77">
        <v>2</v>
      </c>
      <c r="D298" s="77"/>
      <c r="E298" s="77"/>
      <c r="F298" s="77">
        <v>1</v>
      </c>
      <c r="G298" s="77">
        <v>15</v>
      </c>
      <c r="H298" s="77"/>
      <c r="I298" s="77"/>
      <c r="J298" s="77"/>
      <c r="K298" s="77"/>
      <c r="L298" s="77">
        <v>2</v>
      </c>
      <c r="M298" s="77">
        <v>5</v>
      </c>
      <c r="N298" s="36">
        <f t="shared" si="16"/>
        <v>28</v>
      </c>
    </row>
    <row r="299" spans="1:14" ht="14">
      <c r="A299" s="61" t="s">
        <v>2</v>
      </c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36" t="str">
        <f t="shared" si="16"/>
        <v/>
      </c>
    </row>
    <row r="300" spans="1:14" ht="14">
      <c r="A300" s="61" t="s">
        <v>778</v>
      </c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36" t="str">
        <f t="shared" si="16"/>
        <v/>
      </c>
    </row>
    <row r="301" spans="1:14" ht="14">
      <c r="A301" s="61" t="s">
        <v>420</v>
      </c>
      <c r="B301" s="77">
        <v>15</v>
      </c>
      <c r="C301" s="77">
        <v>2</v>
      </c>
      <c r="D301" s="77"/>
      <c r="E301" s="77"/>
      <c r="F301" s="77">
        <v>2</v>
      </c>
      <c r="G301" s="77"/>
      <c r="H301" s="77"/>
      <c r="I301" s="77"/>
      <c r="J301" s="77"/>
      <c r="K301" s="77"/>
      <c r="L301" s="77"/>
      <c r="M301" s="77"/>
      <c r="N301" s="36">
        <f t="shared" si="16"/>
        <v>19</v>
      </c>
    </row>
    <row r="302" spans="1:14" ht="14">
      <c r="A302" s="61" t="s">
        <v>856</v>
      </c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36" t="str">
        <f t="shared" si="16"/>
        <v/>
      </c>
    </row>
    <row r="303" spans="1:14" ht="14">
      <c r="A303" s="61" t="s">
        <v>1193</v>
      </c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36" t="str">
        <f t="shared" si="16"/>
        <v/>
      </c>
    </row>
    <row r="304" spans="1:14" ht="14">
      <c r="A304" s="61" t="s">
        <v>857</v>
      </c>
      <c r="B304" s="77">
        <v>17</v>
      </c>
      <c r="C304" s="77">
        <v>15</v>
      </c>
      <c r="D304" s="77">
        <v>2</v>
      </c>
      <c r="E304" s="77">
        <v>2</v>
      </c>
      <c r="F304" s="77"/>
      <c r="G304" s="77"/>
      <c r="H304" s="77"/>
      <c r="I304" s="77"/>
      <c r="J304" s="77"/>
      <c r="K304" s="77">
        <v>3</v>
      </c>
      <c r="L304" s="77"/>
      <c r="M304" s="77"/>
      <c r="N304" s="36">
        <f t="shared" si="16"/>
        <v>39</v>
      </c>
    </row>
    <row r="305" spans="1:14" ht="14">
      <c r="A305" s="61" t="s">
        <v>209</v>
      </c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36" t="str">
        <f t="shared" si="16"/>
        <v/>
      </c>
    </row>
    <row r="306" spans="1:14"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87"/>
    </row>
    <row r="307" spans="1:14" ht="14">
      <c r="A307" s="2" t="s">
        <v>261</v>
      </c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87"/>
    </row>
    <row r="308" spans="1:14" ht="14">
      <c r="A308" s="61" t="s">
        <v>535</v>
      </c>
      <c r="B308" s="77">
        <v>1</v>
      </c>
      <c r="C308" s="77">
        <v>1</v>
      </c>
      <c r="D308" s="77">
        <v>2</v>
      </c>
      <c r="E308" s="77">
        <v>2</v>
      </c>
      <c r="F308" s="77"/>
      <c r="G308" s="77">
        <v>13</v>
      </c>
      <c r="H308" s="77"/>
      <c r="I308" s="77"/>
      <c r="J308" s="77"/>
      <c r="K308" s="77">
        <v>1</v>
      </c>
      <c r="L308" s="77"/>
      <c r="M308" s="77">
        <v>3</v>
      </c>
      <c r="N308" s="36">
        <f>IF(SUM(B308:M308)&gt;0,SUM(B308:M308),"")</f>
        <v>23</v>
      </c>
    </row>
    <row r="309" spans="1:14" ht="14">
      <c r="A309" s="61" t="s">
        <v>586</v>
      </c>
      <c r="B309" s="77">
        <v>4</v>
      </c>
      <c r="C309" s="77"/>
      <c r="D309" s="77">
        <v>3</v>
      </c>
      <c r="E309" s="77">
        <v>3</v>
      </c>
      <c r="F309" s="77"/>
      <c r="G309" s="77">
        <v>15</v>
      </c>
      <c r="H309" s="77"/>
      <c r="I309" s="77">
        <v>13</v>
      </c>
      <c r="J309" s="77"/>
      <c r="K309" s="77">
        <v>9</v>
      </c>
      <c r="L309" s="77">
        <v>1</v>
      </c>
      <c r="M309" s="77">
        <v>1</v>
      </c>
      <c r="N309" s="36">
        <f>IF(SUM(B309:M309)&gt;0,SUM(B309:M309),"")</f>
        <v>49</v>
      </c>
    </row>
    <row r="310" spans="1:14" ht="14">
      <c r="A310" s="61" t="s">
        <v>882</v>
      </c>
      <c r="B310" s="77">
        <v>1</v>
      </c>
      <c r="C310" s="77">
        <v>2</v>
      </c>
      <c r="D310" s="77"/>
      <c r="E310" s="77"/>
      <c r="F310" s="77"/>
      <c r="G310" s="77">
        <v>9</v>
      </c>
      <c r="H310" s="77"/>
      <c r="I310" s="77">
        <v>1</v>
      </c>
      <c r="J310" s="77"/>
      <c r="K310" s="77">
        <v>2</v>
      </c>
      <c r="L310" s="77"/>
      <c r="M310" s="77">
        <v>7</v>
      </c>
      <c r="N310" s="36">
        <f>IF(SUM(B310:M310)&gt;0,SUM(B310:M310),"")</f>
        <v>22</v>
      </c>
    </row>
    <row r="311" spans="1:14"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87"/>
    </row>
    <row r="312" spans="1:14" ht="14">
      <c r="A312" s="2" t="s">
        <v>1041</v>
      </c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87"/>
    </row>
    <row r="313" spans="1:14" ht="14">
      <c r="A313" s="61" t="s">
        <v>752</v>
      </c>
      <c r="B313" s="77">
        <v>22</v>
      </c>
      <c r="C313" s="77">
        <v>60</v>
      </c>
      <c r="D313" s="77"/>
      <c r="E313" s="77">
        <v>6</v>
      </c>
      <c r="F313" s="77">
        <v>24</v>
      </c>
      <c r="G313" s="77">
        <v>45</v>
      </c>
      <c r="H313" s="77">
        <v>18</v>
      </c>
      <c r="I313" s="77">
        <v>42</v>
      </c>
      <c r="J313" s="77">
        <v>32</v>
      </c>
      <c r="K313" s="77">
        <v>1</v>
      </c>
      <c r="L313" s="77">
        <v>22</v>
      </c>
      <c r="M313" s="77">
        <v>40</v>
      </c>
      <c r="N313" s="36">
        <f t="shared" ref="N313:N320" si="17">IF(SUM(B313:M313)&gt;0,SUM(B313:M313),"")</f>
        <v>312</v>
      </c>
    </row>
    <row r="314" spans="1:14" ht="14">
      <c r="A314" s="61" t="s">
        <v>289</v>
      </c>
      <c r="B314" s="77"/>
      <c r="C314" s="77"/>
      <c r="D314" s="77"/>
      <c r="E314" s="77"/>
      <c r="F314" s="77"/>
      <c r="G314" s="77"/>
      <c r="H314" s="98"/>
      <c r="I314" s="110"/>
      <c r="J314" s="110"/>
      <c r="K314" s="110"/>
      <c r="L314" s="110"/>
      <c r="M314" s="110"/>
      <c r="N314" s="36" t="str">
        <f t="shared" si="17"/>
        <v/>
      </c>
    </row>
    <row r="315" spans="1:14" ht="14">
      <c r="A315" s="61" t="s">
        <v>747</v>
      </c>
      <c r="B315" s="77">
        <v>6</v>
      </c>
      <c r="C315" s="77">
        <v>14</v>
      </c>
      <c r="D315" s="77"/>
      <c r="E315" s="77"/>
      <c r="F315" s="77">
        <v>1</v>
      </c>
      <c r="G315" s="77">
        <v>42</v>
      </c>
      <c r="H315" s="77">
        <v>31</v>
      </c>
      <c r="I315" s="77">
        <v>24</v>
      </c>
      <c r="J315" s="77">
        <v>76</v>
      </c>
      <c r="K315" s="77">
        <v>2</v>
      </c>
      <c r="L315" s="77">
        <v>11</v>
      </c>
      <c r="M315" s="77">
        <v>29</v>
      </c>
      <c r="N315" s="36">
        <f t="shared" si="17"/>
        <v>236</v>
      </c>
    </row>
    <row r="316" spans="1:14" ht="14">
      <c r="A316" s="61" t="s">
        <v>610</v>
      </c>
      <c r="B316" s="77"/>
      <c r="C316" s="77">
        <v>8</v>
      </c>
      <c r="D316" s="77"/>
      <c r="E316" s="77"/>
      <c r="F316" s="77"/>
      <c r="G316" s="77">
        <v>8</v>
      </c>
      <c r="H316" s="77"/>
      <c r="I316" s="77"/>
      <c r="J316" s="77">
        <v>2</v>
      </c>
      <c r="K316" s="77"/>
      <c r="L316" s="77"/>
      <c r="M316" s="77">
        <v>21</v>
      </c>
      <c r="N316" s="36">
        <f t="shared" si="17"/>
        <v>39</v>
      </c>
    </row>
    <row r="317" spans="1:14" ht="14">
      <c r="A317" s="61" t="s">
        <v>631</v>
      </c>
      <c r="B317" s="77">
        <v>25</v>
      </c>
      <c r="C317" s="77"/>
      <c r="D317" s="77">
        <v>1</v>
      </c>
      <c r="E317" s="77"/>
      <c r="F317" s="77">
        <v>12</v>
      </c>
      <c r="G317" s="77">
        <v>12</v>
      </c>
      <c r="H317" s="77">
        <v>4</v>
      </c>
      <c r="I317" s="77">
        <v>10</v>
      </c>
      <c r="J317" s="77">
        <v>28</v>
      </c>
      <c r="K317" s="77"/>
      <c r="L317" s="77">
        <v>20</v>
      </c>
      <c r="M317" s="77">
        <v>1</v>
      </c>
      <c r="N317" s="36">
        <f t="shared" si="17"/>
        <v>113</v>
      </c>
    </row>
    <row r="318" spans="1:14" ht="14">
      <c r="A318" s="61" t="s">
        <v>484</v>
      </c>
      <c r="B318" s="77">
        <v>9</v>
      </c>
      <c r="C318" s="77">
        <v>12</v>
      </c>
      <c r="D318" s="77">
        <v>2</v>
      </c>
      <c r="E318" s="77">
        <v>2</v>
      </c>
      <c r="F318" s="77">
        <v>2</v>
      </c>
      <c r="G318" s="77">
        <v>36</v>
      </c>
      <c r="H318" s="77"/>
      <c r="I318" s="77">
        <v>2</v>
      </c>
      <c r="J318" s="77"/>
      <c r="K318" s="77">
        <v>1</v>
      </c>
      <c r="L318" s="77">
        <v>3</v>
      </c>
      <c r="M318" s="77">
        <v>12</v>
      </c>
      <c r="N318" s="36">
        <f t="shared" si="17"/>
        <v>81</v>
      </c>
    </row>
    <row r="319" spans="1:14" ht="14">
      <c r="A319" s="61" t="s">
        <v>507</v>
      </c>
      <c r="B319" s="77"/>
      <c r="C319" s="77"/>
      <c r="D319" s="77"/>
      <c r="E319" s="77"/>
      <c r="F319" s="77"/>
      <c r="G319" s="77">
        <v>9</v>
      </c>
      <c r="H319" s="77"/>
      <c r="I319" s="77"/>
      <c r="J319" s="77"/>
      <c r="K319" s="77"/>
      <c r="L319" s="77">
        <v>8</v>
      </c>
      <c r="M319" s="77">
        <v>10</v>
      </c>
      <c r="N319" s="36">
        <f t="shared" si="17"/>
        <v>27</v>
      </c>
    </row>
    <row r="320" spans="1:14" ht="14">
      <c r="A320" s="61" t="s">
        <v>553</v>
      </c>
      <c r="B320" s="77"/>
      <c r="C320" s="77"/>
      <c r="D320" s="77"/>
      <c r="E320" s="77">
        <v>4</v>
      </c>
      <c r="F320" s="77"/>
      <c r="G320" s="77">
        <v>3</v>
      </c>
      <c r="H320" s="77"/>
      <c r="I320" s="77">
        <v>5</v>
      </c>
      <c r="J320" s="77">
        <v>3</v>
      </c>
      <c r="K320" s="77"/>
      <c r="L320" s="77">
        <v>8</v>
      </c>
      <c r="M320" s="77">
        <v>11</v>
      </c>
      <c r="N320" s="36">
        <f t="shared" si="17"/>
        <v>34</v>
      </c>
    </row>
    <row r="321" spans="1:15"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87"/>
    </row>
    <row r="322" spans="1:15" ht="14">
      <c r="A322" s="2" t="s">
        <v>1042</v>
      </c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87"/>
    </row>
    <row r="323" spans="1:15" ht="14">
      <c r="A323" s="61" t="s">
        <v>402</v>
      </c>
      <c r="B323" s="77">
        <v>4</v>
      </c>
      <c r="C323" s="77">
        <v>4</v>
      </c>
      <c r="D323" s="77"/>
      <c r="E323" s="77"/>
      <c r="F323" s="77"/>
      <c r="G323" s="77">
        <v>2</v>
      </c>
      <c r="H323" s="77"/>
      <c r="I323" s="77">
        <v>1</v>
      </c>
      <c r="J323" s="77"/>
      <c r="K323" s="77"/>
      <c r="L323" s="77"/>
      <c r="M323" s="77"/>
      <c r="N323" s="36">
        <f t="shared" ref="N323:N332" si="18">IF(SUM(B323:M323)&gt;0,SUM(B323:M323),"")</f>
        <v>11</v>
      </c>
    </row>
    <row r="324" spans="1:15" ht="14">
      <c r="A324" s="61" t="s">
        <v>403</v>
      </c>
      <c r="B324" s="77"/>
      <c r="C324" s="77"/>
      <c r="D324" s="77"/>
      <c r="E324" s="77"/>
      <c r="F324" s="77"/>
      <c r="G324" s="77"/>
      <c r="H324" s="77">
        <v>1</v>
      </c>
      <c r="I324" s="77"/>
      <c r="J324" s="77"/>
      <c r="K324" s="77"/>
      <c r="L324" s="77"/>
      <c r="M324" s="77"/>
      <c r="N324" s="36">
        <f t="shared" si="18"/>
        <v>1</v>
      </c>
    </row>
    <row r="325" spans="1:15" ht="14">
      <c r="A325" s="61" t="s">
        <v>404</v>
      </c>
      <c r="B325" s="77"/>
      <c r="C325" s="77">
        <v>2</v>
      </c>
      <c r="D325" s="77">
        <v>1</v>
      </c>
      <c r="E325" s="77">
        <v>6</v>
      </c>
      <c r="F325" s="77">
        <v>2</v>
      </c>
      <c r="G325" s="77">
        <v>7</v>
      </c>
      <c r="H325" s="77">
        <v>3</v>
      </c>
      <c r="I325" s="77">
        <v>3</v>
      </c>
      <c r="J325" s="77">
        <v>15</v>
      </c>
      <c r="K325" s="77"/>
      <c r="L325" s="77">
        <v>6</v>
      </c>
      <c r="M325" s="77">
        <v>11</v>
      </c>
      <c r="N325" s="36">
        <f t="shared" si="18"/>
        <v>56</v>
      </c>
    </row>
    <row r="326" spans="1:15" ht="14">
      <c r="A326" s="61" t="s">
        <v>262</v>
      </c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36" t="str">
        <f t="shared" si="18"/>
        <v/>
      </c>
    </row>
    <row r="327" spans="1:15" ht="14">
      <c r="A327" s="61" t="s">
        <v>654</v>
      </c>
      <c r="B327" s="77">
        <v>10</v>
      </c>
      <c r="C327" s="77"/>
      <c r="D327" s="77"/>
      <c r="E327" s="77"/>
      <c r="F327" s="77"/>
      <c r="G327" s="77">
        <v>2</v>
      </c>
      <c r="H327" s="77"/>
      <c r="I327" s="77"/>
      <c r="J327" s="77">
        <v>2</v>
      </c>
      <c r="K327" s="77"/>
      <c r="L327" s="77"/>
      <c r="M327" s="77"/>
      <c r="N327" s="36">
        <f t="shared" si="18"/>
        <v>14</v>
      </c>
    </row>
    <row r="328" spans="1:15" ht="14">
      <c r="A328" s="61" t="s">
        <v>669</v>
      </c>
      <c r="B328" s="77"/>
      <c r="C328" s="77"/>
      <c r="D328" s="77"/>
      <c r="E328" s="77"/>
      <c r="F328" s="77"/>
      <c r="G328" s="77">
        <v>9</v>
      </c>
      <c r="H328" s="77"/>
      <c r="I328" s="77"/>
      <c r="J328" s="77"/>
      <c r="K328" s="77"/>
      <c r="L328" s="77"/>
      <c r="M328" s="77"/>
      <c r="N328" s="36">
        <f t="shared" si="18"/>
        <v>9</v>
      </c>
    </row>
    <row r="329" spans="1:15" ht="14">
      <c r="A329" s="61" t="s">
        <v>670</v>
      </c>
      <c r="B329" s="29" t="s">
        <v>1128</v>
      </c>
      <c r="C329" s="77">
        <v>8</v>
      </c>
      <c r="D329" s="77"/>
      <c r="E329" s="77"/>
      <c r="F329" s="77">
        <v>1</v>
      </c>
      <c r="G329" s="77">
        <v>11</v>
      </c>
      <c r="H329" s="77">
        <v>9</v>
      </c>
      <c r="I329" s="77">
        <v>11</v>
      </c>
      <c r="J329" s="77">
        <v>5</v>
      </c>
      <c r="K329" s="77">
        <v>2</v>
      </c>
      <c r="L329" s="77">
        <v>6</v>
      </c>
      <c r="M329" s="77">
        <v>6</v>
      </c>
      <c r="N329" s="36">
        <f t="shared" si="18"/>
        <v>59</v>
      </c>
    </row>
    <row r="330" spans="1:15" ht="14">
      <c r="A330" s="61" t="s">
        <v>351</v>
      </c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36" t="str">
        <f t="shared" si="18"/>
        <v/>
      </c>
    </row>
    <row r="331" spans="1:15" ht="14">
      <c r="A331" s="61" t="s">
        <v>689</v>
      </c>
      <c r="B331" s="77"/>
      <c r="C331" s="77"/>
      <c r="D331" s="77">
        <v>1</v>
      </c>
      <c r="E331" s="77"/>
      <c r="F331" s="77"/>
      <c r="G331" s="77">
        <v>6</v>
      </c>
      <c r="H331" s="77"/>
      <c r="I331" s="77"/>
      <c r="J331" s="77"/>
      <c r="K331" s="77"/>
      <c r="L331" s="77"/>
      <c r="M331" s="77"/>
      <c r="N331" s="36">
        <f t="shared" si="18"/>
        <v>7</v>
      </c>
    </row>
    <row r="332" spans="1:15" ht="14">
      <c r="A332" s="61" t="s">
        <v>690</v>
      </c>
      <c r="B332" s="77">
        <v>25</v>
      </c>
      <c r="C332" s="77"/>
      <c r="D332" s="77">
        <v>5</v>
      </c>
      <c r="E332" s="77">
        <v>2</v>
      </c>
      <c r="F332" s="77">
        <v>1</v>
      </c>
      <c r="G332" s="77">
        <v>1</v>
      </c>
      <c r="H332" s="77"/>
      <c r="I332" s="77">
        <v>5</v>
      </c>
      <c r="J332" s="77"/>
      <c r="K332" s="77">
        <v>3</v>
      </c>
      <c r="L332" s="77">
        <v>12</v>
      </c>
      <c r="M332" s="77">
        <v>4</v>
      </c>
      <c r="N332" s="36">
        <f t="shared" si="18"/>
        <v>58</v>
      </c>
    </row>
    <row r="333" spans="1:15">
      <c r="A333" s="61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87"/>
    </row>
    <row r="334" spans="1:15" ht="14">
      <c r="A334" s="32" t="s">
        <v>1043</v>
      </c>
      <c r="B334" s="77">
        <f>COUNT(B6:B24,B26:B32,B34,B38:B44,B47,B49:B53,B56:B62,B65:B71,B73:B77,B81:B84,B87:B104,B109:B116,B120:B122,B125:B128,B132:B140,B144:B147,B150:B154,B158,B161:B170,B174:B177,B181:B187,B189:B192,B194,B197:B200,B204:B209,B212:B219,B223:B225,B227,B230:B233,B236:B241,B245:B249,B252:B253,B255:B259,B262:B270,B273:B284,B288:B302,B304,B308:B318,B320:B329,B331:B332)</f>
        <v>63</v>
      </c>
      <c r="C334" s="77">
        <f t="shared" ref="C334:I334" si="19">COUNT(C6:C24,C26:C32,C34,C38:C44,C47,C49:C53,C56:C62,C65:C71,C73:C77,C81:C84,C87:C104,C109:C116,C120:C122,C125:C128,C132:C140,C144:C147,C150:C154,C158,C161:C170,C174:C177,C181:C187,C189:C192,C194,C197:C200,C204:C209,C212:C219,C223:C225,C227,C230:C233,C236:C241,C245:C249,C252:C253,C255:C259,C262:C270,C273:C284,C288:C302,C304,C308:C318,C320:C329,C331:C332)</f>
        <v>62</v>
      </c>
      <c r="D334" s="77">
        <f t="shared" si="19"/>
        <v>28</v>
      </c>
      <c r="E334" s="77">
        <f>COUNT(E6:E24,E26:E32,E34,E38:E44,E47,E49:E53,E56:E62,E65:E71,E73:E77,E81:E84,E87:E104,E109:E116,E120:E122,E125:E128,E132:E140,E144:E147,E150:E154,E158,E161:E170,E174:E177,E181:E187,E189:E192,E194,E197:E200,E204:E209,E212:E219,E223:E225,E227,E230:E233,E236:E241,E245:E249,E252:E253,E255:E259,E262:E270,E273:E284,E288:E302,E304,E308:E318,E320:E329,E331:E332)</f>
        <v>35</v>
      </c>
      <c r="F334" s="77">
        <f>COUNT(F6:F24,F26:F32,F34,F38:F44,F47,F49:F53,F56:F62,F65:F71,F73:F77,F81:F84,F87:F104,F109:F116,F120:F122,F125:F128,F132:F140,F144:F147,F150:F154,F158,F161:F170,F174:F177,F181:F187,F189:F192,F194,F197:F200,F204:F209,F212:F219,F223:F225,F227,F230:F233,F236:F241,F245:F249,F252:F253,F255:F259,F262:F270,F273:F284,F288:F302,F304,F308:F318,F320:F329,F331:F332)</f>
        <v>39</v>
      </c>
      <c r="G334" s="77">
        <f t="shared" si="19"/>
        <v>87</v>
      </c>
      <c r="H334" s="77">
        <f>COUNT(H6:H24,H26:H32,H34,H38:H44,H47,H49:H53,H56:H62,H65:H71,H73:H77,H81:H84,H87:H104,H109:H116,H120:H122,H125:H128,H132:H140,H144:H147,H150:H154,H158,H161:H170,H174:H177,H181:H187,H189:H192,H194,H197:H200,H204:H209,H212:H219,H223:H225,H227,H230:H233,H236:H241,H245:H249,H252:H253,H255:H259,H262:H270,H273:H284,H288:H302,H304,H308:H318,H320:H329,H331:H332)</f>
        <v>40</v>
      </c>
      <c r="I334" s="77">
        <f t="shared" si="19"/>
        <v>45</v>
      </c>
      <c r="J334" s="77">
        <f>COUNT(J6:J24,J26:J32,J34,J38:J44,J47,J49:J53,J56:J62,J65:J71,J73:J77,J81:J84,J87:J104,J109:J116,J120:J122,J125:J128,J132:J140,J144:J147,J150:J154,J158,J161:J170,J174:J177,J181:J187,J189:J192,J194,J197:J200,J204:J209,J212:J219,J223:J225,J227,J230:J233,J236:J241,J245:J249,J252:J253,J255:J259,J262:J270,J273:J284,J288:J302,J304,J308:J318,J320:J329,J331:J332)</f>
        <v>43</v>
      </c>
      <c r="K334" s="77">
        <f>COUNT(K6:K24,K26:K32,K34,K38:K44,K47,K49:K53,K56:K62,K65:K71,K73:K77,K81:K84,K87:K104,K109:K116,K120:K122,K125:K128,K132:K140,K144:K147,K150:K154,K158,K161:K170,K174:K177,K181:K187,K189:K192,K194,K197:K200,K204:K209,K212:K219,K223:K225,K227,K230:K233,K236:K241,K245:K249,K252:K253,K255:K259,K262:K270,K273:K284,K288:K302,K304,K308:K318,K320:K329,K331:K332)</f>
        <v>32</v>
      </c>
      <c r="L334" s="77">
        <f>COUNT(L6:L24,L26:L32,L34,L38:L44,L47,L49:L53,L56:L62,L65:L71,L73:L77,L81:L84,L87:L104,L109:L116,L120:L122,L125:L128,L132:L140,L144:L147,L150:L154,L158,L161:L170,L174:L177,L181:L187,L189:L192,L194,L197:L200,L204:L209,L212:L219,L223:L225,L227,L230:L233,L236:L241,L245:L249,L252:L253,L255:L259,L262:L270,L273:L284,L288:L302,L304,L308:L318,L320:L329,L331:L332)</f>
        <v>46</v>
      </c>
      <c r="M334" s="77">
        <f>COUNT(M6:M24,M26:M32,M34,M38:M44,M47,M49:M53,M56:M62,M65:M71,M73:M77,M81:M84,M87:M104,M109:M116,M120:M122,M125:M128,M132:M140,M144:M147,M150:M154,M158,M161:M170,M174:M177,M181:M187,M189:M192,M194,M197:M200,M204:M209,M212:M219,M223:M225,M227,M230:M233,M236:M241,M245:M249,M252:M253,M255:M259,M262:M270,M273:M284,M288:M302,M304,M308:M318,M320:M329,M331:M332)</f>
        <v>83</v>
      </c>
      <c r="N334" s="34">
        <f>COUNT(N6:N24,N26:N32,N34,N38:N44,N47,N49:N53,N56:N62,N65:N71,N73:N77,N81:N84,N87:N104,N109:N116,N120:N122,N125:N128,N132:N140,N144:N147,N150:N154,N158,N161:N170,N174:N177,N181:N187,N189:N192,N194,N197:N200,N204:N209,N212:N219,N223:N225,N227,N230:N233,N236:N241,N245:N249,N252:N253,N255:N259,N262:N270,N273:N284,N288:N302,N304,N308:N318,N320:N329,N331:N332)</f>
        <v>151</v>
      </c>
    </row>
    <row r="335" spans="1:15" ht="14">
      <c r="A335" s="7" t="s">
        <v>915</v>
      </c>
      <c r="B335" s="77">
        <f t="shared" ref="B335:N335" si="20">SUM(B7:B285)+SUM(B286:B332)</f>
        <v>513</v>
      </c>
      <c r="C335" s="77">
        <f t="shared" si="20"/>
        <v>471</v>
      </c>
      <c r="D335" s="77">
        <f t="shared" si="20"/>
        <v>118</v>
      </c>
      <c r="E335" s="77">
        <f t="shared" si="20"/>
        <v>127</v>
      </c>
      <c r="F335" s="77">
        <f t="shared" si="20"/>
        <v>612</v>
      </c>
      <c r="G335" s="77">
        <f t="shared" si="20"/>
        <v>747</v>
      </c>
      <c r="H335" s="77">
        <f t="shared" si="20"/>
        <v>393</v>
      </c>
      <c r="I335" s="77">
        <f t="shared" si="20"/>
        <v>276</v>
      </c>
      <c r="J335" s="77">
        <f t="shared" si="20"/>
        <v>357</v>
      </c>
      <c r="K335" s="77">
        <f t="shared" si="20"/>
        <v>128</v>
      </c>
      <c r="L335" s="77">
        <f t="shared" si="20"/>
        <v>352</v>
      </c>
      <c r="M335" s="77">
        <f t="shared" si="20"/>
        <v>654</v>
      </c>
      <c r="N335" s="36">
        <f t="shared" si="20"/>
        <v>4748</v>
      </c>
      <c r="O335" s="71"/>
    </row>
    <row r="336" spans="1:15">
      <c r="A336" s="4"/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87"/>
    </row>
    <row r="337" spans="1:14">
      <c r="A337" s="33" t="s">
        <v>624</v>
      </c>
      <c r="B337" s="77">
        <v>4</v>
      </c>
      <c r="C337" s="77">
        <v>2</v>
      </c>
      <c r="D337" s="77">
        <v>2</v>
      </c>
      <c r="E337" s="77">
        <v>1</v>
      </c>
      <c r="F337" s="77">
        <v>2</v>
      </c>
      <c r="G337" s="77">
        <v>2</v>
      </c>
      <c r="H337" s="77">
        <v>1</v>
      </c>
      <c r="I337" s="77">
        <v>2</v>
      </c>
      <c r="J337" s="77">
        <v>2</v>
      </c>
      <c r="K337" s="77">
        <v>3</v>
      </c>
      <c r="L337" s="77">
        <v>6</v>
      </c>
      <c r="M337" s="77">
        <v>3</v>
      </c>
      <c r="N337" s="36">
        <f>SUM(B337:M337)</f>
        <v>30</v>
      </c>
    </row>
    <row r="338" spans="1:14">
      <c r="A338" s="8" t="s">
        <v>850</v>
      </c>
      <c r="B338" s="77">
        <v>2</v>
      </c>
      <c r="C338" s="77">
        <v>1</v>
      </c>
      <c r="D338" s="77">
        <v>1</v>
      </c>
      <c r="E338" s="77">
        <v>1</v>
      </c>
      <c r="F338" s="77">
        <v>1</v>
      </c>
      <c r="G338" s="77">
        <v>1</v>
      </c>
      <c r="H338" s="77">
        <v>1</v>
      </c>
      <c r="I338" s="77">
        <v>1</v>
      </c>
      <c r="J338" s="77">
        <v>1</v>
      </c>
      <c r="K338" s="77">
        <v>1</v>
      </c>
      <c r="L338" s="77">
        <v>1</v>
      </c>
      <c r="M338" s="77">
        <v>1</v>
      </c>
      <c r="N338" s="36">
        <f>SUM(B338:M338)</f>
        <v>13</v>
      </c>
    </row>
    <row r="339" spans="1:14">
      <c r="A339" s="8" t="s">
        <v>622</v>
      </c>
      <c r="B339" s="99">
        <v>0.27083333333333331</v>
      </c>
      <c r="C339" s="99">
        <v>0.30208333333333331</v>
      </c>
      <c r="D339" s="99">
        <v>0.33333333333333331</v>
      </c>
      <c r="E339" s="99">
        <v>0.25</v>
      </c>
      <c r="F339" s="99">
        <v>0.39374999999999999</v>
      </c>
      <c r="G339" s="99">
        <v>0.3034722222222222</v>
      </c>
      <c r="H339" s="99">
        <v>0.30208333333333331</v>
      </c>
      <c r="I339" s="99">
        <v>0.28472222222222221</v>
      </c>
      <c r="J339" s="99">
        <v>0.35694444444444445</v>
      </c>
      <c r="K339" s="99">
        <v>0.29166666666666669</v>
      </c>
      <c r="L339" s="99">
        <v>0.33888888888888885</v>
      </c>
      <c r="M339" s="99"/>
      <c r="N339" s="36"/>
    </row>
    <row r="340" spans="1:14">
      <c r="A340" s="8" t="s">
        <v>623</v>
      </c>
      <c r="B340" s="99">
        <v>0.52083333333333337</v>
      </c>
      <c r="C340" s="99">
        <v>0.80208333333333337</v>
      </c>
      <c r="D340" s="99">
        <v>0.625</v>
      </c>
      <c r="E340" s="99">
        <v>0.375</v>
      </c>
      <c r="F340" s="99">
        <v>0.60416666666666663</v>
      </c>
      <c r="G340" s="99">
        <v>0.80763888888888891</v>
      </c>
      <c r="H340" s="99">
        <v>0.67708333333333337</v>
      </c>
      <c r="I340" s="99">
        <v>0.59722222222222221</v>
      </c>
      <c r="J340" s="99"/>
      <c r="K340" s="99">
        <v>0.5</v>
      </c>
      <c r="L340" s="99">
        <v>0.5</v>
      </c>
      <c r="M340" s="99"/>
      <c r="N340" s="36"/>
    </row>
    <row r="341" spans="1:14">
      <c r="A341" s="9" t="s">
        <v>940</v>
      </c>
      <c r="B341" s="77">
        <v>23.6</v>
      </c>
      <c r="C341" s="77">
        <v>61</v>
      </c>
      <c r="D341" s="77">
        <v>3</v>
      </c>
      <c r="E341" s="77"/>
      <c r="F341" s="77">
        <v>55</v>
      </c>
      <c r="G341" s="77">
        <v>53.2</v>
      </c>
      <c r="H341" s="77">
        <v>35</v>
      </c>
      <c r="I341" s="77">
        <v>40.799999999999997</v>
      </c>
      <c r="J341" s="77">
        <v>36</v>
      </c>
      <c r="K341" s="77">
        <v>10</v>
      </c>
      <c r="L341" s="77"/>
      <c r="M341" s="77"/>
      <c r="N341" s="36">
        <f t="shared" ref="N341:N346" si="21">SUM(B341:M341)</f>
        <v>317.60000000000002</v>
      </c>
    </row>
    <row r="342" spans="1:14">
      <c r="A342" s="9" t="s">
        <v>621</v>
      </c>
      <c r="B342" s="77">
        <v>4.5</v>
      </c>
      <c r="C342" s="77">
        <v>6</v>
      </c>
      <c r="D342" s="77">
        <v>3</v>
      </c>
      <c r="E342" s="77">
        <v>2</v>
      </c>
      <c r="F342" s="77">
        <v>0.25</v>
      </c>
      <c r="G342" s="77">
        <v>1.5</v>
      </c>
      <c r="H342" s="77">
        <v>2</v>
      </c>
      <c r="I342" s="77">
        <v>0.5</v>
      </c>
      <c r="J342" s="77">
        <v>1</v>
      </c>
      <c r="K342" s="77">
        <v>2.5</v>
      </c>
      <c r="L342" s="77"/>
      <c r="M342" s="77"/>
      <c r="N342" s="36">
        <f t="shared" si="21"/>
        <v>23.25</v>
      </c>
    </row>
    <row r="343" spans="1:14">
      <c r="A343" s="9" t="s">
        <v>1153</v>
      </c>
      <c r="B343" s="77">
        <v>28.1</v>
      </c>
      <c r="C343" s="77">
        <v>67</v>
      </c>
      <c r="D343" s="77">
        <v>6</v>
      </c>
      <c r="E343" s="77">
        <v>2</v>
      </c>
      <c r="F343" s="77">
        <v>55.25</v>
      </c>
      <c r="G343" s="77">
        <v>54.7</v>
      </c>
      <c r="H343" s="77">
        <v>37</v>
      </c>
      <c r="I343" s="77">
        <v>41.3</v>
      </c>
      <c r="J343" s="77">
        <v>37</v>
      </c>
      <c r="K343" s="77">
        <v>12.5</v>
      </c>
      <c r="L343" s="77">
        <v>1.85</v>
      </c>
      <c r="M343" s="77"/>
      <c r="N343" s="36">
        <f t="shared" si="21"/>
        <v>342.70000000000005</v>
      </c>
    </row>
    <row r="344" spans="1:14">
      <c r="A344" s="9" t="s">
        <v>618</v>
      </c>
      <c r="B344" s="109">
        <v>5.5</v>
      </c>
      <c r="C344" s="109">
        <v>6</v>
      </c>
      <c r="D344" s="109">
        <v>1</v>
      </c>
      <c r="E344" s="109"/>
      <c r="F344" s="109">
        <v>5</v>
      </c>
      <c r="G344" s="109"/>
      <c r="H344" s="109">
        <v>4.8499999999999996</v>
      </c>
      <c r="I344" s="109">
        <v>7</v>
      </c>
      <c r="J344" s="109">
        <v>4.2</v>
      </c>
      <c r="K344" s="109">
        <v>3</v>
      </c>
      <c r="L344" s="109"/>
      <c r="M344" s="109"/>
      <c r="N344" s="36">
        <f t="shared" si="21"/>
        <v>36.550000000000004</v>
      </c>
    </row>
    <row r="345" spans="1:14">
      <c r="A345" s="9" t="s">
        <v>619</v>
      </c>
      <c r="B345" s="109">
        <v>5.5</v>
      </c>
      <c r="C345" s="109">
        <v>6</v>
      </c>
      <c r="D345" s="109">
        <v>4.5</v>
      </c>
      <c r="E345" s="109">
        <v>3</v>
      </c>
      <c r="F345" s="109">
        <v>0.25</v>
      </c>
      <c r="G345" s="109"/>
      <c r="H345" s="109">
        <v>2.15</v>
      </c>
      <c r="I345" s="109">
        <v>1</v>
      </c>
      <c r="J345" s="109">
        <v>2.5</v>
      </c>
      <c r="K345" s="109">
        <v>2.5</v>
      </c>
      <c r="L345" s="109"/>
      <c r="M345" s="109"/>
      <c r="N345" s="36">
        <f t="shared" si="21"/>
        <v>27.4</v>
      </c>
    </row>
    <row r="346" spans="1:14">
      <c r="A346" s="9" t="s">
        <v>1152</v>
      </c>
      <c r="B346" s="109">
        <v>6</v>
      </c>
      <c r="C346" s="109">
        <v>12</v>
      </c>
      <c r="D346" s="109">
        <v>5.5</v>
      </c>
      <c r="E346" s="109">
        <v>3</v>
      </c>
      <c r="F346" s="109">
        <v>5.25</v>
      </c>
      <c r="G346" s="109">
        <v>12.1</v>
      </c>
      <c r="H346" s="109">
        <v>9</v>
      </c>
      <c r="I346" s="109">
        <v>8</v>
      </c>
      <c r="J346" s="109">
        <v>6.7</v>
      </c>
      <c r="K346" s="109">
        <v>5.5</v>
      </c>
      <c r="L346" s="109">
        <v>4</v>
      </c>
      <c r="M346" s="109"/>
      <c r="N346" s="36">
        <f t="shared" si="21"/>
        <v>77.05</v>
      </c>
    </row>
    <row r="347" spans="1:14">
      <c r="A347" s="9" t="s">
        <v>682</v>
      </c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36"/>
    </row>
    <row r="348" spans="1:14">
      <c r="A348" s="9" t="s">
        <v>993</v>
      </c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36"/>
    </row>
    <row r="349" spans="1:14">
      <c r="A349" s="9" t="s">
        <v>683</v>
      </c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36"/>
    </row>
    <row r="350" spans="1:14">
      <c r="A350" s="9" t="s">
        <v>703</v>
      </c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36"/>
    </row>
    <row r="351" spans="1:14">
      <c r="A351" s="9" t="s">
        <v>702</v>
      </c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36"/>
    </row>
    <row r="352" spans="1:14">
      <c r="A352" s="8" t="s">
        <v>763</v>
      </c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36"/>
    </row>
    <row r="353" spans="1:14">
      <c r="A353" s="10" t="s">
        <v>764</v>
      </c>
      <c r="B353" s="29"/>
      <c r="C353" s="29"/>
      <c r="D353" s="29">
        <v>59</v>
      </c>
      <c r="E353" s="29">
        <v>50</v>
      </c>
      <c r="F353" s="29">
        <v>56</v>
      </c>
      <c r="G353" s="29"/>
      <c r="H353" s="29"/>
      <c r="I353" s="29">
        <v>55</v>
      </c>
      <c r="J353" s="29"/>
      <c r="K353" s="29"/>
      <c r="L353" s="29"/>
      <c r="M353" s="29"/>
      <c r="N353" s="36"/>
    </row>
    <row r="354" spans="1:14">
      <c r="A354" s="10" t="s">
        <v>765</v>
      </c>
      <c r="B354" s="29"/>
      <c r="C354" s="29"/>
      <c r="D354" s="29">
        <v>64</v>
      </c>
      <c r="E354" s="29"/>
      <c r="F354" s="29">
        <v>72</v>
      </c>
      <c r="G354" s="29"/>
      <c r="H354" s="29">
        <v>60</v>
      </c>
      <c r="I354" s="29">
        <v>61</v>
      </c>
      <c r="J354" s="29">
        <v>62</v>
      </c>
      <c r="K354" s="29"/>
      <c r="L354" s="29"/>
      <c r="M354" s="29"/>
      <c r="N354" s="36"/>
    </row>
    <row r="355" spans="1:14">
      <c r="A355" s="10" t="s">
        <v>1017</v>
      </c>
      <c r="B355" s="29"/>
      <c r="C355" s="29"/>
      <c r="D355" s="29"/>
      <c r="E355" s="29"/>
      <c r="F355" s="29"/>
      <c r="G355" s="29"/>
      <c r="H355" s="29">
        <v>55</v>
      </c>
      <c r="I355" s="29">
        <v>54</v>
      </c>
      <c r="J355" s="29"/>
      <c r="K355" s="29"/>
      <c r="L355" s="29"/>
      <c r="M355" s="29"/>
      <c r="N355" s="36"/>
    </row>
    <row r="356" spans="1:14">
      <c r="A356" s="9" t="s">
        <v>766</v>
      </c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36"/>
    </row>
    <row r="357" spans="1:14">
      <c r="A357" s="10" t="s">
        <v>764</v>
      </c>
      <c r="B357" s="28"/>
      <c r="C357" s="28" t="s">
        <v>854</v>
      </c>
      <c r="D357" s="28" t="s">
        <v>1055</v>
      </c>
      <c r="E357" s="28">
        <v>0.95</v>
      </c>
      <c r="F357" s="28">
        <v>0.65</v>
      </c>
      <c r="G357" s="28"/>
      <c r="H357" s="28">
        <v>1</v>
      </c>
      <c r="I357" s="28">
        <v>1</v>
      </c>
      <c r="J357" s="28">
        <v>0.95</v>
      </c>
      <c r="K357" s="28"/>
      <c r="L357" s="28"/>
      <c r="M357" s="28"/>
      <c r="N357" s="36"/>
    </row>
    <row r="358" spans="1:14">
      <c r="A358" s="10" t="s">
        <v>765</v>
      </c>
      <c r="B358" s="28"/>
      <c r="C358" s="28">
        <v>0.7</v>
      </c>
      <c r="D358" s="28" t="s">
        <v>1171</v>
      </c>
      <c r="E358" s="28"/>
      <c r="F358" s="28">
        <v>1</v>
      </c>
      <c r="G358" s="28"/>
      <c r="H358" s="28">
        <v>1</v>
      </c>
      <c r="I358" s="28">
        <v>0.9</v>
      </c>
      <c r="J358" s="28">
        <v>0.9</v>
      </c>
      <c r="K358" s="28"/>
      <c r="L358" s="28"/>
      <c r="M358" s="28"/>
      <c r="N358" s="36"/>
    </row>
    <row r="359" spans="1:14">
      <c r="A359" s="10" t="s">
        <v>1017</v>
      </c>
      <c r="B359" s="28"/>
      <c r="C359" s="28">
        <v>1</v>
      </c>
      <c r="D359" s="28"/>
      <c r="E359" s="28"/>
      <c r="F359" s="28"/>
      <c r="G359" s="28"/>
      <c r="H359" s="28">
        <v>1</v>
      </c>
      <c r="I359" s="28">
        <v>1</v>
      </c>
      <c r="J359" s="28">
        <v>1</v>
      </c>
      <c r="K359" s="28"/>
      <c r="L359" s="28"/>
      <c r="M359" s="28"/>
      <c r="N359" s="36"/>
    </row>
    <row r="360" spans="1:14">
      <c r="A360" s="9" t="s">
        <v>1079</v>
      </c>
      <c r="B360" s="29"/>
      <c r="C360" s="29"/>
      <c r="D360" s="29"/>
      <c r="E360" s="29"/>
      <c r="F360" s="29"/>
      <c r="G360" s="28"/>
      <c r="H360" s="28"/>
      <c r="I360" s="29"/>
      <c r="J360" s="29"/>
      <c r="K360" s="28"/>
      <c r="L360" s="28"/>
      <c r="M360" s="28"/>
      <c r="N360" s="36"/>
    </row>
    <row r="361" spans="1:14">
      <c r="A361" s="10" t="s">
        <v>764</v>
      </c>
      <c r="B361" s="29"/>
      <c r="C361" s="29">
        <v>5</v>
      </c>
      <c r="D361" s="29"/>
      <c r="E361" s="29">
        <v>9</v>
      </c>
      <c r="F361" s="29">
        <v>2</v>
      </c>
      <c r="G361" s="29"/>
      <c r="H361" s="70" t="s">
        <v>1166</v>
      </c>
      <c r="I361" s="29">
        <v>0</v>
      </c>
      <c r="J361" s="29">
        <v>0</v>
      </c>
      <c r="K361" s="70"/>
      <c r="L361" s="70"/>
      <c r="M361" s="70"/>
      <c r="N361" s="36"/>
    </row>
    <row r="362" spans="1:14">
      <c r="A362" s="10" t="s">
        <v>765</v>
      </c>
      <c r="B362" s="29"/>
      <c r="C362" s="29">
        <v>0</v>
      </c>
      <c r="D362" s="29"/>
      <c r="E362" s="29"/>
      <c r="F362" s="29">
        <v>5</v>
      </c>
      <c r="G362" s="70"/>
      <c r="H362" s="70" t="s">
        <v>1166</v>
      </c>
      <c r="I362" s="29">
        <v>10</v>
      </c>
      <c r="J362" s="29">
        <v>0</v>
      </c>
      <c r="K362" s="70"/>
      <c r="L362" s="70"/>
      <c r="M362" s="70"/>
      <c r="N362" s="36"/>
    </row>
    <row r="363" spans="1:14">
      <c r="A363" s="10" t="s">
        <v>1017</v>
      </c>
      <c r="B363" s="29"/>
      <c r="C363" s="29">
        <v>0</v>
      </c>
      <c r="D363" s="29"/>
      <c r="E363" s="29"/>
      <c r="F363" s="29"/>
      <c r="G363" s="70"/>
      <c r="H363" s="70" t="s">
        <v>1167</v>
      </c>
      <c r="I363" s="29">
        <v>15</v>
      </c>
      <c r="J363" s="70" t="s">
        <v>1162</v>
      </c>
      <c r="K363" s="70"/>
      <c r="L363" s="70"/>
      <c r="M363" s="70"/>
      <c r="N363" s="36"/>
    </row>
    <row r="364" spans="1:14">
      <c r="A364" s="9" t="s">
        <v>872</v>
      </c>
      <c r="B364" s="29"/>
      <c r="C364" s="29"/>
      <c r="D364" s="29"/>
      <c r="E364" s="29"/>
      <c r="F364" s="29"/>
      <c r="G364" s="28"/>
      <c r="H364" s="28"/>
      <c r="I364" s="29"/>
      <c r="J364" s="29"/>
      <c r="K364" s="28"/>
      <c r="L364" s="28"/>
      <c r="M364" s="28"/>
      <c r="N364" s="36"/>
    </row>
    <row r="365" spans="1:14">
      <c r="A365" s="10" t="s">
        <v>764</v>
      </c>
      <c r="B365" s="29"/>
      <c r="C365" s="29">
        <v>0</v>
      </c>
      <c r="D365" s="29">
        <v>0</v>
      </c>
      <c r="E365" s="29">
        <v>0</v>
      </c>
      <c r="F365" s="29">
        <v>0</v>
      </c>
      <c r="G365" s="37"/>
      <c r="H365" s="29" t="s">
        <v>1163</v>
      </c>
      <c r="I365" s="70" t="s">
        <v>1112</v>
      </c>
      <c r="J365" s="70" t="s">
        <v>1112</v>
      </c>
      <c r="K365" s="29"/>
      <c r="L365" s="29"/>
      <c r="M365" s="29"/>
      <c r="N365" s="36"/>
    </row>
    <row r="366" spans="1:14">
      <c r="A366" s="10" t="s">
        <v>765</v>
      </c>
      <c r="B366" s="29"/>
      <c r="C366" s="29">
        <v>0</v>
      </c>
      <c r="D366" s="29" t="s">
        <v>1172</v>
      </c>
      <c r="E366" s="29"/>
      <c r="F366" s="29">
        <v>0</v>
      </c>
      <c r="G366" s="37"/>
      <c r="H366" s="29" t="s">
        <v>1163</v>
      </c>
      <c r="I366" s="70" t="s">
        <v>1112</v>
      </c>
      <c r="J366" s="70" t="s">
        <v>1112</v>
      </c>
      <c r="K366" s="29"/>
      <c r="L366" s="29"/>
      <c r="M366" s="29"/>
      <c r="N366" s="36"/>
    </row>
    <row r="367" spans="1:14">
      <c r="A367" s="10" t="s">
        <v>1017</v>
      </c>
      <c r="B367" s="29"/>
      <c r="C367" s="29">
        <v>0</v>
      </c>
      <c r="D367" s="29"/>
      <c r="E367" s="29"/>
      <c r="F367" s="29"/>
      <c r="G367" s="37"/>
      <c r="H367" s="29" t="s">
        <v>1168</v>
      </c>
      <c r="I367" s="70" t="s">
        <v>1112</v>
      </c>
      <c r="J367" s="70" t="s">
        <v>1163</v>
      </c>
      <c r="K367" s="29"/>
      <c r="L367" s="29"/>
      <c r="M367" s="29"/>
      <c r="N367" s="36"/>
    </row>
    <row r="368" spans="1:14">
      <c r="A368" s="8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36"/>
    </row>
    <row r="369" spans="1:14" ht="42">
      <c r="A369" s="10" t="s">
        <v>615</v>
      </c>
      <c r="B369" s="24" t="s">
        <v>1156</v>
      </c>
      <c r="C369" s="24" t="s">
        <v>1113</v>
      </c>
      <c r="D369" s="24" t="s">
        <v>1173</v>
      </c>
      <c r="E369" s="24" t="s">
        <v>1189</v>
      </c>
      <c r="F369" s="24" t="s">
        <v>1184</v>
      </c>
      <c r="G369" s="24" t="s">
        <v>1154</v>
      </c>
      <c r="H369" s="24" t="s">
        <v>1180</v>
      </c>
      <c r="I369" s="24" t="s">
        <v>1185</v>
      </c>
      <c r="J369" s="24" t="s">
        <v>1160</v>
      </c>
      <c r="K369" s="24" t="s">
        <v>1177</v>
      </c>
      <c r="L369" s="24" t="s">
        <v>1183</v>
      </c>
      <c r="M369" s="24" t="s">
        <v>601</v>
      </c>
      <c r="N369" s="36"/>
    </row>
    <row r="370" spans="1:14" ht="42">
      <c r="B370" s="24" t="s">
        <v>1157</v>
      </c>
      <c r="C370" s="24" t="s">
        <v>1169</v>
      </c>
      <c r="D370" s="24" t="s">
        <v>1174</v>
      </c>
      <c r="E370" s="24"/>
      <c r="F370" s="24" t="s">
        <v>1190</v>
      </c>
      <c r="G370" s="24" t="s">
        <v>1155</v>
      </c>
      <c r="H370" s="69"/>
      <c r="I370" s="24" t="s">
        <v>1186</v>
      </c>
      <c r="J370" s="24" t="s">
        <v>1161</v>
      </c>
      <c r="K370" s="24" t="s">
        <v>1178</v>
      </c>
      <c r="L370" s="69"/>
      <c r="M370" s="24" t="s">
        <v>1181</v>
      </c>
      <c r="N370" s="36"/>
    </row>
    <row r="371" spans="1:14" ht="28">
      <c r="B371" s="24" t="s">
        <v>1158</v>
      </c>
      <c r="C371" s="24"/>
      <c r="D371" s="69"/>
      <c r="E371" s="69"/>
      <c r="F371" s="69"/>
      <c r="G371" s="69"/>
      <c r="H371" s="69"/>
      <c r="I371" s="24"/>
      <c r="J371" s="24"/>
      <c r="K371" s="24" t="s">
        <v>1179</v>
      </c>
      <c r="L371" s="24"/>
      <c r="M371" s="24" t="s">
        <v>1182</v>
      </c>
      <c r="N371" s="36"/>
    </row>
    <row r="372" spans="1:14" ht="28">
      <c r="B372" s="24" t="s">
        <v>1159</v>
      </c>
      <c r="C372" s="54"/>
      <c r="D372" s="54"/>
      <c r="E372" s="54"/>
      <c r="F372" s="54"/>
      <c r="G372" s="49"/>
      <c r="H372" s="54"/>
      <c r="I372" s="54"/>
      <c r="J372" s="54"/>
      <c r="K372" s="54"/>
      <c r="L372" s="54"/>
      <c r="M372" s="54"/>
      <c r="N372" s="56"/>
    </row>
    <row r="373" spans="1:14">
      <c r="C373" s="51"/>
      <c r="D373" s="51"/>
      <c r="E373" s="51"/>
      <c r="F373" s="51"/>
      <c r="G373" s="88"/>
      <c r="H373" s="51"/>
      <c r="I373" s="51"/>
      <c r="J373" s="51"/>
      <c r="K373" s="88"/>
      <c r="L373" s="88"/>
      <c r="M373" s="88"/>
      <c r="N373" s="88"/>
    </row>
    <row r="374" spans="1:14">
      <c r="A374" t="s">
        <v>1117</v>
      </c>
      <c r="B374" t="s">
        <v>1164</v>
      </c>
      <c r="C374" s="88"/>
      <c r="D374" s="88"/>
      <c r="E374" s="88"/>
      <c r="F374" s="88"/>
      <c r="G374" s="88"/>
      <c r="H374" s="51"/>
      <c r="I374" s="88"/>
      <c r="J374" s="88"/>
      <c r="M374" s="88"/>
      <c r="N374" s="88"/>
    </row>
    <row r="375" spans="1:14">
      <c r="A375" t="s">
        <v>1187</v>
      </c>
      <c r="B375" t="s">
        <v>1188</v>
      </c>
      <c r="C375" s="88"/>
      <c r="D375" s="88"/>
      <c r="E375" s="88"/>
      <c r="F375" s="88"/>
      <c r="G375" s="88"/>
      <c r="H375" s="51"/>
      <c r="I375" s="88"/>
      <c r="J375" s="88"/>
      <c r="M375" s="88"/>
      <c r="N375" s="88"/>
    </row>
    <row r="376" spans="1:14">
      <c r="C376" s="88"/>
      <c r="D376" s="88"/>
      <c r="E376" s="88"/>
      <c r="F376" s="88"/>
      <c r="G376" s="88"/>
      <c r="H376" s="51"/>
      <c r="I376" s="88"/>
      <c r="J376" s="88"/>
      <c r="K376" s="88"/>
      <c r="L376" s="88"/>
      <c r="M376" s="88"/>
      <c r="N376" s="88"/>
    </row>
    <row r="377" spans="1:14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</row>
    <row r="378" spans="1:14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</row>
    <row r="379" spans="1:14">
      <c r="A379" s="3"/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</row>
    <row r="380" spans="1:14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</row>
    <row r="381" spans="1:14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</row>
    <row r="382" spans="1:14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</row>
    <row r="383" spans="1:14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</row>
    <row r="384" spans="1:14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</row>
    <row r="385" spans="1:14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</row>
    <row r="386" spans="1:14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</row>
    <row r="387" spans="1:14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</row>
    <row r="388" spans="1:14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</row>
    <row r="389" spans="1:14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</row>
    <row r="390" spans="1:14">
      <c r="A390" s="3"/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</row>
    <row r="391" spans="1:14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</row>
    <row r="392" spans="1:14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</row>
    <row r="393" spans="1:14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</row>
    <row r="394" spans="1:14">
      <c r="A394" s="3"/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</row>
    <row r="395" spans="1:14">
      <c r="A395" s="93"/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</row>
    <row r="396" spans="1:14">
      <c r="A396" s="93"/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</row>
    <row r="397" spans="1:14">
      <c r="A397" s="93"/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</row>
    <row r="398" spans="1:14">
      <c r="A398" s="93"/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</row>
    <row r="399" spans="1:14">
      <c r="A399" s="93"/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</row>
    <row r="400" spans="1:14">
      <c r="A400" s="93"/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</row>
    <row r="401" spans="1:14">
      <c r="A401" s="93"/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</row>
    <row r="402" spans="1:14">
      <c r="A402" s="93"/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</row>
    <row r="403" spans="1:14">
      <c r="A403" s="93"/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</row>
    <row r="404" spans="1:14">
      <c r="A404" s="93"/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</row>
    <row r="405" spans="1:14">
      <c r="A405" s="93"/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</row>
    <row r="406" spans="1:14">
      <c r="A406" s="3"/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</row>
    <row r="407" spans="1:14">
      <c r="A407" s="93"/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</row>
    <row r="408" spans="1:14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</row>
    <row r="409" spans="1:14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</row>
  </sheetData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5"/>
  <sheetViews>
    <sheetView topLeftCell="A105" zoomScale="125" workbookViewId="0">
      <selection activeCell="G3" sqref="G3"/>
    </sheetView>
  </sheetViews>
  <sheetFormatPr baseColWidth="10" defaultColWidth="7.5" defaultRowHeight="13"/>
  <cols>
    <col min="1" max="1" width="25.6640625" customWidth="1"/>
    <col min="2" max="3" width="8.6640625" customWidth="1"/>
    <col min="4" max="4" width="9" customWidth="1"/>
    <col min="5" max="5" width="8.5" customWidth="1"/>
    <col min="6" max="7" width="9.33203125" customWidth="1"/>
    <col min="8" max="8" width="10.1640625" customWidth="1"/>
  </cols>
  <sheetData>
    <row r="1" spans="1:10">
      <c r="A1" s="3" t="s">
        <v>396</v>
      </c>
      <c r="C1" s="5" t="s">
        <v>514</v>
      </c>
      <c r="D1" s="5">
        <f>I271</f>
        <v>103</v>
      </c>
      <c r="E1" s="5"/>
      <c r="F1" s="5"/>
      <c r="G1" s="5"/>
      <c r="H1" s="5"/>
    </row>
    <row r="2" spans="1:10">
      <c r="A2" s="3"/>
      <c r="C2" s="5"/>
      <c r="D2" s="5"/>
      <c r="E2" s="5"/>
      <c r="F2" s="5"/>
      <c r="G2" s="5"/>
      <c r="H2" s="5"/>
    </row>
    <row r="3" spans="1:10" ht="24" customHeight="1">
      <c r="A3" s="3"/>
      <c r="B3" s="40" t="s">
        <v>399</v>
      </c>
      <c r="C3" s="50" t="s">
        <v>16</v>
      </c>
      <c r="D3" s="66" t="s">
        <v>367</v>
      </c>
      <c r="E3" s="66" t="s">
        <v>296</v>
      </c>
      <c r="F3" s="50" t="s">
        <v>298</v>
      </c>
      <c r="G3" s="66" t="s">
        <v>368</v>
      </c>
      <c r="H3" s="65" t="s">
        <v>300</v>
      </c>
      <c r="I3" s="41" t="s">
        <v>378</v>
      </c>
    </row>
    <row r="4" spans="1:10" ht="28">
      <c r="B4" s="46" t="s">
        <v>15</v>
      </c>
      <c r="C4" s="25"/>
      <c r="D4" s="25"/>
      <c r="E4" s="42"/>
      <c r="F4" s="25"/>
      <c r="G4" s="25"/>
      <c r="H4" s="25"/>
      <c r="I4" s="42"/>
      <c r="J4" s="52"/>
    </row>
    <row r="5" spans="1:10" s="1" customFormat="1" ht="12">
      <c r="A5" s="53" t="s">
        <v>843</v>
      </c>
      <c r="B5" s="68"/>
      <c r="C5" s="19"/>
      <c r="D5" s="19"/>
      <c r="E5" s="19"/>
      <c r="F5" s="19"/>
      <c r="G5" s="19"/>
      <c r="H5" s="19"/>
      <c r="I5" s="19"/>
    </row>
    <row r="6" spans="1:10" ht="14">
      <c r="A6" s="39" t="s">
        <v>1</v>
      </c>
      <c r="B6" s="21"/>
      <c r="C6" s="21"/>
      <c r="D6" s="21"/>
      <c r="E6" s="21"/>
      <c r="F6" s="21"/>
      <c r="G6" s="21"/>
      <c r="H6" s="21"/>
      <c r="I6" s="21" t="str">
        <f t="shared" ref="I6:I69" si="0">IF(SUM(B6:H6)&gt;0,SUM(B6:H6),"")</f>
        <v/>
      </c>
    </row>
    <row r="7" spans="1:10" ht="14">
      <c r="A7" s="39" t="s">
        <v>376</v>
      </c>
      <c r="B7" s="21"/>
      <c r="C7" s="21"/>
      <c r="D7" s="21"/>
      <c r="E7" s="21"/>
      <c r="F7" s="21"/>
      <c r="G7" s="21"/>
      <c r="H7" s="21"/>
      <c r="I7" s="21" t="str">
        <f t="shared" si="0"/>
        <v/>
      </c>
    </row>
    <row r="8" spans="1:10" ht="14">
      <c r="A8" s="39" t="s">
        <v>245</v>
      </c>
      <c r="B8" s="21">
        <v>1</v>
      </c>
      <c r="C8" s="21"/>
      <c r="D8" s="21"/>
      <c r="E8" s="21"/>
      <c r="F8" s="21"/>
      <c r="G8" s="21"/>
      <c r="H8" s="21"/>
      <c r="I8" s="21">
        <f t="shared" si="0"/>
        <v>1</v>
      </c>
    </row>
    <row r="9" spans="1:10" ht="14">
      <c r="A9" s="39" t="s">
        <v>246</v>
      </c>
      <c r="B9" s="21"/>
      <c r="C9" s="21"/>
      <c r="D9" s="21"/>
      <c r="E9" s="21"/>
      <c r="F9" s="21"/>
      <c r="G9" s="21"/>
      <c r="H9" s="21"/>
      <c r="I9" s="21" t="str">
        <f t="shared" si="0"/>
        <v/>
      </c>
    </row>
    <row r="10" spans="1:10" ht="14">
      <c r="A10" s="39" t="s">
        <v>247</v>
      </c>
      <c r="B10" s="21"/>
      <c r="C10" s="21"/>
      <c r="D10" s="21"/>
      <c r="E10" s="21"/>
      <c r="F10" s="21"/>
      <c r="G10" s="21"/>
      <c r="H10" s="21"/>
      <c r="I10" s="21" t="str">
        <f t="shared" si="0"/>
        <v/>
      </c>
    </row>
    <row r="11" spans="1:10" ht="14">
      <c r="A11" s="39" t="s">
        <v>248</v>
      </c>
      <c r="B11" s="21"/>
      <c r="C11" s="21"/>
      <c r="D11" s="21"/>
      <c r="E11" s="21"/>
      <c r="F11" s="21"/>
      <c r="G11" s="21"/>
      <c r="H11" s="21"/>
      <c r="I11" s="21" t="str">
        <f t="shared" si="0"/>
        <v/>
      </c>
    </row>
    <row r="12" spans="1:10">
      <c r="A12" s="54"/>
      <c r="B12" s="20"/>
      <c r="C12" s="20"/>
      <c r="D12" s="20"/>
      <c r="E12" s="20"/>
      <c r="F12" s="20"/>
      <c r="G12" s="20"/>
      <c r="H12" s="20"/>
      <c r="I12" s="20" t="str">
        <f t="shared" si="0"/>
        <v/>
      </c>
    </row>
    <row r="13" spans="1:10" ht="14">
      <c r="A13" s="2" t="s">
        <v>995</v>
      </c>
      <c r="B13" s="20"/>
      <c r="C13" s="20"/>
      <c r="D13" s="20"/>
      <c r="E13" s="20"/>
      <c r="F13" s="20"/>
      <c r="G13" s="20"/>
      <c r="H13" s="20"/>
      <c r="I13" s="20" t="str">
        <f t="shared" si="0"/>
        <v/>
      </c>
    </row>
    <row r="14" spans="1:10" ht="14">
      <c r="A14" s="38" t="s">
        <v>695</v>
      </c>
      <c r="B14" s="21"/>
      <c r="C14" s="21"/>
      <c r="D14" s="21"/>
      <c r="E14" s="21"/>
      <c r="F14" s="21"/>
      <c r="G14" s="21">
        <v>1</v>
      </c>
      <c r="H14" s="21"/>
      <c r="I14" s="21">
        <f t="shared" si="0"/>
        <v>1</v>
      </c>
    </row>
    <row r="15" spans="1:10" ht="14">
      <c r="A15" s="38" t="s">
        <v>570</v>
      </c>
      <c r="B15" s="21">
        <v>1</v>
      </c>
      <c r="C15" s="21"/>
      <c r="D15" s="21"/>
      <c r="E15" s="21"/>
      <c r="F15" s="21"/>
      <c r="G15" s="21"/>
      <c r="H15" s="21"/>
      <c r="I15" s="21">
        <f t="shared" si="0"/>
        <v>1</v>
      </c>
    </row>
    <row r="16" spans="1:10" ht="14">
      <c r="A16" s="38" t="s">
        <v>571</v>
      </c>
      <c r="B16" s="21">
        <v>3</v>
      </c>
      <c r="C16" s="21"/>
      <c r="D16" s="21">
        <v>2</v>
      </c>
      <c r="E16" s="21"/>
      <c r="F16" s="21">
        <v>4</v>
      </c>
      <c r="G16" s="21">
        <v>1</v>
      </c>
      <c r="H16" s="21"/>
      <c r="I16" s="21">
        <f t="shared" si="0"/>
        <v>10</v>
      </c>
    </row>
    <row r="17" spans="1:9" ht="14">
      <c r="A17" s="38" t="s">
        <v>572</v>
      </c>
      <c r="B17" s="21"/>
      <c r="C17" s="21"/>
      <c r="D17" s="21"/>
      <c r="E17" s="21"/>
      <c r="F17" s="21"/>
      <c r="G17" s="21"/>
      <c r="H17" s="21"/>
      <c r="I17" s="21" t="str">
        <f t="shared" si="0"/>
        <v/>
      </c>
    </row>
    <row r="18" spans="1:9" ht="14">
      <c r="A18" s="38" t="s">
        <v>528</v>
      </c>
      <c r="B18" s="21"/>
      <c r="C18" s="21"/>
      <c r="D18" s="21"/>
      <c r="E18" s="21"/>
      <c r="F18" s="21"/>
      <c r="G18" s="21"/>
      <c r="H18" s="21"/>
      <c r="I18" s="21" t="str">
        <f t="shared" si="0"/>
        <v/>
      </c>
    </row>
    <row r="19" spans="1:9" ht="14">
      <c r="A19" s="38" t="s">
        <v>390</v>
      </c>
      <c r="B19" s="21">
        <v>16</v>
      </c>
      <c r="C19" s="21">
        <v>5</v>
      </c>
      <c r="D19" s="21">
        <v>8</v>
      </c>
      <c r="E19" s="21"/>
      <c r="F19" s="21">
        <v>12</v>
      </c>
      <c r="G19" s="21">
        <v>9</v>
      </c>
      <c r="H19" s="21">
        <v>2</v>
      </c>
      <c r="I19" s="21">
        <f t="shared" si="0"/>
        <v>52</v>
      </c>
    </row>
    <row r="20" spans="1:9">
      <c r="A20" s="54"/>
      <c r="B20" s="20"/>
      <c r="C20" s="20"/>
      <c r="D20" s="20"/>
      <c r="E20" s="20"/>
      <c r="F20" s="20"/>
      <c r="G20" s="20"/>
      <c r="H20" s="20"/>
      <c r="I20" s="20" t="str">
        <f t="shared" si="0"/>
        <v/>
      </c>
    </row>
    <row r="21" spans="1:9" ht="14">
      <c r="A21" s="2" t="s">
        <v>983</v>
      </c>
      <c r="B21" s="20"/>
      <c r="C21" s="20"/>
      <c r="D21" s="20"/>
      <c r="E21" s="20"/>
      <c r="F21" s="20"/>
      <c r="G21" s="20"/>
      <c r="H21" s="20"/>
      <c r="I21" s="20" t="str">
        <f t="shared" si="0"/>
        <v/>
      </c>
    </row>
    <row r="22" spans="1:9">
      <c r="A22" s="55" t="s">
        <v>364</v>
      </c>
      <c r="B22" s="21"/>
      <c r="C22" s="21"/>
      <c r="D22" s="21"/>
      <c r="E22" s="21"/>
      <c r="F22" s="21"/>
      <c r="G22" s="21"/>
      <c r="H22" s="21"/>
      <c r="I22" s="21" t="str">
        <f t="shared" si="0"/>
        <v/>
      </c>
    </row>
    <row r="23" spans="1:9">
      <c r="A23" s="56" t="s">
        <v>408</v>
      </c>
      <c r="B23" s="21"/>
      <c r="C23" s="21"/>
      <c r="D23" s="21"/>
      <c r="E23" s="21"/>
      <c r="F23" s="21"/>
      <c r="G23" s="21"/>
      <c r="H23" s="21"/>
      <c r="I23" s="21" t="str">
        <f t="shared" si="0"/>
        <v/>
      </c>
    </row>
    <row r="24" spans="1:9">
      <c r="A24" s="58" t="s">
        <v>266</v>
      </c>
      <c r="B24" s="21">
        <v>100</v>
      </c>
      <c r="C24" s="21"/>
      <c r="D24" s="21"/>
      <c r="E24" s="21">
        <v>12</v>
      </c>
      <c r="F24" s="21">
        <v>56</v>
      </c>
      <c r="G24" s="21">
        <v>56</v>
      </c>
      <c r="H24" s="21">
        <v>8</v>
      </c>
      <c r="I24" s="21">
        <f t="shared" si="0"/>
        <v>232</v>
      </c>
    </row>
    <row r="25" spans="1:9">
      <c r="A25" s="55" t="s">
        <v>267</v>
      </c>
      <c r="B25" s="21">
        <v>5</v>
      </c>
      <c r="C25" s="21">
        <v>2</v>
      </c>
      <c r="D25" s="21"/>
      <c r="E25" s="21"/>
      <c r="F25" s="21">
        <v>2</v>
      </c>
      <c r="G25" s="21">
        <v>5</v>
      </c>
      <c r="H25" s="21"/>
      <c r="I25" s="21">
        <f t="shared" si="0"/>
        <v>14</v>
      </c>
    </row>
    <row r="26" spans="1:9">
      <c r="A26" s="55" t="s">
        <v>268</v>
      </c>
      <c r="B26" s="21"/>
      <c r="C26" s="21"/>
      <c r="D26" s="21"/>
      <c r="E26" s="21"/>
      <c r="F26" s="21"/>
      <c r="G26" s="21"/>
      <c r="H26" s="21"/>
      <c r="I26" s="21" t="str">
        <f t="shared" si="0"/>
        <v/>
      </c>
    </row>
    <row r="27" spans="1:9">
      <c r="A27" s="55" t="s">
        <v>269</v>
      </c>
      <c r="B27" s="21"/>
      <c r="C27" s="21"/>
      <c r="D27" s="21"/>
      <c r="E27" s="34"/>
      <c r="F27" s="21"/>
      <c r="G27" s="21"/>
      <c r="H27" s="21"/>
      <c r="I27" s="21" t="str">
        <f t="shared" si="0"/>
        <v/>
      </c>
    </row>
    <row r="28" spans="1:9">
      <c r="A28" s="55" t="s">
        <v>410</v>
      </c>
      <c r="B28" s="21">
        <v>100</v>
      </c>
      <c r="C28" s="21">
        <v>4</v>
      </c>
      <c r="D28" s="21"/>
      <c r="E28" s="21">
        <v>2</v>
      </c>
      <c r="F28" s="21">
        <v>10</v>
      </c>
      <c r="G28" s="21">
        <v>16</v>
      </c>
      <c r="H28" s="21">
        <v>5</v>
      </c>
      <c r="I28" s="21">
        <f t="shared" si="0"/>
        <v>137</v>
      </c>
    </row>
    <row r="29" spans="1:9">
      <c r="A29" s="55" t="s">
        <v>411</v>
      </c>
      <c r="B29" s="21"/>
      <c r="C29" s="21"/>
      <c r="D29" s="21"/>
      <c r="E29" s="21"/>
      <c r="F29" s="21"/>
      <c r="G29" s="21"/>
      <c r="H29" s="21"/>
      <c r="I29" s="21" t="str">
        <f t="shared" si="0"/>
        <v/>
      </c>
    </row>
    <row r="30" spans="1:9">
      <c r="A30" s="55" t="s">
        <v>568</v>
      </c>
      <c r="B30" s="21">
        <v>8</v>
      </c>
      <c r="C30" s="21">
        <v>4</v>
      </c>
      <c r="D30" s="21"/>
      <c r="E30" s="21"/>
      <c r="F30" s="21"/>
      <c r="G30" s="21">
        <v>5</v>
      </c>
      <c r="H30" s="21"/>
      <c r="I30" s="21">
        <f t="shared" si="0"/>
        <v>17</v>
      </c>
    </row>
    <row r="31" spans="1:9">
      <c r="A31" s="55" t="s">
        <v>569</v>
      </c>
      <c r="B31" s="21"/>
      <c r="C31" s="21"/>
      <c r="D31" s="21"/>
      <c r="E31" s="21"/>
      <c r="F31" s="21"/>
      <c r="G31" s="21"/>
      <c r="H31" s="21"/>
      <c r="I31" s="21" t="str">
        <f t="shared" si="0"/>
        <v/>
      </c>
    </row>
    <row r="32" spans="1:9">
      <c r="A32" s="55" t="s">
        <v>417</v>
      </c>
      <c r="B32" s="21"/>
      <c r="C32" s="21"/>
      <c r="D32" s="21"/>
      <c r="E32" s="21"/>
      <c r="F32" s="21"/>
      <c r="G32" s="21"/>
      <c r="H32" s="21"/>
      <c r="I32" s="21" t="str">
        <f t="shared" si="0"/>
        <v/>
      </c>
    </row>
    <row r="33" spans="1:9">
      <c r="A33" s="55" t="s">
        <v>124</v>
      </c>
      <c r="B33" s="21"/>
      <c r="C33" s="21"/>
      <c r="D33" s="21"/>
      <c r="E33" s="21"/>
      <c r="F33" s="21"/>
      <c r="G33" s="21"/>
      <c r="H33" s="21"/>
      <c r="I33" s="21" t="str">
        <f t="shared" si="0"/>
        <v/>
      </c>
    </row>
    <row r="34" spans="1:9">
      <c r="A34" s="55" t="s">
        <v>418</v>
      </c>
      <c r="B34" s="21">
        <v>6</v>
      </c>
      <c r="C34" s="21"/>
      <c r="D34" s="21"/>
      <c r="E34" s="21"/>
      <c r="F34" s="21"/>
      <c r="G34" s="21"/>
      <c r="H34" s="21"/>
      <c r="I34" s="21">
        <f t="shared" si="0"/>
        <v>6</v>
      </c>
    </row>
    <row r="35" spans="1:9">
      <c r="A35" s="55" t="s">
        <v>419</v>
      </c>
      <c r="B35" s="21"/>
      <c r="C35" s="21"/>
      <c r="D35" s="21"/>
      <c r="E35" s="21"/>
      <c r="F35" s="21"/>
      <c r="G35" s="21"/>
      <c r="H35" s="21"/>
      <c r="I35" s="21" t="str">
        <f t="shared" si="0"/>
        <v/>
      </c>
    </row>
    <row r="36" spans="1:9">
      <c r="A36" s="55" t="s">
        <v>163</v>
      </c>
      <c r="B36" s="21"/>
      <c r="C36" s="21"/>
      <c r="D36" s="21"/>
      <c r="E36" s="21"/>
      <c r="F36" s="21"/>
      <c r="G36" s="21"/>
      <c r="H36" s="21"/>
      <c r="I36" s="21" t="str">
        <f t="shared" si="0"/>
        <v/>
      </c>
    </row>
    <row r="37" spans="1:9">
      <c r="A37" s="55" t="s">
        <v>770</v>
      </c>
      <c r="B37" s="21">
        <v>1</v>
      </c>
      <c r="C37" s="21"/>
      <c r="D37" s="21"/>
      <c r="E37" s="21"/>
      <c r="F37" s="21">
        <v>3</v>
      </c>
      <c r="G37" s="21"/>
      <c r="H37" s="21"/>
      <c r="I37" s="21">
        <f t="shared" si="0"/>
        <v>4</v>
      </c>
    </row>
    <row r="38" spans="1:9">
      <c r="A38" s="55" t="s">
        <v>771</v>
      </c>
      <c r="B38" s="21"/>
      <c r="C38" s="21"/>
      <c r="D38" s="21"/>
      <c r="E38" s="21"/>
      <c r="F38" s="21"/>
      <c r="G38" s="21"/>
      <c r="H38" s="21"/>
      <c r="I38" s="21" t="str">
        <f t="shared" si="0"/>
        <v/>
      </c>
    </row>
    <row r="39" spans="1:9">
      <c r="A39" s="55" t="s">
        <v>179</v>
      </c>
      <c r="B39" s="21">
        <v>2</v>
      </c>
      <c r="C39" s="21"/>
      <c r="D39" s="21"/>
      <c r="E39" s="21"/>
      <c r="F39" s="21"/>
      <c r="G39" s="21"/>
      <c r="H39" s="21"/>
      <c r="I39" s="21">
        <f t="shared" si="0"/>
        <v>2</v>
      </c>
    </row>
    <row r="40" spans="1:9">
      <c r="A40" s="55" t="s">
        <v>180</v>
      </c>
      <c r="B40" s="21">
        <v>6</v>
      </c>
      <c r="C40" s="21"/>
      <c r="D40" s="21"/>
      <c r="E40" s="21"/>
      <c r="F40" s="21">
        <v>2</v>
      </c>
      <c r="G40" s="21"/>
      <c r="H40" s="21"/>
      <c r="I40" s="21">
        <f t="shared" si="0"/>
        <v>8</v>
      </c>
    </row>
    <row r="41" spans="1:9">
      <c r="A41" s="55" t="s">
        <v>476</v>
      </c>
      <c r="B41" s="21"/>
      <c r="C41" s="21"/>
      <c r="D41" s="21"/>
      <c r="E41" s="21"/>
      <c r="F41" s="21"/>
      <c r="G41" s="21"/>
      <c r="H41" s="21"/>
      <c r="I41" s="21" t="str">
        <f t="shared" si="0"/>
        <v/>
      </c>
    </row>
    <row r="42" spans="1:9">
      <c r="A42" s="56"/>
      <c r="B42" s="20"/>
      <c r="C42" s="20"/>
      <c r="D42" s="20"/>
      <c r="E42" s="20"/>
      <c r="F42" s="20"/>
      <c r="G42" s="20"/>
      <c r="H42" s="20"/>
      <c r="I42" s="20" t="str">
        <f t="shared" si="0"/>
        <v/>
      </c>
    </row>
    <row r="43" spans="1:9">
      <c r="A43" s="3" t="s">
        <v>692</v>
      </c>
      <c r="B43" s="20"/>
      <c r="C43" s="20"/>
      <c r="D43" s="20"/>
      <c r="E43" s="20"/>
      <c r="F43" s="20"/>
      <c r="G43" s="20"/>
      <c r="H43" s="20"/>
      <c r="I43" s="20" t="str">
        <f t="shared" si="0"/>
        <v/>
      </c>
    </row>
    <row r="44" spans="1:9" ht="14">
      <c r="A44" s="38" t="s">
        <v>391</v>
      </c>
      <c r="B44" s="21">
        <v>6</v>
      </c>
      <c r="C44" s="21"/>
      <c r="D44" s="21"/>
      <c r="E44" s="21"/>
      <c r="F44" s="21">
        <v>1</v>
      </c>
      <c r="G44" s="21">
        <v>5</v>
      </c>
      <c r="H44" s="21"/>
      <c r="I44" s="21">
        <f t="shared" si="0"/>
        <v>12</v>
      </c>
    </row>
    <row r="45" spans="1:9" ht="14">
      <c r="A45" s="38" t="s">
        <v>392</v>
      </c>
      <c r="B45" s="21"/>
      <c r="C45" s="21"/>
      <c r="D45" s="21"/>
      <c r="E45" s="21"/>
      <c r="F45" s="21">
        <v>2</v>
      </c>
      <c r="G45" s="21"/>
      <c r="H45" s="21"/>
      <c r="I45" s="21">
        <f t="shared" si="0"/>
        <v>2</v>
      </c>
    </row>
    <row r="46" spans="1:9" ht="14">
      <c r="A46" s="38" t="s">
        <v>551</v>
      </c>
      <c r="B46" s="21"/>
      <c r="C46" s="21"/>
      <c r="D46" s="21"/>
      <c r="E46" s="21"/>
      <c r="F46" s="21">
        <v>1</v>
      </c>
      <c r="G46" s="21"/>
      <c r="H46" s="21">
        <v>1</v>
      </c>
      <c r="I46" s="21">
        <f t="shared" si="0"/>
        <v>2</v>
      </c>
    </row>
    <row r="47" spans="1:9" ht="14">
      <c r="A47" s="38" t="s">
        <v>593</v>
      </c>
      <c r="B47" s="21"/>
      <c r="C47" s="21"/>
      <c r="D47" s="21"/>
      <c r="E47" s="21"/>
      <c r="F47" s="21"/>
      <c r="G47" s="21"/>
      <c r="H47" s="21"/>
      <c r="I47" s="21" t="str">
        <f t="shared" si="0"/>
        <v/>
      </c>
    </row>
    <row r="48" spans="1:9" ht="14">
      <c r="A48" s="38" t="s">
        <v>594</v>
      </c>
      <c r="B48" s="21">
        <v>1</v>
      </c>
      <c r="C48" s="21"/>
      <c r="D48" s="21"/>
      <c r="E48" s="21"/>
      <c r="F48" s="21"/>
      <c r="G48" s="21"/>
      <c r="H48" s="21"/>
      <c r="I48" s="21">
        <f t="shared" si="0"/>
        <v>1</v>
      </c>
    </row>
    <row r="49" spans="1:9" ht="14">
      <c r="A49" s="38" t="s">
        <v>437</v>
      </c>
      <c r="B49" s="21"/>
      <c r="C49" s="21"/>
      <c r="D49" s="21"/>
      <c r="E49" s="21"/>
      <c r="F49" s="21"/>
      <c r="G49" s="21"/>
      <c r="H49" s="21"/>
      <c r="I49" s="21" t="str">
        <f t="shared" si="0"/>
        <v/>
      </c>
    </row>
    <row r="50" spans="1:9" ht="14">
      <c r="A50" s="38" t="s">
        <v>438</v>
      </c>
      <c r="B50" s="21">
        <v>5</v>
      </c>
      <c r="C50" s="21">
        <v>1</v>
      </c>
      <c r="D50" s="21">
        <v>3</v>
      </c>
      <c r="E50" s="21">
        <v>2</v>
      </c>
      <c r="F50" s="21">
        <v>16</v>
      </c>
      <c r="G50" s="21">
        <v>4</v>
      </c>
      <c r="H50" s="21">
        <v>2</v>
      </c>
      <c r="I50" s="21">
        <f t="shared" si="0"/>
        <v>33</v>
      </c>
    </row>
    <row r="51" spans="1:9" ht="14">
      <c r="A51" s="38" t="s">
        <v>393</v>
      </c>
      <c r="B51" s="21"/>
      <c r="C51" s="21"/>
      <c r="D51" s="21"/>
      <c r="E51" s="21"/>
      <c r="F51" s="21"/>
      <c r="G51" s="21"/>
      <c r="H51" s="21"/>
      <c r="I51" s="21" t="str">
        <f t="shared" si="0"/>
        <v/>
      </c>
    </row>
    <row r="52" spans="1:9" ht="14">
      <c r="A52" s="38" t="s">
        <v>439</v>
      </c>
      <c r="B52" s="21"/>
      <c r="C52" s="21"/>
      <c r="D52" s="21"/>
      <c r="E52" s="21"/>
      <c r="F52" s="21">
        <v>1</v>
      </c>
      <c r="G52" s="21"/>
      <c r="H52" s="21"/>
      <c r="I52" s="21">
        <f t="shared" si="0"/>
        <v>1</v>
      </c>
    </row>
    <row r="53" spans="1:9" ht="14">
      <c r="A53" s="38" t="s">
        <v>440</v>
      </c>
      <c r="B53" s="21">
        <v>2</v>
      </c>
      <c r="C53" s="21"/>
      <c r="D53" s="21"/>
      <c r="E53" s="21"/>
      <c r="F53" s="21">
        <v>8</v>
      </c>
      <c r="G53" s="21">
        <v>3</v>
      </c>
      <c r="H53" s="21">
        <v>12</v>
      </c>
      <c r="I53" s="21">
        <f t="shared" si="0"/>
        <v>25</v>
      </c>
    </row>
    <row r="54" spans="1:9" ht="14">
      <c r="A54" s="38" t="s">
        <v>441</v>
      </c>
      <c r="B54" s="21"/>
      <c r="C54" s="21"/>
      <c r="D54" s="21"/>
      <c r="E54" s="21"/>
      <c r="F54" s="21"/>
      <c r="G54" s="21"/>
      <c r="H54" s="21"/>
      <c r="I54" s="21" t="str">
        <f t="shared" si="0"/>
        <v/>
      </c>
    </row>
    <row r="55" spans="1:9" ht="14">
      <c r="A55" s="38" t="s">
        <v>442</v>
      </c>
      <c r="B55" s="21"/>
      <c r="C55" s="21"/>
      <c r="D55" s="21"/>
      <c r="E55" s="21"/>
      <c r="F55" s="21"/>
      <c r="G55" s="21"/>
      <c r="H55" s="21"/>
      <c r="I55" s="21" t="str">
        <f t="shared" si="0"/>
        <v/>
      </c>
    </row>
    <row r="56" spans="1:9" ht="14">
      <c r="A56" s="38" t="s">
        <v>443</v>
      </c>
      <c r="B56" s="21"/>
      <c r="C56" s="21"/>
      <c r="D56" s="21"/>
      <c r="E56" s="21"/>
      <c r="F56" s="21"/>
      <c r="G56" s="21"/>
      <c r="H56" s="21"/>
      <c r="I56" s="21" t="str">
        <f t="shared" si="0"/>
        <v/>
      </c>
    </row>
    <row r="57" spans="1:9" ht="14">
      <c r="A57" s="38" t="s">
        <v>407</v>
      </c>
      <c r="B57" s="21"/>
      <c r="C57" s="21"/>
      <c r="D57" s="21"/>
      <c r="E57" s="21"/>
      <c r="F57" s="21"/>
      <c r="G57" s="21"/>
      <c r="H57" s="21"/>
      <c r="I57" s="21" t="str">
        <f t="shared" si="0"/>
        <v/>
      </c>
    </row>
    <row r="58" spans="1:9" ht="14">
      <c r="A58" s="38" t="s">
        <v>76</v>
      </c>
      <c r="B58" s="21"/>
      <c r="C58" s="21"/>
      <c r="D58" s="21"/>
      <c r="E58" s="21"/>
      <c r="F58" s="21"/>
      <c r="G58" s="21"/>
      <c r="H58" s="21"/>
      <c r="I58" s="21" t="str">
        <f t="shared" si="0"/>
        <v/>
      </c>
    </row>
    <row r="59" spans="1:9">
      <c r="A59" s="54"/>
      <c r="B59" s="20"/>
      <c r="C59" s="20"/>
      <c r="D59" s="20"/>
      <c r="E59" s="20"/>
      <c r="F59" s="20"/>
      <c r="G59" s="20"/>
      <c r="H59" s="20"/>
      <c r="I59" s="20" t="str">
        <f t="shared" si="0"/>
        <v/>
      </c>
    </row>
    <row r="60" spans="1:9" ht="14">
      <c r="A60" s="2" t="s">
        <v>691</v>
      </c>
      <c r="B60" s="20"/>
      <c r="C60" s="20"/>
      <c r="D60" s="20"/>
      <c r="E60" s="20"/>
      <c r="F60" s="20"/>
      <c r="G60" s="20"/>
      <c r="H60" s="20"/>
      <c r="I60" s="20" t="str">
        <f t="shared" si="0"/>
        <v/>
      </c>
    </row>
    <row r="61" spans="1:9">
      <c r="A61" s="58" t="s">
        <v>477</v>
      </c>
      <c r="B61" s="21"/>
      <c r="C61" s="21"/>
      <c r="D61" s="21"/>
      <c r="E61" s="21"/>
      <c r="F61" s="21"/>
      <c r="G61" s="21"/>
      <c r="H61" s="21">
        <v>1</v>
      </c>
      <c r="I61" s="21">
        <f t="shared" si="0"/>
        <v>1</v>
      </c>
    </row>
    <row r="62" spans="1:9">
      <c r="A62" s="55" t="s">
        <v>626</v>
      </c>
      <c r="B62" s="21"/>
      <c r="C62" s="21"/>
      <c r="D62" s="21"/>
      <c r="E62" s="21"/>
      <c r="F62" s="21">
        <v>2</v>
      </c>
      <c r="G62" s="21"/>
      <c r="H62" s="21"/>
      <c r="I62" s="21">
        <f t="shared" si="0"/>
        <v>2</v>
      </c>
    </row>
    <row r="63" spans="1:9">
      <c r="A63" s="55" t="s">
        <v>366</v>
      </c>
      <c r="B63" s="21">
        <v>3</v>
      </c>
      <c r="C63" s="21"/>
      <c r="D63" s="21"/>
      <c r="E63" s="21">
        <v>1</v>
      </c>
      <c r="F63" s="21"/>
      <c r="G63" s="21">
        <v>1</v>
      </c>
      <c r="H63" s="21"/>
      <c r="I63" s="21">
        <f t="shared" si="0"/>
        <v>5</v>
      </c>
    </row>
    <row r="64" spans="1:9">
      <c r="A64" s="55" t="s">
        <v>485</v>
      </c>
      <c r="B64" s="21">
        <v>1</v>
      </c>
      <c r="C64" s="22"/>
      <c r="D64" s="22"/>
      <c r="E64" s="22"/>
      <c r="F64" s="21"/>
      <c r="G64" s="22"/>
      <c r="H64" s="22"/>
      <c r="I64" s="21">
        <f t="shared" si="0"/>
        <v>1</v>
      </c>
    </row>
    <row r="65" spans="1:9">
      <c r="A65" s="55" t="s">
        <v>486</v>
      </c>
      <c r="B65" s="21"/>
      <c r="C65" s="21"/>
      <c r="D65" s="21"/>
      <c r="E65" s="21"/>
      <c r="F65" s="21"/>
      <c r="G65" s="21"/>
      <c r="H65" s="21"/>
      <c r="I65" s="21" t="str">
        <f t="shared" si="0"/>
        <v/>
      </c>
    </row>
    <row r="66" spans="1:9">
      <c r="A66" s="55" t="s">
        <v>487</v>
      </c>
      <c r="B66" s="21"/>
      <c r="C66" s="21"/>
      <c r="D66" s="21"/>
      <c r="E66" s="21"/>
      <c r="F66" s="21"/>
      <c r="G66" s="21"/>
      <c r="H66" s="21"/>
      <c r="I66" s="21" t="str">
        <f t="shared" si="0"/>
        <v/>
      </c>
    </row>
    <row r="67" spans="1:9">
      <c r="A67" s="55" t="s">
        <v>0</v>
      </c>
      <c r="B67" s="21">
        <v>1</v>
      </c>
      <c r="C67" s="21"/>
      <c r="D67" s="21"/>
      <c r="E67" s="21"/>
      <c r="F67" s="21"/>
      <c r="G67" s="21"/>
      <c r="H67" s="21"/>
      <c r="I67" s="21">
        <f t="shared" si="0"/>
        <v>1</v>
      </c>
    </row>
    <row r="68" spans="1:9">
      <c r="A68" s="56"/>
      <c r="B68" s="20"/>
      <c r="C68" s="20"/>
      <c r="D68" s="20"/>
      <c r="E68" s="20"/>
      <c r="F68" s="20"/>
      <c r="G68" s="20"/>
      <c r="H68" s="20"/>
      <c r="I68" s="20" t="str">
        <f t="shared" si="0"/>
        <v/>
      </c>
    </row>
    <row r="69" spans="1:9">
      <c r="A69" s="3" t="s">
        <v>829</v>
      </c>
      <c r="B69" s="20"/>
      <c r="C69" s="20"/>
      <c r="D69" s="20"/>
      <c r="E69" s="20"/>
      <c r="F69" s="20"/>
      <c r="G69" s="20"/>
      <c r="H69" s="20"/>
      <c r="I69" s="20" t="str">
        <f t="shared" si="0"/>
        <v/>
      </c>
    </row>
    <row r="70" spans="1:9" ht="14">
      <c r="A70" s="38" t="s">
        <v>745</v>
      </c>
      <c r="B70" s="27"/>
      <c r="C70" s="21"/>
      <c r="D70" s="21"/>
      <c r="E70" s="21"/>
      <c r="F70" s="21"/>
      <c r="G70" s="21"/>
      <c r="H70" s="21"/>
      <c r="I70" s="21" t="str">
        <f t="shared" ref="I70:I133" si="1">IF(SUM(B70:H70)&gt;0,SUM(B70:H70),"")</f>
        <v/>
      </c>
    </row>
    <row r="71" spans="1:9" ht="14">
      <c r="A71" s="39" t="s">
        <v>746</v>
      </c>
      <c r="B71" s="21"/>
      <c r="C71" s="21"/>
      <c r="D71" s="21"/>
      <c r="E71" s="21"/>
      <c r="F71" s="21"/>
      <c r="G71" s="21"/>
      <c r="H71" s="21"/>
      <c r="I71" s="21" t="str">
        <f t="shared" si="1"/>
        <v/>
      </c>
    </row>
    <row r="72" spans="1:9" ht="14">
      <c r="A72" s="39" t="s">
        <v>436</v>
      </c>
      <c r="B72" s="21"/>
      <c r="C72" s="21"/>
      <c r="D72" s="21"/>
      <c r="E72" s="21"/>
      <c r="F72" s="21"/>
      <c r="G72" s="21">
        <v>1</v>
      </c>
      <c r="H72" s="21"/>
      <c r="I72" s="21">
        <f t="shared" si="1"/>
        <v>1</v>
      </c>
    </row>
    <row r="73" spans="1:9" ht="14">
      <c r="A73" s="39" t="s">
        <v>444</v>
      </c>
      <c r="B73" s="21"/>
      <c r="C73" s="21"/>
      <c r="D73" s="21"/>
      <c r="E73" s="21"/>
      <c r="F73" s="21"/>
      <c r="G73" s="21"/>
      <c r="H73" s="21"/>
      <c r="I73" s="21" t="str">
        <f t="shared" si="1"/>
        <v/>
      </c>
    </row>
    <row r="74" spans="1:9">
      <c r="A74" s="54"/>
      <c r="B74" s="20"/>
      <c r="C74" s="20"/>
      <c r="D74" s="20"/>
      <c r="E74" s="20"/>
      <c r="F74" s="20"/>
      <c r="G74" s="20"/>
      <c r="H74" s="20"/>
      <c r="I74" s="21" t="str">
        <f t="shared" si="1"/>
        <v/>
      </c>
    </row>
    <row r="75" spans="1:9" ht="14">
      <c r="A75" s="2" t="s">
        <v>830</v>
      </c>
      <c r="B75" s="20"/>
      <c r="C75" s="20"/>
      <c r="D75" s="20"/>
      <c r="E75" s="20"/>
      <c r="F75" s="20"/>
      <c r="G75" s="20"/>
      <c r="H75" s="20"/>
      <c r="I75" s="20" t="str">
        <f t="shared" si="1"/>
        <v/>
      </c>
    </row>
    <row r="76" spans="1:9" ht="14">
      <c r="A76" s="38" t="s">
        <v>173</v>
      </c>
      <c r="B76" s="21">
        <v>6</v>
      </c>
      <c r="C76" s="21"/>
      <c r="D76" s="21"/>
      <c r="E76" s="21">
        <v>2</v>
      </c>
      <c r="F76" s="21">
        <v>6</v>
      </c>
      <c r="G76" s="21">
        <v>3</v>
      </c>
      <c r="H76" s="21">
        <v>2</v>
      </c>
      <c r="I76" s="21">
        <f t="shared" si="1"/>
        <v>19</v>
      </c>
    </row>
    <row r="77" spans="1:9" ht="14">
      <c r="A77" s="38" t="s">
        <v>174</v>
      </c>
      <c r="B77" s="21"/>
      <c r="C77" s="21"/>
      <c r="D77" s="21"/>
      <c r="E77" s="21"/>
      <c r="F77" s="21"/>
      <c r="G77" s="21"/>
      <c r="H77" s="21"/>
      <c r="I77" s="21" t="str">
        <f t="shared" si="1"/>
        <v/>
      </c>
    </row>
    <row r="78" spans="1:9" ht="14">
      <c r="A78" s="38" t="s">
        <v>175</v>
      </c>
      <c r="B78" s="21"/>
      <c r="C78" s="21"/>
      <c r="D78" s="21"/>
      <c r="E78" s="21"/>
      <c r="F78" s="21"/>
      <c r="G78" s="21"/>
      <c r="H78" s="21"/>
      <c r="I78" s="21" t="str">
        <f t="shared" si="1"/>
        <v/>
      </c>
    </row>
    <row r="79" spans="1:9" ht="14">
      <c r="A79" s="38" t="s">
        <v>671</v>
      </c>
      <c r="B79" s="21">
        <v>10</v>
      </c>
      <c r="C79" s="21">
        <v>1</v>
      </c>
      <c r="D79" s="21"/>
      <c r="E79" s="21"/>
      <c r="F79" s="21"/>
      <c r="G79" s="21"/>
      <c r="H79" s="21"/>
      <c r="I79" s="21">
        <f t="shared" si="1"/>
        <v>11</v>
      </c>
    </row>
    <row r="80" spans="1:9" ht="14">
      <c r="A80" s="38" t="s">
        <v>614</v>
      </c>
      <c r="B80" s="21"/>
      <c r="C80" s="21"/>
      <c r="D80" s="21"/>
      <c r="E80" s="21"/>
      <c r="F80" s="21"/>
      <c r="G80" s="21"/>
      <c r="H80" s="21"/>
      <c r="I80" s="21" t="str">
        <f t="shared" si="1"/>
        <v/>
      </c>
    </row>
    <row r="81" spans="1:9" ht="14">
      <c r="A81" s="38" t="s">
        <v>344</v>
      </c>
      <c r="B81" s="21"/>
      <c r="C81" s="21"/>
      <c r="D81" s="21"/>
      <c r="E81" s="21"/>
      <c r="F81" s="21"/>
      <c r="G81" s="21"/>
      <c r="H81" s="21"/>
      <c r="I81" s="21" t="str">
        <f t="shared" si="1"/>
        <v/>
      </c>
    </row>
    <row r="82" spans="1:9" ht="14">
      <c r="A82" s="38" t="s">
        <v>540</v>
      </c>
      <c r="B82" s="21"/>
      <c r="C82" s="21"/>
      <c r="D82" s="21"/>
      <c r="E82" s="21"/>
      <c r="F82" s="21"/>
      <c r="G82" s="21"/>
      <c r="H82" s="21"/>
      <c r="I82" s="21" t="str">
        <f t="shared" si="1"/>
        <v/>
      </c>
    </row>
    <row r="83" spans="1:9" ht="14">
      <c r="A83" s="38" t="s">
        <v>686</v>
      </c>
      <c r="B83" s="21"/>
      <c r="C83" s="21"/>
      <c r="D83" s="21"/>
      <c r="E83" s="21"/>
      <c r="F83" s="21"/>
      <c r="G83" s="21"/>
      <c r="H83" s="21"/>
      <c r="I83" s="21" t="str">
        <f t="shared" si="1"/>
        <v/>
      </c>
    </row>
    <row r="84" spans="1:9" ht="14">
      <c r="A84" s="38" t="s">
        <v>537</v>
      </c>
      <c r="B84" s="21"/>
      <c r="C84" s="21"/>
      <c r="D84" s="21"/>
      <c r="E84" s="21"/>
      <c r="F84" s="21"/>
      <c r="G84" s="21"/>
      <c r="H84" s="21"/>
      <c r="I84" s="21" t="str">
        <f t="shared" si="1"/>
        <v/>
      </c>
    </row>
    <row r="85" spans="1:9">
      <c r="A85" s="54"/>
      <c r="B85" s="20"/>
      <c r="C85" s="20"/>
      <c r="D85" s="20"/>
      <c r="E85" s="20"/>
      <c r="F85" s="20"/>
      <c r="G85" s="20"/>
      <c r="H85" s="20"/>
      <c r="I85" s="20" t="str">
        <f t="shared" si="1"/>
        <v/>
      </c>
    </row>
    <row r="86" spans="1:9" ht="14">
      <c r="A86" s="2" t="s">
        <v>977</v>
      </c>
      <c r="B86" s="20"/>
      <c r="C86" s="20"/>
      <c r="D86" s="20"/>
      <c r="E86" s="20"/>
      <c r="F86" s="20"/>
      <c r="G86" s="20"/>
      <c r="H86" s="20"/>
      <c r="I86" s="20" t="str">
        <f t="shared" si="1"/>
        <v/>
      </c>
    </row>
    <row r="87" spans="1:9" ht="14">
      <c r="A87" s="38" t="s">
        <v>801</v>
      </c>
      <c r="B87" s="21"/>
      <c r="C87" s="21"/>
      <c r="D87" s="21"/>
      <c r="E87" s="21"/>
      <c r="F87" s="21"/>
      <c r="G87" s="21"/>
      <c r="H87" s="21"/>
      <c r="I87" s="21" t="str">
        <f t="shared" si="1"/>
        <v/>
      </c>
    </row>
    <row r="88" spans="1:9" ht="14">
      <c r="A88" s="38" t="s">
        <v>167</v>
      </c>
      <c r="B88" s="21">
        <v>12</v>
      </c>
      <c r="C88" s="21"/>
      <c r="D88" s="21"/>
      <c r="E88" s="21"/>
      <c r="F88" s="21"/>
      <c r="G88" s="21"/>
      <c r="H88" s="21">
        <v>1</v>
      </c>
      <c r="I88" s="21">
        <f t="shared" si="1"/>
        <v>13</v>
      </c>
    </row>
    <row r="89" spans="1:9" ht="14">
      <c r="A89" s="38" t="s">
        <v>168</v>
      </c>
      <c r="B89" s="21">
        <v>20</v>
      </c>
      <c r="C89" s="21">
        <v>10</v>
      </c>
      <c r="D89" s="21"/>
      <c r="E89" s="21"/>
      <c r="F89" s="21">
        <v>17</v>
      </c>
      <c r="G89" s="21">
        <v>10</v>
      </c>
      <c r="H89" s="21">
        <v>6</v>
      </c>
      <c r="I89" s="21">
        <f t="shared" si="1"/>
        <v>63</v>
      </c>
    </row>
    <row r="90" spans="1:9" ht="14">
      <c r="A90" s="38" t="s">
        <v>616</v>
      </c>
      <c r="B90" s="21"/>
      <c r="C90" s="21"/>
      <c r="D90" s="21"/>
      <c r="E90" s="21"/>
      <c r="F90" s="21"/>
      <c r="G90" s="21"/>
      <c r="H90" s="21"/>
      <c r="I90" s="21" t="str">
        <f t="shared" si="1"/>
        <v/>
      </c>
    </row>
    <row r="91" spans="1:9">
      <c r="A91" s="51"/>
      <c r="B91" s="20"/>
      <c r="C91" s="20"/>
      <c r="D91" s="20"/>
      <c r="E91" s="20"/>
      <c r="F91" s="20"/>
      <c r="G91" s="20"/>
      <c r="H91" s="20"/>
      <c r="I91" s="20" t="str">
        <f t="shared" si="1"/>
        <v/>
      </c>
    </row>
    <row r="92" spans="1:9" ht="14">
      <c r="A92" s="2" t="s">
        <v>978</v>
      </c>
      <c r="B92" s="20"/>
      <c r="C92" s="20"/>
      <c r="D92" s="20"/>
      <c r="E92" s="20"/>
      <c r="F92" s="20"/>
      <c r="G92" s="20"/>
      <c r="H92" s="20"/>
      <c r="I92" s="20" t="str">
        <f t="shared" si="1"/>
        <v/>
      </c>
    </row>
    <row r="93" spans="1:9" ht="14">
      <c r="A93" s="38" t="s">
        <v>687</v>
      </c>
      <c r="B93" s="21"/>
      <c r="C93" s="21"/>
      <c r="D93" s="21"/>
      <c r="E93" s="21"/>
      <c r="F93" s="21"/>
      <c r="G93" s="21"/>
      <c r="H93" s="21">
        <v>12</v>
      </c>
      <c r="I93" s="21">
        <f t="shared" si="1"/>
        <v>12</v>
      </c>
    </row>
    <row r="94" spans="1:9" ht="14">
      <c r="A94" s="39" t="s">
        <v>688</v>
      </c>
      <c r="B94" s="21"/>
      <c r="C94" s="21"/>
      <c r="D94" s="21"/>
      <c r="E94" s="21"/>
      <c r="F94" s="21"/>
      <c r="G94" s="21"/>
      <c r="H94" s="21"/>
      <c r="I94" s="21" t="str">
        <f t="shared" si="1"/>
        <v/>
      </c>
    </row>
    <row r="95" spans="1:9">
      <c r="A95" s="51"/>
      <c r="B95" s="20"/>
      <c r="C95" s="20"/>
      <c r="D95" s="20"/>
      <c r="E95" s="20"/>
      <c r="F95" s="20"/>
      <c r="G95" s="20"/>
      <c r="H95" s="20"/>
      <c r="I95" s="20" t="str">
        <f t="shared" si="1"/>
        <v/>
      </c>
    </row>
    <row r="96" spans="1:9" ht="14">
      <c r="A96" s="2" t="s">
        <v>979</v>
      </c>
      <c r="B96" s="20"/>
      <c r="C96" s="20"/>
      <c r="D96" s="20"/>
      <c r="E96" s="20"/>
      <c r="F96" s="20"/>
      <c r="G96" s="20"/>
      <c r="H96" s="20"/>
      <c r="I96" s="20" t="str">
        <f t="shared" si="1"/>
        <v/>
      </c>
    </row>
    <row r="97" spans="1:9" ht="14">
      <c r="A97" s="38" t="s">
        <v>324</v>
      </c>
      <c r="B97" s="21">
        <v>50</v>
      </c>
      <c r="C97" s="21"/>
      <c r="D97" s="21"/>
      <c r="E97" s="21"/>
      <c r="F97" s="21"/>
      <c r="G97" s="21">
        <v>10</v>
      </c>
      <c r="H97" s="21"/>
      <c r="I97" s="21">
        <f t="shared" si="1"/>
        <v>60</v>
      </c>
    </row>
    <row r="98" spans="1:9" ht="14">
      <c r="A98" s="39" t="s">
        <v>769</v>
      </c>
      <c r="B98" s="21"/>
      <c r="C98" s="21"/>
      <c r="D98" s="21"/>
      <c r="E98" s="21"/>
      <c r="F98" s="21"/>
      <c r="G98" s="21"/>
      <c r="H98" s="21"/>
      <c r="I98" s="21" t="str">
        <f t="shared" si="1"/>
        <v/>
      </c>
    </row>
    <row r="99" spans="1:9" ht="14">
      <c r="A99" s="39" t="s">
        <v>863</v>
      </c>
      <c r="B99" s="21"/>
      <c r="C99" s="21"/>
      <c r="D99" s="21"/>
      <c r="E99" s="21"/>
      <c r="F99" s="21"/>
      <c r="G99" s="21"/>
      <c r="H99" s="21"/>
      <c r="I99" s="21" t="str">
        <f t="shared" si="1"/>
        <v/>
      </c>
    </row>
    <row r="100" spans="1:9" ht="14">
      <c r="A100" s="39" t="s">
        <v>864</v>
      </c>
      <c r="B100" s="21">
        <v>2</v>
      </c>
      <c r="C100" s="21">
        <v>3</v>
      </c>
      <c r="D100" s="21"/>
      <c r="E100" s="21">
        <v>2</v>
      </c>
      <c r="F100" s="21">
        <v>5</v>
      </c>
      <c r="G100" s="21">
        <v>4</v>
      </c>
      <c r="H100" s="21">
        <v>8</v>
      </c>
      <c r="I100" s="21">
        <f t="shared" si="1"/>
        <v>24</v>
      </c>
    </row>
    <row r="101" spans="1:9">
      <c r="B101" s="20"/>
      <c r="C101" s="20"/>
      <c r="D101" s="20"/>
      <c r="E101" s="20"/>
      <c r="F101" s="20"/>
      <c r="G101" s="20"/>
      <c r="H101" s="20"/>
      <c r="I101" s="20" t="str">
        <f t="shared" si="1"/>
        <v/>
      </c>
    </row>
    <row r="102" spans="1:9" ht="14">
      <c r="A102" s="2" t="s">
        <v>980</v>
      </c>
      <c r="B102" s="20"/>
      <c r="C102" s="20"/>
      <c r="D102" s="20"/>
      <c r="E102" s="20"/>
      <c r="F102" s="20"/>
      <c r="G102" s="20"/>
      <c r="H102" s="20"/>
      <c r="I102" s="20" t="str">
        <f t="shared" si="1"/>
        <v/>
      </c>
    </row>
    <row r="103" spans="1:9" ht="14">
      <c r="A103" s="38" t="s">
        <v>865</v>
      </c>
      <c r="B103" s="21"/>
      <c r="C103" s="21"/>
      <c r="D103" s="21"/>
      <c r="E103" s="21"/>
      <c r="F103" s="21"/>
      <c r="G103" s="21"/>
      <c r="H103" s="21"/>
      <c r="I103" s="21" t="str">
        <f t="shared" si="1"/>
        <v/>
      </c>
    </row>
    <row r="104" spans="1:9" ht="14">
      <c r="A104" s="39" t="s">
        <v>866</v>
      </c>
      <c r="B104" s="21"/>
      <c r="C104" s="21"/>
      <c r="D104" s="21"/>
      <c r="E104" s="21"/>
      <c r="F104" s="21"/>
      <c r="G104" s="21"/>
      <c r="H104" s="21"/>
      <c r="I104" s="21" t="str">
        <f t="shared" si="1"/>
        <v/>
      </c>
    </row>
    <row r="105" spans="1:9" ht="14">
      <c r="A105" s="39" t="s">
        <v>479</v>
      </c>
      <c r="B105" s="21"/>
      <c r="C105" s="21"/>
      <c r="D105" s="21"/>
      <c r="E105" s="21"/>
      <c r="F105" s="21"/>
      <c r="G105" s="21"/>
      <c r="H105" s="20"/>
      <c r="I105" s="21" t="str">
        <f t="shared" si="1"/>
        <v/>
      </c>
    </row>
    <row r="106" spans="1:9" ht="14">
      <c r="A106" s="39" t="s">
        <v>480</v>
      </c>
      <c r="B106" s="21"/>
      <c r="C106" s="21"/>
      <c r="D106" s="21"/>
      <c r="E106" s="21"/>
      <c r="F106" s="21"/>
      <c r="G106" s="21"/>
      <c r="H106" s="21">
        <v>1</v>
      </c>
      <c r="I106" s="21">
        <f t="shared" si="1"/>
        <v>1</v>
      </c>
    </row>
    <row r="107" spans="1:9" ht="14">
      <c r="A107" s="39" t="s">
        <v>867</v>
      </c>
      <c r="B107" s="21"/>
      <c r="C107" s="21"/>
      <c r="D107" s="21"/>
      <c r="E107" s="21"/>
      <c r="F107" s="21"/>
      <c r="G107" s="21"/>
      <c r="H107" s="21"/>
      <c r="I107" s="21" t="str">
        <f t="shared" si="1"/>
        <v/>
      </c>
    </row>
    <row r="108" spans="1:9" ht="14">
      <c r="A108" s="39" t="s">
        <v>576</v>
      </c>
      <c r="B108" s="21"/>
      <c r="C108" s="21"/>
      <c r="D108" s="21"/>
      <c r="E108" s="21"/>
      <c r="F108" s="21"/>
      <c r="G108" s="21"/>
      <c r="H108" s="21"/>
      <c r="I108" s="21" t="str">
        <f t="shared" si="1"/>
        <v/>
      </c>
    </row>
    <row r="109" spans="1:9">
      <c r="B109" s="20"/>
      <c r="C109" s="20"/>
      <c r="D109" s="20"/>
      <c r="E109" s="20"/>
      <c r="F109" s="20"/>
      <c r="G109" s="20"/>
      <c r="H109" s="20"/>
      <c r="I109" s="20" t="str">
        <f t="shared" si="1"/>
        <v/>
      </c>
    </row>
    <row r="110" spans="1:9" ht="14">
      <c r="A110" s="2" t="s">
        <v>981</v>
      </c>
      <c r="B110" s="20"/>
      <c r="C110" s="20"/>
      <c r="D110" s="20"/>
      <c r="E110" s="20"/>
      <c r="F110" s="20"/>
      <c r="G110" s="20"/>
      <c r="H110" s="20"/>
      <c r="I110" s="20" t="str">
        <f t="shared" si="1"/>
        <v/>
      </c>
    </row>
    <row r="111" spans="1:9" ht="14">
      <c r="A111" s="38" t="s">
        <v>552</v>
      </c>
      <c r="B111" s="21">
        <v>20</v>
      </c>
      <c r="C111" s="21"/>
      <c r="D111" s="21"/>
      <c r="E111" s="21">
        <v>2</v>
      </c>
      <c r="F111" s="21">
        <v>12</v>
      </c>
      <c r="G111" s="21">
        <v>2</v>
      </c>
      <c r="H111" s="21"/>
      <c r="I111" s="21">
        <f t="shared" si="1"/>
        <v>36</v>
      </c>
    </row>
    <row r="112" spans="1:9">
      <c r="B112" s="20"/>
      <c r="C112" s="20"/>
      <c r="D112" s="20"/>
      <c r="E112" s="20"/>
      <c r="F112" s="20"/>
      <c r="G112" s="20"/>
      <c r="H112" s="20"/>
      <c r="I112" s="20" t="str">
        <f t="shared" si="1"/>
        <v/>
      </c>
    </row>
    <row r="113" spans="1:9" ht="14">
      <c r="A113" s="2" t="s">
        <v>982</v>
      </c>
      <c r="B113" s="20"/>
      <c r="C113" s="20"/>
      <c r="D113" s="20"/>
      <c r="E113" s="20"/>
      <c r="F113" s="20"/>
      <c r="G113" s="20"/>
      <c r="H113" s="20"/>
      <c r="I113" s="20" t="str">
        <f t="shared" si="1"/>
        <v/>
      </c>
    </row>
    <row r="114" spans="1:9" ht="14">
      <c r="A114" s="38" t="s">
        <v>481</v>
      </c>
      <c r="B114" s="21"/>
      <c r="C114" s="21"/>
      <c r="D114" s="21"/>
      <c r="E114" s="21"/>
      <c r="F114" s="21"/>
      <c r="G114" s="21"/>
      <c r="H114" s="21"/>
      <c r="I114" s="21" t="str">
        <f t="shared" si="1"/>
        <v/>
      </c>
    </row>
    <row r="115" spans="1:9" ht="14">
      <c r="A115" s="39" t="s">
        <v>488</v>
      </c>
      <c r="B115" s="21"/>
      <c r="C115" s="21"/>
      <c r="D115" s="21"/>
      <c r="E115" s="21"/>
      <c r="F115" s="21"/>
      <c r="G115" s="21"/>
      <c r="H115" s="21"/>
      <c r="I115" s="21" t="str">
        <f t="shared" si="1"/>
        <v/>
      </c>
    </row>
    <row r="116" spans="1:9" ht="14">
      <c r="A116" s="39" t="s">
        <v>489</v>
      </c>
      <c r="B116" s="21">
        <v>1</v>
      </c>
      <c r="C116" s="21"/>
      <c r="D116" s="21"/>
      <c r="E116" s="21"/>
      <c r="F116" s="21">
        <v>4</v>
      </c>
      <c r="G116" s="21"/>
      <c r="H116" s="21"/>
      <c r="I116" s="21">
        <f t="shared" si="1"/>
        <v>5</v>
      </c>
    </row>
    <row r="117" spans="1:9" ht="14">
      <c r="A117" s="39" t="s">
        <v>490</v>
      </c>
      <c r="B117" s="21"/>
      <c r="C117" s="21"/>
      <c r="D117" s="21"/>
      <c r="E117" s="21"/>
      <c r="F117" s="21">
        <v>1</v>
      </c>
      <c r="G117" s="21"/>
      <c r="H117" s="21"/>
      <c r="I117" s="21">
        <f t="shared" si="1"/>
        <v>1</v>
      </c>
    </row>
    <row r="118" spans="1:9" ht="14">
      <c r="A118" s="59" t="s">
        <v>762</v>
      </c>
      <c r="B118" s="21"/>
      <c r="C118" s="21"/>
      <c r="D118" s="21"/>
      <c r="E118" s="21"/>
      <c r="F118" s="21"/>
      <c r="G118" s="21"/>
      <c r="H118" s="21"/>
      <c r="I118" s="21" t="str">
        <f t="shared" si="1"/>
        <v/>
      </c>
    </row>
    <row r="119" spans="1:9">
      <c r="A119" s="51"/>
      <c r="B119" s="20"/>
      <c r="C119" s="20"/>
      <c r="D119" s="20"/>
      <c r="E119" s="20"/>
      <c r="F119" s="20"/>
      <c r="G119" s="20"/>
      <c r="H119" s="20"/>
      <c r="I119" s="20" t="str">
        <f t="shared" si="1"/>
        <v/>
      </c>
    </row>
    <row r="120" spans="1:9" ht="14">
      <c r="A120" s="2" t="s">
        <v>383</v>
      </c>
      <c r="B120" s="20"/>
      <c r="C120" s="20"/>
      <c r="D120" s="20"/>
      <c r="E120" s="20"/>
      <c r="F120" s="20"/>
      <c r="G120" s="20"/>
      <c r="H120" s="20"/>
      <c r="I120" s="20" t="str">
        <f t="shared" si="1"/>
        <v/>
      </c>
    </row>
    <row r="121" spans="1:9" ht="14">
      <c r="A121" s="38" t="s">
        <v>332</v>
      </c>
      <c r="B121" s="21"/>
      <c r="C121" s="21"/>
      <c r="D121" s="21"/>
      <c r="E121" s="21"/>
      <c r="F121" s="21">
        <v>1</v>
      </c>
      <c r="G121" s="21"/>
      <c r="H121" s="21"/>
      <c r="I121" s="21">
        <f t="shared" si="1"/>
        <v>1</v>
      </c>
    </row>
    <row r="122" spans="1:9">
      <c r="B122" s="20"/>
      <c r="C122" s="20"/>
      <c r="D122" s="20"/>
      <c r="E122" s="20"/>
      <c r="F122" s="20"/>
      <c r="G122" s="20"/>
      <c r="H122" s="20"/>
      <c r="I122" s="20" t="str">
        <f t="shared" si="1"/>
        <v/>
      </c>
    </row>
    <row r="123" spans="1:9">
      <c r="A123" s="3" t="s">
        <v>554</v>
      </c>
      <c r="B123" s="20"/>
      <c r="C123" s="20"/>
      <c r="D123" s="20"/>
      <c r="E123" s="20"/>
      <c r="F123" s="20"/>
      <c r="G123" s="20"/>
      <c r="H123" s="20"/>
      <c r="I123" s="20" t="str">
        <f t="shared" si="1"/>
        <v/>
      </c>
    </row>
    <row r="124" spans="1:9" ht="14">
      <c r="A124" s="38" t="s">
        <v>333</v>
      </c>
      <c r="B124" s="21"/>
      <c r="C124" s="21"/>
      <c r="D124" s="21">
        <v>1</v>
      </c>
      <c r="E124" s="21"/>
      <c r="F124" s="21">
        <v>6</v>
      </c>
      <c r="G124" s="21">
        <v>1</v>
      </c>
      <c r="H124" s="21">
        <v>3</v>
      </c>
      <c r="I124" s="21">
        <f t="shared" si="1"/>
        <v>11</v>
      </c>
    </row>
    <row r="125" spans="1:9" ht="14">
      <c r="A125" s="39" t="s">
        <v>334</v>
      </c>
      <c r="B125" s="21"/>
      <c r="C125" s="21"/>
      <c r="D125" s="21"/>
      <c r="E125" s="21">
        <v>2</v>
      </c>
      <c r="F125" s="21"/>
      <c r="G125" s="21"/>
      <c r="H125" s="21"/>
      <c r="I125" s="21">
        <f t="shared" si="1"/>
        <v>2</v>
      </c>
    </row>
    <row r="126" spans="1:9" ht="14">
      <c r="A126" s="38" t="s">
        <v>198</v>
      </c>
      <c r="B126" s="21"/>
      <c r="C126" s="21"/>
      <c r="D126" s="21"/>
      <c r="E126" s="21"/>
      <c r="F126" s="21"/>
      <c r="G126" s="21"/>
      <c r="H126" s="21"/>
      <c r="I126" s="21" t="str">
        <f t="shared" si="1"/>
        <v/>
      </c>
    </row>
    <row r="127" spans="1:9" ht="14">
      <c r="A127" s="39" t="s">
        <v>199</v>
      </c>
      <c r="B127" s="27"/>
      <c r="C127" s="21"/>
      <c r="D127" s="21"/>
      <c r="E127" s="21"/>
      <c r="F127" s="21"/>
      <c r="G127" s="21"/>
      <c r="H127" s="21"/>
      <c r="I127" s="21" t="str">
        <f t="shared" si="1"/>
        <v/>
      </c>
    </row>
    <row r="128" spans="1:9" ht="14">
      <c r="A128" s="39" t="s">
        <v>200</v>
      </c>
      <c r="B128" s="21"/>
      <c r="C128" s="21"/>
      <c r="D128" s="21"/>
      <c r="E128" s="21"/>
      <c r="F128" s="21">
        <v>1</v>
      </c>
      <c r="G128" s="21"/>
      <c r="H128" s="21"/>
      <c r="I128" s="21">
        <f t="shared" si="1"/>
        <v>1</v>
      </c>
    </row>
    <row r="129" spans="1:9" ht="14">
      <c r="A129" s="39" t="s">
        <v>336</v>
      </c>
      <c r="B129" s="21"/>
      <c r="C129" s="21"/>
      <c r="D129" s="21"/>
      <c r="E129" s="21"/>
      <c r="F129" s="21"/>
      <c r="G129" s="21"/>
      <c r="H129" s="21"/>
      <c r="I129" s="21" t="str">
        <f t="shared" si="1"/>
        <v/>
      </c>
    </row>
    <row r="130" spans="1:9" ht="14">
      <c r="A130" s="39" t="s">
        <v>787</v>
      </c>
      <c r="B130" s="21"/>
      <c r="C130" s="21"/>
      <c r="D130" s="21"/>
      <c r="E130" s="21"/>
      <c r="F130" s="21"/>
      <c r="G130" s="21"/>
      <c r="H130" s="21"/>
      <c r="I130" s="21" t="str">
        <f t="shared" si="1"/>
        <v/>
      </c>
    </row>
    <row r="131" spans="1:9" ht="14">
      <c r="A131" s="39" t="s">
        <v>271</v>
      </c>
      <c r="B131" s="21">
        <v>40</v>
      </c>
      <c r="C131" s="21">
        <v>2</v>
      </c>
      <c r="D131" s="21"/>
      <c r="E131" s="21"/>
      <c r="F131" s="21"/>
      <c r="G131" s="21"/>
      <c r="H131" s="21"/>
      <c r="I131" s="21">
        <f t="shared" si="1"/>
        <v>42</v>
      </c>
    </row>
    <row r="132" spans="1:9" ht="14">
      <c r="A132" s="39" t="s">
        <v>263</v>
      </c>
      <c r="B132" s="21"/>
      <c r="C132" s="22"/>
      <c r="D132" s="22"/>
      <c r="E132" s="22"/>
      <c r="F132" s="21"/>
      <c r="G132" s="22"/>
      <c r="H132" s="22"/>
      <c r="I132" s="21" t="str">
        <f t="shared" si="1"/>
        <v/>
      </c>
    </row>
    <row r="133" spans="1:9">
      <c r="B133" s="20"/>
      <c r="C133" s="20"/>
      <c r="D133" s="20"/>
      <c r="E133" s="20"/>
      <c r="F133" s="20"/>
      <c r="G133" s="20"/>
      <c r="H133" s="20"/>
      <c r="I133" s="20" t="str">
        <f t="shared" si="1"/>
        <v/>
      </c>
    </row>
    <row r="134" spans="1:9" ht="14">
      <c r="A134" s="2" t="s">
        <v>555</v>
      </c>
      <c r="B134" s="20"/>
      <c r="C134" s="20"/>
      <c r="D134" s="20"/>
      <c r="E134" s="20"/>
      <c r="F134" s="20"/>
      <c r="G134" s="20"/>
      <c r="H134" s="20"/>
      <c r="I134" s="20" t="str">
        <f t="shared" ref="I134:I197" si="2">IF(SUM(B134:H134)&gt;0,SUM(B134:H134),"")</f>
        <v/>
      </c>
    </row>
    <row r="135" spans="1:9" ht="14">
      <c r="A135" s="38" t="s">
        <v>264</v>
      </c>
      <c r="B135" s="21"/>
      <c r="C135" s="21"/>
      <c r="D135" s="21"/>
      <c r="E135" s="21"/>
      <c r="F135" s="21"/>
      <c r="G135" s="21"/>
      <c r="H135" s="21"/>
      <c r="I135" s="21" t="str">
        <f t="shared" si="2"/>
        <v/>
      </c>
    </row>
    <row r="136" spans="1:9" ht="14">
      <c r="A136" s="39" t="s">
        <v>265</v>
      </c>
      <c r="B136" s="21">
        <v>10</v>
      </c>
      <c r="C136" s="21">
        <v>1</v>
      </c>
      <c r="D136" s="21"/>
      <c r="E136" s="21">
        <v>1</v>
      </c>
      <c r="F136" s="21"/>
      <c r="G136" s="21"/>
      <c r="H136" s="21"/>
      <c r="I136" s="21">
        <f t="shared" si="2"/>
        <v>12</v>
      </c>
    </row>
    <row r="137" spans="1:9" ht="14">
      <c r="A137" s="39" t="s">
        <v>126</v>
      </c>
      <c r="B137" s="21">
        <v>1</v>
      </c>
      <c r="C137" s="21"/>
      <c r="D137" s="21"/>
      <c r="E137" s="21"/>
      <c r="F137" s="21"/>
      <c r="G137" s="21"/>
      <c r="H137" s="21"/>
      <c r="I137" s="21">
        <f t="shared" si="2"/>
        <v>1</v>
      </c>
    </row>
    <row r="138" spans="1:9" ht="14">
      <c r="A138" s="39" t="s">
        <v>127</v>
      </c>
      <c r="B138" s="21"/>
      <c r="C138" s="21"/>
      <c r="D138" s="21"/>
      <c r="E138" s="21"/>
      <c r="F138" s="21"/>
      <c r="G138" s="21"/>
      <c r="H138" s="21"/>
      <c r="I138" s="21" t="str">
        <f t="shared" si="2"/>
        <v/>
      </c>
    </row>
    <row r="139" spans="1:9" ht="14">
      <c r="A139" s="39" t="s">
        <v>128</v>
      </c>
      <c r="B139" s="21"/>
      <c r="C139" s="21"/>
      <c r="D139" s="21"/>
      <c r="E139" s="21"/>
      <c r="F139" s="21"/>
      <c r="G139" s="21"/>
      <c r="H139" s="21"/>
      <c r="I139" s="21" t="str">
        <f t="shared" si="2"/>
        <v/>
      </c>
    </row>
    <row r="140" spans="1:9" ht="14">
      <c r="A140" s="39" t="s">
        <v>270</v>
      </c>
      <c r="B140" s="21"/>
      <c r="C140" s="21"/>
      <c r="D140" s="21"/>
      <c r="E140" s="21"/>
      <c r="F140" s="21"/>
      <c r="G140" s="21"/>
      <c r="H140" s="21">
        <v>1</v>
      </c>
      <c r="I140" s="21">
        <f t="shared" si="2"/>
        <v>1</v>
      </c>
    </row>
    <row r="141" spans="1:9" ht="14">
      <c r="A141" s="39" t="s">
        <v>275</v>
      </c>
      <c r="B141" s="21"/>
      <c r="C141" s="21"/>
      <c r="D141" s="21"/>
      <c r="E141" s="21"/>
      <c r="F141" s="21"/>
      <c r="G141" s="21"/>
      <c r="H141" s="21"/>
      <c r="I141" s="21" t="str">
        <f t="shared" si="2"/>
        <v/>
      </c>
    </row>
    <row r="142" spans="1:9" ht="14">
      <c r="A142" s="39" t="s">
        <v>4</v>
      </c>
      <c r="B142" s="21"/>
      <c r="C142" s="21"/>
      <c r="D142" s="21"/>
      <c r="E142" s="21">
        <v>1</v>
      </c>
      <c r="F142" s="21"/>
      <c r="G142" s="21">
        <v>4</v>
      </c>
      <c r="H142" s="21">
        <v>2</v>
      </c>
      <c r="I142" s="21">
        <f t="shared" si="2"/>
        <v>7</v>
      </c>
    </row>
    <row r="143" spans="1:9" ht="14">
      <c r="A143" s="39" t="s">
        <v>142</v>
      </c>
      <c r="B143" s="21"/>
      <c r="C143" s="21"/>
      <c r="D143" s="21"/>
      <c r="E143" s="21">
        <v>2</v>
      </c>
      <c r="F143" s="21">
        <v>1</v>
      </c>
      <c r="G143" s="21"/>
      <c r="H143" s="21"/>
      <c r="I143" s="21">
        <f t="shared" si="2"/>
        <v>3</v>
      </c>
    </row>
    <row r="144" spans="1:9" ht="14">
      <c r="A144" s="39" t="s">
        <v>143</v>
      </c>
      <c r="B144" s="21">
        <v>1</v>
      </c>
      <c r="C144" s="21"/>
      <c r="D144" s="21">
        <v>2</v>
      </c>
      <c r="E144" s="21">
        <v>5</v>
      </c>
      <c r="F144" s="21">
        <v>5</v>
      </c>
      <c r="G144" s="21">
        <v>6</v>
      </c>
      <c r="H144" s="21">
        <v>6</v>
      </c>
      <c r="I144" s="21">
        <f t="shared" si="2"/>
        <v>25</v>
      </c>
    </row>
    <row r="145" spans="1:9" ht="14">
      <c r="A145" s="39" t="s">
        <v>903</v>
      </c>
      <c r="B145" s="21"/>
      <c r="C145" s="21"/>
      <c r="D145" s="21"/>
      <c r="E145" s="21"/>
      <c r="F145" s="21"/>
      <c r="G145" s="21"/>
      <c r="H145" s="21"/>
      <c r="I145" s="21" t="str">
        <f t="shared" si="2"/>
        <v/>
      </c>
    </row>
    <row r="146" spans="1:9" ht="14">
      <c r="A146" s="39" t="s">
        <v>497</v>
      </c>
      <c r="B146" s="21"/>
      <c r="C146" s="21"/>
      <c r="D146" s="21"/>
      <c r="E146" s="21"/>
      <c r="F146" s="21"/>
      <c r="G146" s="21"/>
      <c r="H146" s="21">
        <v>1</v>
      </c>
      <c r="I146" s="21">
        <f t="shared" si="2"/>
        <v>1</v>
      </c>
    </row>
    <row r="147" spans="1:9">
      <c r="B147" s="20"/>
      <c r="C147" s="20"/>
      <c r="D147" s="20"/>
      <c r="E147" s="20"/>
      <c r="F147" s="20"/>
      <c r="G147" s="20"/>
      <c r="H147" s="20"/>
      <c r="I147" s="20" t="str">
        <f t="shared" si="2"/>
        <v/>
      </c>
    </row>
    <row r="148" spans="1:9" ht="14">
      <c r="A148" s="2" t="s">
        <v>556</v>
      </c>
      <c r="B148" s="20"/>
      <c r="C148" s="20"/>
      <c r="D148" s="20"/>
      <c r="E148" s="20"/>
      <c r="F148" s="20"/>
      <c r="G148" s="20"/>
      <c r="H148" s="20"/>
      <c r="I148" s="20" t="str">
        <f t="shared" si="2"/>
        <v/>
      </c>
    </row>
    <row r="149" spans="1:9" ht="14">
      <c r="A149" s="38" t="s">
        <v>341</v>
      </c>
      <c r="B149" s="21">
        <v>50</v>
      </c>
      <c r="C149" s="21"/>
      <c r="D149" s="21"/>
      <c r="E149" s="21"/>
      <c r="F149" s="21"/>
      <c r="G149" s="21"/>
      <c r="H149" s="21">
        <v>1</v>
      </c>
      <c r="I149" s="21">
        <f t="shared" si="2"/>
        <v>51</v>
      </c>
    </row>
    <row r="150" spans="1:9" ht="14">
      <c r="A150" s="39" t="s">
        <v>482</v>
      </c>
      <c r="B150" s="21"/>
      <c r="C150" s="21"/>
      <c r="D150" s="21"/>
      <c r="E150" s="21"/>
      <c r="F150" s="21"/>
      <c r="G150" s="21"/>
      <c r="H150" s="21"/>
      <c r="I150" s="21" t="str">
        <f t="shared" si="2"/>
        <v/>
      </c>
    </row>
    <row r="151" spans="1:9" ht="14">
      <c r="A151" s="39" t="s">
        <v>502</v>
      </c>
      <c r="B151" s="21"/>
      <c r="C151" s="21"/>
      <c r="D151" s="21"/>
      <c r="E151" s="21"/>
      <c r="F151" s="21"/>
      <c r="G151" s="21"/>
      <c r="H151" s="21"/>
      <c r="I151" s="21" t="str">
        <f t="shared" si="2"/>
        <v/>
      </c>
    </row>
    <row r="152" spans="1:9" ht="14">
      <c r="A152" s="51" t="s">
        <v>132</v>
      </c>
      <c r="B152" s="20"/>
      <c r="C152" s="20"/>
      <c r="D152" s="20"/>
      <c r="E152" s="20"/>
      <c r="F152" s="20"/>
      <c r="G152" s="20"/>
      <c r="H152" s="20"/>
      <c r="I152" s="20" t="str">
        <f t="shared" si="2"/>
        <v/>
      </c>
    </row>
    <row r="153" spans="1:9">
      <c r="B153" s="20"/>
      <c r="C153" s="20"/>
      <c r="D153" s="20"/>
      <c r="E153" s="20"/>
      <c r="F153" s="20"/>
      <c r="G153" s="20"/>
      <c r="H153" s="20"/>
      <c r="I153" s="20" t="str">
        <f t="shared" si="2"/>
        <v/>
      </c>
    </row>
    <row r="154" spans="1:9" ht="14">
      <c r="A154" s="2" t="s">
        <v>557</v>
      </c>
      <c r="B154" s="20"/>
      <c r="C154" s="20"/>
      <c r="D154" s="20"/>
      <c r="E154" s="20"/>
      <c r="F154" s="20"/>
      <c r="G154" s="20"/>
      <c r="H154" s="20"/>
      <c r="I154" s="20" t="str">
        <f t="shared" si="2"/>
        <v/>
      </c>
    </row>
    <row r="155" spans="1:9" ht="14">
      <c r="A155" s="38" t="s">
        <v>343</v>
      </c>
      <c r="B155" s="21">
        <v>12</v>
      </c>
      <c r="C155" s="21">
        <v>1</v>
      </c>
      <c r="D155" s="21"/>
      <c r="E155" s="21"/>
      <c r="F155" s="21">
        <v>1</v>
      </c>
      <c r="G155" s="21"/>
      <c r="H155" s="21"/>
      <c r="I155" s="21">
        <f t="shared" si="2"/>
        <v>14</v>
      </c>
    </row>
    <row r="156" spans="1:9" ht="14">
      <c r="A156" s="39" t="s">
        <v>495</v>
      </c>
      <c r="B156" s="21">
        <v>4</v>
      </c>
      <c r="C156" s="21">
        <v>1</v>
      </c>
      <c r="D156" s="21"/>
      <c r="E156" s="21">
        <v>1</v>
      </c>
      <c r="F156" s="21">
        <v>1</v>
      </c>
      <c r="G156" s="21">
        <v>6</v>
      </c>
      <c r="H156" s="21"/>
      <c r="I156" s="21">
        <f t="shared" si="2"/>
        <v>13</v>
      </c>
    </row>
    <row r="157" spans="1:9" ht="14">
      <c r="A157" s="39" t="s">
        <v>496</v>
      </c>
      <c r="B157" s="21"/>
      <c r="C157" s="21"/>
      <c r="D157" s="21"/>
      <c r="E157" s="21"/>
      <c r="F157" s="21">
        <v>1</v>
      </c>
      <c r="G157" s="21">
        <v>8</v>
      </c>
      <c r="H157" s="21">
        <v>1</v>
      </c>
      <c r="I157" s="21">
        <f t="shared" si="2"/>
        <v>10</v>
      </c>
    </row>
    <row r="158" spans="1:9" ht="14">
      <c r="A158" s="39" t="s">
        <v>793</v>
      </c>
      <c r="B158" s="21">
        <v>20</v>
      </c>
      <c r="C158" s="21">
        <v>6</v>
      </c>
      <c r="D158" s="21">
        <v>2</v>
      </c>
      <c r="E158" s="21">
        <v>2</v>
      </c>
      <c r="F158" s="21">
        <v>14</v>
      </c>
      <c r="G158" s="21">
        <v>15</v>
      </c>
      <c r="H158" s="21">
        <v>5</v>
      </c>
      <c r="I158" s="21">
        <f t="shared" si="2"/>
        <v>64</v>
      </c>
    </row>
    <row r="159" spans="1:9" ht="14">
      <c r="A159" s="39" t="s">
        <v>794</v>
      </c>
      <c r="B159" s="21">
        <v>20</v>
      </c>
      <c r="C159" s="21">
        <v>6</v>
      </c>
      <c r="D159" s="21"/>
      <c r="E159" s="21"/>
      <c r="F159" s="21">
        <v>2</v>
      </c>
      <c r="G159" s="21"/>
      <c r="H159" s="21">
        <v>2</v>
      </c>
      <c r="I159" s="21">
        <f t="shared" si="2"/>
        <v>30</v>
      </c>
    </row>
    <row r="160" spans="1:9">
      <c r="B160" s="20"/>
      <c r="C160" s="20"/>
      <c r="D160" s="20"/>
      <c r="E160" s="20"/>
      <c r="F160" s="20"/>
      <c r="G160" s="20"/>
      <c r="H160" s="20"/>
      <c r="I160" s="20" t="str">
        <f t="shared" si="2"/>
        <v/>
      </c>
    </row>
    <row r="161" spans="1:9" ht="14">
      <c r="A161" s="2" t="s">
        <v>558</v>
      </c>
      <c r="B161" s="20"/>
      <c r="C161" s="20"/>
      <c r="D161" s="20"/>
      <c r="E161" s="20"/>
      <c r="F161" s="20"/>
      <c r="G161" s="20"/>
      <c r="H161" s="20"/>
      <c r="I161" s="20" t="str">
        <f t="shared" si="2"/>
        <v/>
      </c>
    </row>
    <row r="162" spans="1:9" ht="14">
      <c r="A162" s="38" t="s">
        <v>470</v>
      </c>
      <c r="B162" s="21"/>
      <c r="C162" s="21"/>
      <c r="D162" s="21"/>
      <c r="E162" s="21"/>
      <c r="F162" s="21">
        <v>13</v>
      </c>
      <c r="G162" s="21">
        <v>7</v>
      </c>
      <c r="H162" s="21">
        <v>6</v>
      </c>
      <c r="I162" s="21">
        <f t="shared" si="2"/>
        <v>26</v>
      </c>
    </row>
    <row r="163" spans="1:9" ht="14">
      <c r="A163" s="39" t="s">
        <v>471</v>
      </c>
      <c r="B163" s="21">
        <v>100</v>
      </c>
      <c r="C163" s="21"/>
      <c r="D163" s="21"/>
      <c r="E163" s="21"/>
      <c r="F163" s="21">
        <v>10</v>
      </c>
      <c r="G163" s="21"/>
      <c r="H163" s="21"/>
      <c r="I163" s="21">
        <f t="shared" si="2"/>
        <v>110</v>
      </c>
    </row>
    <row r="164" spans="1:9" ht="14">
      <c r="A164" s="39" t="s">
        <v>472</v>
      </c>
      <c r="B164" s="21">
        <v>100</v>
      </c>
      <c r="C164" s="21">
        <v>10</v>
      </c>
      <c r="D164" s="21"/>
      <c r="E164" s="21">
        <v>1</v>
      </c>
      <c r="F164" s="21">
        <v>109</v>
      </c>
      <c r="G164" s="21">
        <v>15</v>
      </c>
      <c r="H164" s="21">
        <v>6</v>
      </c>
      <c r="I164" s="21">
        <f t="shared" si="2"/>
        <v>241</v>
      </c>
    </row>
    <row r="165" spans="1:9" ht="14">
      <c r="A165" s="39" t="s">
        <v>473</v>
      </c>
      <c r="B165" s="21">
        <v>11</v>
      </c>
      <c r="C165" s="21"/>
      <c r="D165" s="21"/>
      <c r="E165" s="21"/>
      <c r="F165" s="21">
        <v>1</v>
      </c>
      <c r="G165" s="21"/>
      <c r="H165" s="21"/>
      <c r="I165" s="21">
        <f t="shared" si="2"/>
        <v>12</v>
      </c>
    </row>
    <row r="166" spans="1:9" ht="14">
      <c r="A166" s="39" t="s">
        <v>474</v>
      </c>
      <c r="B166" s="21"/>
      <c r="C166" s="21"/>
      <c r="D166" s="21"/>
      <c r="E166" s="21"/>
      <c r="F166" s="21"/>
      <c r="G166" s="21"/>
      <c r="H166" s="21"/>
      <c r="I166" s="21" t="str">
        <f t="shared" si="2"/>
        <v/>
      </c>
    </row>
    <row r="167" spans="1:9" ht="14">
      <c r="A167" s="39" t="s">
        <v>475</v>
      </c>
      <c r="B167" s="21">
        <v>10</v>
      </c>
      <c r="C167" s="21">
        <v>25</v>
      </c>
      <c r="D167" s="21">
        <v>15</v>
      </c>
      <c r="E167" s="21"/>
      <c r="F167" s="21">
        <v>120</v>
      </c>
      <c r="G167" s="21">
        <v>25</v>
      </c>
      <c r="H167" s="21">
        <v>60</v>
      </c>
      <c r="I167" s="21">
        <f t="shared" si="2"/>
        <v>255</v>
      </c>
    </row>
    <row r="168" spans="1:9" ht="14">
      <c r="A168" s="39" t="s">
        <v>317</v>
      </c>
      <c r="B168" s="21">
        <v>20</v>
      </c>
      <c r="C168" s="21"/>
      <c r="D168" s="21"/>
      <c r="E168" s="21"/>
      <c r="F168" s="21">
        <v>10</v>
      </c>
      <c r="G168" s="21">
        <v>7</v>
      </c>
      <c r="H168" s="21">
        <v>2</v>
      </c>
      <c r="I168" s="21">
        <f t="shared" si="2"/>
        <v>39</v>
      </c>
    </row>
    <row r="169" spans="1:9" ht="14">
      <c r="A169" s="39" t="s">
        <v>345</v>
      </c>
      <c r="B169" s="21"/>
      <c r="C169" s="21"/>
      <c r="D169" s="21"/>
      <c r="E169" s="21"/>
      <c r="F169" s="21"/>
      <c r="G169" s="21"/>
      <c r="H169" s="21"/>
      <c r="I169" s="21" t="str">
        <f t="shared" si="2"/>
        <v/>
      </c>
    </row>
    <row r="170" spans="1:9">
      <c r="B170" s="20"/>
      <c r="C170" s="20"/>
      <c r="D170" s="20"/>
      <c r="E170" s="20"/>
      <c r="F170" s="20"/>
      <c r="G170" s="20"/>
      <c r="H170" s="20"/>
      <c r="I170" s="20" t="str">
        <f t="shared" si="2"/>
        <v/>
      </c>
    </row>
    <row r="171" spans="1:9" ht="14">
      <c r="A171" s="2" t="s">
        <v>698</v>
      </c>
      <c r="B171" s="20"/>
      <c r="C171" s="20"/>
      <c r="D171" s="20"/>
      <c r="E171" s="20"/>
      <c r="F171" s="20"/>
      <c r="G171" s="20"/>
      <c r="H171" s="20"/>
      <c r="I171" s="20" t="str">
        <f t="shared" si="2"/>
        <v/>
      </c>
    </row>
    <row r="172" spans="1:9" ht="14">
      <c r="A172" s="38" t="s">
        <v>165</v>
      </c>
      <c r="B172" s="21">
        <v>12</v>
      </c>
      <c r="C172" s="21">
        <v>2</v>
      </c>
      <c r="D172" s="21">
        <v>1</v>
      </c>
      <c r="E172" s="21"/>
      <c r="F172" s="21"/>
      <c r="G172" s="21"/>
      <c r="H172" s="21"/>
      <c r="I172" s="21">
        <f t="shared" si="2"/>
        <v>15</v>
      </c>
    </row>
    <row r="173" spans="1:9" ht="14">
      <c r="A173" s="39" t="s">
        <v>320</v>
      </c>
      <c r="B173" s="21"/>
      <c r="C173" s="21"/>
      <c r="D173" s="21"/>
      <c r="E173" s="21"/>
      <c r="F173" s="21"/>
      <c r="G173" s="21"/>
      <c r="H173" s="21"/>
      <c r="I173" s="21" t="str">
        <f t="shared" si="2"/>
        <v/>
      </c>
    </row>
    <row r="174" spans="1:9" ht="14">
      <c r="A174" s="39" t="s">
        <v>172</v>
      </c>
      <c r="B174" s="21">
        <v>2</v>
      </c>
      <c r="C174" s="21"/>
      <c r="D174" s="21"/>
      <c r="E174" s="21"/>
      <c r="F174" s="21"/>
      <c r="G174" s="21"/>
      <c r="H174" s="21"/>
      <c r="I174" s="21">
        <f t="shared" si="2"/>
        <v>2</v>
      </c>
    </row>
    <row r="175" spans="1:9" ht="14">
      <c r="A175" s="59" t="s">
        <v>617</v>
      </c>
      <c r="B175" s="21"/>
      <c r="C175" s="21"/>
      <c r="D175" s="21"/>
      <c r="E175" s="21"/>
      <c r="F175" s="21"/>
      <c r="G175" s="21"/>
      <c r="H175" s="21"/>
      <c r="I175" s="21" t="str">
        <f t="shared" si="2"/>
        <v/>
      </c>
    </row>
    <row r="176" spans="1:9" ht="14">
      <c r="A176" s="39" t="s">
        <v>133</v>
      </c>
      <c r="B176" s="21"/>
      <c r="C176" s="21"/>
      <c r="D176" s="21"/>
      <c r="E176" s="21"/>
      <c r="F176" s="21"/>
      <c r="G176" s="21"/>
      <c r="H176" s="21"/>
      <c r="I176" s="21" t="str">
        <f t="shared" si="2"/>
        <v/>
      </c>
    </row>
    <row r="177" spans="1:9">
      <c r="A177" s="51"/>
      <c r="B177" s="20"/>
      <c r="C177" s="20"/>
      <c r="D177" s="20"/>
      <c r="E177" s="20"/>
      <c r="F177" s="20"/>
      <c r="G177" s="20"/>
      <c r="H177" s="20"/>
      <c r="I177" s="20" t="str">
        <f t="shared" si="2"/>
        <v/>
      </c>
    </row>
    <row r="178" spans="1:9" ht="14">
      <c r="A178" s="2" t="s">
        <v>699</v>
      </c>
      <c r="B178" s="20"/>
      <c r="C178" s="20"/>
      <c r="D178" s="20"/>
      <c r="E178" s="20"/>
      <c r="F178" s="20"/>
      <c r="G178" s="20"/>
      <c r="H178" s="20"/>
      <c r="I178" s="20" t="str">
        <f t="shared" si="2"/>
        <v/>
      </c>
    </row>
    <row r="179" spans="1:9" ht="14">
      <c r="A179" s="38" t="s">
        <v>75</v>
      </c>
      <c r="B179" s="21">
        <v>50</v>
      </c>
      <c r="C179" s="21">
        <v>6</v>
      </c>
      <c r="D179" s="21"/>
      <c r="E179" s="21"/>
      <c r="F179" s="21"/>
      <c r="G179" s="21"/>
      <c r="H179" s="21"/>
      <c r="I179" s="21">
        <f t="shared" si="2"/>
        <v>56</v>
      </c>
    </row>
    <row r="180" spans="1:9" ht="14">
      <c r="A180" s="39" t="s">
        <v>181</v>
      </c>
      <c r="B180" s="21"/>
      <c r="C180" s="21"/>
      <c r="D180" s="21">
        <v>1</v>
      </c>
      <c r="E180" s="21"/>
      <c r="F180" s="21"/>
      <c r="G180" s="21"/>
      <c r="H180" s="21"/>
      <c r="I180" s="21">
        <f t="shared" si="2"/>
        <v>1</v>
      </c>
    </row>
    <row r="181" spans="1:9" ht="14">
      <c r="A181" s="39" t="s">
        <v>325</v>
      </c>
      <c r="B181" s="21"/>
      <c r="C181" s="21"/>
      <c r="D181" s="21"/>
      <c r="E181" s="21"/>
      <c r="F181" s="21"/>
      <c r="G181" s="21"/>
      <c r="H181" s="21"/>
      <c r="I181" s="21" t="str">
        <f t="shared" si="2"/>
        <v/>
      </c>
    </row>
    <row r="182" spans="1:9" ht="14">
      <c r="A182" s="39" t="s">
        <v>326</v>
      </c>
      <c r="B182" s="21"/>
      <c r="C182" s="21"/>
      <c r="D182" s="21"/>
      <c r="E182" s="21"/>
      <c r="F182" s="21"/>
      <c r="G182" s="21"/>
      <c r="H182" s="21"/>
      <c r="I182" s="21" t="str">
        <f t="shared" si="2"/>
        <v/>
      </c>
    </row>
    <row r="183" spans="1:9">
      <c r="B183" s="20"/>
      <c r="C183" s="20"/>
      <c r="D183" s="20"/>
      <c r="E183" s="20"/>
      <c r="F183" s="20"/>
      <c r="G183" s="20"/>
      <c r="H183" s="20"/>
      <c r="I183" s="20" t="str">
        <f t="shared" si="2"/>
        <v/>
      </c>
    </row>
    <row r="184" spans="1:9" ht="14">
      <c r="A184" s="2" t="s">
        <v>560</v>
      </c>
      <c r="B184" s="20"/>
      <c r="C184" s="20"/>
      <c r="D184" s="20"/>
      <c r="E184" s="20"/>
      <c r="F184" s="20"/>
      <c r="G184" s="20"/>
      <c r="H184" s="20"/>
      <c r="I184" s="20" t="str">
        <f t="shared" si="2"/>
        <v/>
      </c>
    </row>
    <row r="185" spans="1:9" ht="14">
      <c r="A185" s="38" t="s">
        <v>327</v>
      </c>
      <c r="B185" s="21"/>
      <c r="C185" s="21"/>
      <c r="D185" s="21"/>
      <c r="E185" s="21"/>
      <c r="F185" s="21"/>
      <c r="G185" s="21"/>
      <c r="H185" s="21"/>
      <c r="I185" s="21" t="str">
        <f t="shared" si="2"/>
        <v/>
      </c>
    </row>
    <row r="186" spans="1:9" ht="14">
      <c r="A186" s="39" t="s">
        <v>478</v>
      </c>
      <c r="B186" s="21"/>
      <c r="C186" s="21"/>
      <c r="D186" s="21"/>
      <c r="E186" s="21"/>
      <c r="F186" s="21"/>
      <c r="G186" s="21"/>
      <c r="H186" s="21"/>
      <c r="I186" s="21" t="str">
        <f t="shared" si="2"/>
        <v/>
      </c>
    </row>
    <row r="187" spans="1:9" ht="14">
      <c r="A187" s="39" t="s">
        <v>629</v>
      </c>
      <c r="B187" s="21"/>
      <c r="C187" s="21"/>
      <c r="D187" s="21"/>
      <c r="E187" s="21"/>
      <c r="F187" s="21"/>
      <c r="G187" s="21"/>
      <c r="H187" s="21"/>
      <c r="I187" s="21" t="str">
        <f t="shared" si="2"/>
        <v/>
      </c>
    </row>
    <row r="188" spans="1:9" ht="14">
      <c r="A188" s="39" t="s">
        <v>630</v>
      </c>
      <c r="B188" s="21"/>
      <c r="C188" s="21"/>
      <c r="D188" s="21"/>
      <c r="E188" s="21"/>
      <c r="F188" s="21"/>
      <c r="G188" s="21"/>
      <c r="H188" s="21"/>
      <c r="I188" s="21" t="str">
        <f t="shared" si="2"/>
        <v/>
      </c>
    </row>
    <row r="189" spans="1:9" ht="14">
      <c r="A189" s="39" t="s">
        <v>8</v>
      </c>
      <c r="B189" s="21"/>
      <c r="C189" s="21"/>
      <c r="D189" s="21"/>
      <c r="E189" s="21"/>
      <c r="F189" s="21"/>
      <c r="G189" s="21"/>
      <c r="H189" s="21"/>
      <c r="I189" s="21" t="str">
        <f t="shared" si="2"/>
        <v/>
      </c>
    </row>
    <row r="190" spans="1:9">
      <c r="B190" s="20"/>
      <c r="C190" s="20"/>
      <c r="D190" s="20"/>
      <c r="E190" s="20"/>
      <c r="F190" s="20"/>
      <c r="G190" s="20"/>
      <c r="H190" s="20"/>
      <c r="I190" s="20" t="str">
        <f t="shared" si="2"/>
        <v/>
      </c>
    </row>
    <row r="191" spans="1:9" ht="14">
      <c r="A191" s="2" t="s">
        <v>561</v>
      </c>
      <c r="B191" s="20"/>
      <c r="C191" s="20"/>
      <c r="D191" s="20"/>
      <c r="E191" s="20"/>
      <c r="F191" s="20"/>
      <c r="G191" s="20"/>
      <c r="H191" s="20"/>
      <c r="I191" s="20" t="str">
        <f t="shared" si="2"/>
        <v/>
      </c>
    </row>
    <row r="192" spans="1:9" ht="14">
      <c r="A192" s="39" t="s">
        <v>595</v>
      </c>
      <c r="B192" s="21"/>
      <c r="C192" s="21"/>
      <c r="D192" s="21"/>
      <c r="E192" s="21"/>
      <c r="F192" s="21"/>
      <c r="G192" s="21"/>
      <c r="H192" s="21"/>
      <c r="I192" s="21" t="str">
        <f t="shared" si="2"/>
        <v/>
      </c>
    </row>
    <row r="193" spans="1:9">
      <c r="A193" s="54"/>
      <c r="B193" s="20"/>
      <c r="C193" s="20"/>
      <c r="D193" s="20"/>
      <c r="E193" s="20"/>
      <c r="F193" s="20"/>
      <c r="G193" s="20"/>
      <c r="H193" s="20"/>
      <c r="I193" s="20" t="str">
        <f t="shared" si="2"/>
        <v/>
      </c>
    </row>
    <row r="194" spans="1:9" ht="14">
      <c r="A194" s="2" t="s">
        <v>562</v>
      </c>
      <c r="B194" s="20"/>
      <c r="C194" s="20"/>
      <c r="D194" s="20"/>
      <c r="E194" s="20"/>
      <c r="F194" s="20"/>
      <c r="G194" s="20"/>
      <c r="H194" s="20"/>
      <c r="I194" s="20" t="str">
        <f t="shared" si="2"/>
        <v/>
      </c>
    </row>
    <row r="195" spans="1:9" ht="14">
      <c r="A195" s="38" t="s">
        <v>596</v>
      </c>
      <c r="B195" s="21">
        <v>10</v>
      </c>
      <c r="C195" s="21"/>
      <c r="D195" s="21"/>
      <c r="E195" s="21"/>
      <c r="F195" s="21"/>
      <c r="G195" s="21"/>
      <c r="H195" s="21"/>
      <c r="I195" s="21">
        <f t="shared" si="2"/>
        <v>10</v>
      </c>
    </row>
    <row r="196" spans="1:9" ht="14">
      <c r="A196" s="38" t="s">
        <v>597</v>
      </c>
      <c r="B196" s="21">
        <v>50</v>
      </c>
      <c r="C196" s="21"/>
      <c r="D196" s="21"/>
      <c r="E196" s="21"/>
      <c r="F196" s="21"/>
      <c r="G196" s="21"/>
      <c r="H196" s="21"/>
      <c r="I196" s="21">
        <f t="shared" si="2"/>
        <v>50</v>
      </c>
    </row>
    <row r="197" spans="1:9">
      <c r="A197" s="54"/>
      <c r="B197" s="20"/>
      <c r="C197" s="20"/>
      <c r="D197" s="20"/>
      <c r="E197" s="20"/>
      <c r="F197" s="20"/>
      <c r="G197" s="20"/>
      <c r="H197" s="20"/>
      <c r="I197" s="20" t="str">
        <f t="shared" si="2"/>
        <v/>
      </c>
    </row>
    <row r="198" spans="1:9" ht="14">
      <c r="A198" s="2" t="s">
        <v>563</v>
      </c>
      <c r="B198" s="20"/>
      <c r="C198" s="20"/>
      <c r="D198" s="20"/>
      <c r="E198" s="20"/>
      <c r="F198" s="20"/>
      <c r="G198" s="20"/>
      <c r="H198" s="20"/>
      <c r="I198" s="20" t="str">
        <f t="shared" ref="I198:I261" si="3">IF(SUM(B198:H198)&gt;0,SUM(B198:H198),"")</f>
        <v/>
      </c>
    </row>
    <row r="199" spans="1:9" ht="14">
      <c r="A199" s="38" t="s">
        <v>611</v>
      </c>
      <c r="B199" s="21"/>
      <c r="C199" s="21"/>
      <c r="D199" s="21">
        <v>1</v>
      </c>
      <c r="E199" s="21"/>
      <c r="F199" s="21">
        <v>5</v>
      </c>
      <c r="G199" s="21">
        <v>1</v>
      </c>
      <c r="H199" s="21">
        <v>8</v>
      </c>
      <c r="I199" s="21">
        <f t="shared" si="3"/>
        <v>15</v>
      </c>
    </row>
    <row r="200" spans="1:9" ht="14">
      <c r="A200" s="39" t="s">
        <v>613</v>
      </c>
      <c r="B200" s="21"/>
      <c r="C200" s="21"/>
      <c r="D200" s="21"/>
      <c r="E200" s="21"/>
      <c r="F200" s="21"/>
      <c r="G200" s="21"/>
      <c r="H200" s="21">
        <v>60</v>
      </c>
      <c r="I200" s="21">
        <f t="shared" si="3"/>
        <v>60</v>
      </c>
    </row>
    <row r="201" spans="1:9" ht="14">
      <c r="A201" s="39" t="s">
        <v>1039</v>
      </c>
      <c r="B201" s="21"/>
      <c r="C201" s="21"/>
      <c r="D201" s="21"/>
      <c r="E201" s="21"/>
      <c r="F201" s="21"/>
      <c r="G201" s="21"/>
      <c r="H201" s="21"/>
      <c r="I201" s="21" t="str">
        <f t="shared" si="3"/>
        <v/>
      </c>
    </row>
    <row r="202" spans="1:9" ht="14">
      <c r="A202" s="39" t="s">
        <v>134</v>
      </c>
      <c r="B202" s="21"/>
      <c r="C202" s="22"/>
      <c r="D202" s="22"/>
      <c r="E202" s="22"/>
      <c r="F202" s="21"/>
      <c r="G202" s="22"/>
      <c r="H202" s="22"/>
      <c r="I202" s="21" t="str">
        <f t="shared" si="3"/>
        <v/>
      </c>
    </row>
    <row r="203" spans="1:9" ht="14">
      <c r="A203" s="39" t="s">
        <v>1040</v>
      </c>
      <c r="B203" s="21">
        <v>5</v>
      </c>
      <c r="C203" s="21"/>
      <c r="D203" s="21"/>
      <c r="E203" s="21"/>
      <c r="F203" s="21"/>
      <c r="G203" s="21"/>
      <c r="H203" s="21"/>
      <c r="I203" s="21">
        <f t="shared" si="3"/>
        <v>5</v>
      </c>
    </row>
    <row r="204" spans="1:9" ht="14">
      <c r="A204" s="39" t="s">
        <v>658</v>
      </c>
      <c r="B204" s="21">
        <v>50</v>
      </c>
      <c r="C204" s="21">
        <v>10</v>
      </c>
      <c r="D204" s="21">
        <v>5</v>
      </c>
      <c r="E204" s="21">
        <v>2</v>
      </c>
      <c r="F204" s="21">
        <v>6</v>
      </c>
      <c r="G204" s="21">
        <v>3</v>
      </c>
      <c r="H204" s="21">
        <v>3</v>
      </c>
      <c r="I204" s="21">
        <f t="shared" si="3"/>
        <v>79</v>
      </c>
    </row>
    <row r="205" spans="1:9" ht="14">
      <c r="A205" s="54" t="s">
        <v>303</v>
      </c>
      <c r="B205" s="21"/>
      <c r="C205" s="21">
        <v>1</v>
      </c>
      <c r="D205" s="21"/>
      <c r="E205" s="21"/>
      <c r="F205" s="21"/>
      <c r="G205" s="21"/>
      <c r="H205" s="21"/>
      <c r="I205" s="21">
        <f t="shared" si="3"/>
        <v>1</v>
      </c>
    </row>
    <row r="206" spans="1:9">
      <c r="A206" s="54"/>
      <c r="B206" s="20"/>
      <c r="C206" s="20"/>
      <c r="D206" s="20"/>
      <c r="E206" s="20"/>
      <c r="F206" s="20"/>
      <c r="G206" s="20"/>
      <c r="H206" s="20"/>
      <c r="I206" s="20" t="str">
        <f t="shared" si="3"/>
        <v/>
      </c>
    </row>
    <row r="207" spans="1:9" ht="14">
      <c r="A207" s="2" t="s">
        <v>564</v>
      </c>
      <c r="B207" s="20"/>
      <c r="C207" s="20"/>
      <c r="D207" s="20"/>
      <c r="E207" s="20"/>
      <c r="F207" s="20"/>
      <c r="G207" s="20"/>
      <c r="H207" s="20"/>
      <c r="I207" s="20" t="str">
        <f t="shared" si="3"/>
        <v/>
      </c>
    </row>
    <row r="208" spans="1:9" ht="14">
      <c r="A208" s="59" t="s">
        <v>135</v>
      </c>
      <c r="B208" s="20"/>
      <c r="C208" s="20"/>
      <c r="D208" s="20"/>
      <c r="E208" s="20"/>
      <c r="F208" s="20"/>
      <c r="G208" s="20"/>
      <c r="H208" s="20"/>
      <c r="I208" s="20" t="str">
        <f t="shared" si="3"/>
        <v/>
      </c>
    </row>
    <row r="209" spans="1:9" ht="14">
      <c r="A209" s="38" t="s">
        <v>659</v>
      </c>
      <c r="B209" s="21"/>
      <c r="C209" s="21"/>
      <c r="D209" s="21"/>
      <c r="E209" s="21"/>
      <c r="F209" s="21"/>
      <c r="G209" s="21"/>
      <c r="H209" s="21"/>
      <c r="I209" s="21" t="str">
        <f t="shared" si="3"/>
        <v/>
      </c>
    </row>
    <row r="210" spans="1:9">
      <c r="A210" s="54"/>
      <c r="B210" s="20"/>
      <c r="C210" s="20"/>
      <c r="D210" s="20"/>
      <c r="E210" s="20"/>
      <c r="F210" s="20"/>
      <c r="G210" s="20"/>
      <c r="H210" s="20"/>
      <c r="I210" s="20" t="str">
        <f t="shared" si="3"/>
        <v/>
      </c>
    </row>
    <row r="211" spans="1:9" ht="14">
      <c r="A211" s="2" t="s">
        <v>565</v>
      </c>
      <c r="B211" s="20"/>
      <c r="C211" s="20"/>
      <c r="D211" s="20"/>
      <c r="E211" s="20"/>
      <c r="F211" s="20"/>
      <c r="G211" s="20"/>
      <c r="H211" s="20"/>
      <c r="I211" s="20" t="str">
        <f t="shared" si="3"/>
        <v/>
      </c>
    </row>
    <row r="212" spans="1:9" ht="14">
      <c r="A212" s="39" t="s">
        <v>661</v>
      </c>
      <c r="B212" s="21"/>
      <c r="C212" s="21"/>
      <c r="D212" s="21"/>
      <c r="E212" s="21"/>
      <c r="F212" s="21"/>
      <c r="G212" s="21"/>
      <c r="H212" s="21"/>
      <c r="I212" s="21" t="str">
        <f t="shared" si="3"/>
        <v/>
      </c>
    </row>
    <row r="213" spans="1:9">
      <c r="A213" s="54"/>
      <c r="B213" s="20"/>
      <c r="C213" s="20"/>
      <c r="D213" s="20"/>
      <c r="E213" s="20"/>
      <c r="F213" s="20"/>
      <c r="G213" s="20"/>
      <c r="H213" s="20"/>
      <c r="I213" s="20" t="str">
        <f t="shared" si="3"/>
        <v/>
      </c>
    </row>
    <row r="214" spans="1:9" ht="14">
      <c r="A214" s="2" t="s">
        <v>566</v>
      </c>
      <c r="B214" s="20"/>
      <c r="C214" s="20"/>
      <c r="D214" s="20"/>
      <c r="E214" s="20"/>
      <c r="F214" s="20"/>
      <c r="G214" s="20"/>
      <c r="H214" s="20"/>
      <c r="I214" s="20" t="str">
        <f t="shared" si="3"/>
        <v/>
      </c>
    </row>
    <row r="215" spans="1:9" ht="14">
      <c r="A215" s="38" t="s">
        <v>662</v>
      </c>
      <c r="B215" s="21"/>
      <c r="C215" s="21"/>
      <c r="D215" s="21"/>
      <c r="E215" s="21"/>
      <c r="F215" s="21"/>
      <c r="G215" s="21"/>
      <c r="H215" s="21"/>
      <c r="I215" s="21" t="str">
        <f t="shared" si="3"/>
        <v/>
      </c>
    </row>
    <row r="216" spans="1:9" ht="14">
      <c r="A216" s="39" t="s">
        <v>660</v>
      </c>
      <c r="B216" s="21">
        <v>100</v>
      </c>
      <c r="C216" s="21">
        <v>12</v>
      </c>
      <c r="D216" s="21"/>
      <c r="E216" s="21">
        <v>5</v>
      </c>
      <c r="F216" s="21">
        <v>50</v>
      </c>
      <c r="G216" s="21">
        <v>30</v>
      </c>
      <c r="H216" s="21">
        <v>20</v>
      </c>
      <c r="I216" s="21">
        <f t="shared" si="3"/>
        <v>217</v>
      </c>
    </row>
    <row r="217" spans="1:9">
      <c r="A217" s="54"/>
      <c r="B217" s="20"/>
      <c r="C217" s="20"/>
      <c r="D217" s="20"/>
      <c r="E217" s="20"/>
      <c r="F217" s="20"/>
      <c r="G217" s="20"/>
      <c r="H217" s="20"/>
      <c r="I217" s="20" t="str">
        <f t="shared" si="3"/>
        <v/>
      </c>
    </row>
    <row r="218" spans="1:9" ht="14">
      <c r="A218" s="2" t="s">
        <v>405</v>
      </c>
      <c r="B218" s="20"/>
      <c r="C218" s="20"/>
      <c r="D218" s="20"/>
      <c r="E218" s="20"/>
      <c r="F218" s="20"/>
      <c r="G218" s="20"/>
      <c r="H218" s="20"/>
      <c r="I218" s="20" t="str">
        <f t="shared" si="3"/>
        <v/>
      </c>
    </row>
    <row r="219" spans="1:9" ht="14">
      <c r="A219" s="38" t="s">
        <v>620</v>
      </c>
      <c r="B219" s="21"/>
      <c r="C219" s="21"/>
      <c r="D219" s="21"/>
      <c r="E219" s="21"/>
      <c r="F219" s="21"/>
      <c r="G219" s="21"/>
      <c r="H219" s="21"/>
      <c r="I219" s="21" t="str">
        <f t="shared" si="3"/>
        <v/>
      </c>
    </row>
    <row r="220" spans="1:9" ht="14">
      <c r="A220" s="39" t="s">
        <v>166</v>
      </c>
      <c r="B220" s="21">
        <v>100</v>
      </c>
      <c r="C220" s="21"/>
      <c r="D220" s="21"/>
      <c r="E220" s="21"/>
      <c r="F220" s="21">
        <v>1</v>
      </c>
      <c r="G220" s="21"/>
      <c r="H220" s="21"/>
      <c r="I220" s="21">
        <f t="shared" si="3"/>
        <v>101</v>
      </c>
    </row>
    <row r="221" spans="1:9" ht="14">
      <c r="A221" s="39" t="s">
        <v>176</v>
      </c>
      <c r="B221" s="21"/>
      <c r="C221" s="21"/>
      <c r="D221" s="21"/>
      <c r="E221" s="21"/>
      <c r="F221" s="21"/>
      <c r="G221" s="21"/>
      <c r="H221" s="21"/>
      <c r="I221" s="21" t="str">
        <f t="shared" si="3"/>
        <v/>
      </c>
    </row>
    <row r="222" spans="1:9" ht="14">
      <c r="A222" s="39" t="s">
        <v>177</v>
      </c>
      <c r="B222" s="21"/>
      <c r="C222" s="21"/>
      <c r="D222" s="21"/>
      <c r="E222" s="21"/>
      <c r="F222" s="21"/>
      <c r="G222" s="21"/>
      <c r="H222" s="21">
        <v>2</v>
      </c>
      <c r="I222" s="21">
        <f t="shared" si="3"/>
        <v>2</v>
      </c>
    </row>
    <row r="223" spans="1:9" ht="14">
      <c r="A223" s="39" t="s">
        <v>178</v>
      </c>
      <c r="B223" s="21">
        <v>4</v>
      </c>
      <c r="C223" s="21"/>
      <c r="D223" s="21"/>
      <c r="E223" s="21"/>
      <c r="F223" s="21"/>
      <c r="G223" s="21"/>
      <c r="H223" s="21"/>
      <c r="I223" s="21">
        <f t="shared" si="3"/>
        <v>4</v>
      </c>
    </row>
    <row r="224" spans="1:9" ht="14">
      <c r="A224" s="39" t="s">
        <v>72</v>
      </c>
      <c r="B224" s="21"/>
      <c r="C224" s="21"/>
      <c r="D224" s="21"/>
      <c r="E224" s="21"/>
      <c r="F224" s="21"/>
      <c r="G224" s="21"/>
      <c r="H224" s="21"/>
      <c r="I224" s="21" t="str">
        <f t="shared" si="3"/>
        <v/>
      </c>
    </row>
    <row r="225" spans="1:9" ht="14">
      <c r="A225" s="39" t="s">
        <v>400</v>
      </c>
      <c r="B225" s="21"/>
      <c r="C225" s="21"/>
      <c r="D225" s="21"/>
      <c r="E225" s="21"/>
      <c r="F225" s="21"/>
      <c r="G225" s="21"/>
      <c r="H225" s="21"/>
      <c r="I225" s="21" t="str">
        <f t="shared" si="3"/>
        <v/>
      </c>
    </row>
    <row r="226" spans="1:9" ht="14">
      <c r="A226" s="39" t="s">
        <v>583</v>
      </c>
      <c r="B226" s="21">
        <v>1</v>
      </c>
      <c r="C226" s="21"/>
      <c r="D226" s="21"/>
      <c r="E226" s="21"/>
      <c r="F226" s="21"/>
      <c r="G226" s="21"/>
      <c r="H226" s="21"/>
      <c r="I226" s="21">
        <f t="shared" si="3"/>
        <v>1</v>
      </c>
    </row>
    <row r="227" spans="1:9" ht="14">
      <c r="A227" s="39" t="s">
        <v>520</v>
      </c>
      <c r="B227" s="21">
        <v>7</v>
      </c>
      <c r="C227" s="21"/>
      <c r="D227" s="21"/>
      <c r="E227" s="21"/>
      <c r="F227" s="21"/>
      <c r="G227" s="21"/>
      <c r="H227" s="21"/>
      <c r="I227" s="21">
        <f t="shared" si="3"/>
        <v>7</v>
      </c>
    </row>
    <row r="228" spans="1:9" ht="14">
      <c r="A228" s="39" t="s">
        <v>521</v>
      </c>
      <c r="B228" s="21"/>
      <c r="C228" s="21"/>
      <c r="D228" s="21"/>
      <c r="E228" s="21"/>
      <c r="F228" s="21"/>
      <c r="G228" s="21"/>
      <c r="H228" s="21"/>
      <c r="I228" s="21" t="str">
        <f t="shared" si="3"/>
        <v/>
      </c>
    </row>
    <row r="229" spans="1:9">
      <c r="A229" s="54"/>
      <c r="B229" s="20"/>
      <c r="C229" s="20"/>
      <c r="D229" s="20"/>
      <c r="E229" s="20"/>
      <c r="F229" s="20"/>
      <c r="G229" s="20"/>
      <c r="H229" s="20"/>
      <c r="I229" s="20" t="str">
        <f t="shared" si="3"/>
        <v/>
      </c>
    </row>
    <row r="230" spans="1:9" ht="14">
      <c r="A230" s="2" t="s">
        <v>73</v>
      </c>
      <c r="B230" s="20"/>
      <c r="C230" s="20"/>
      <c r="D230" s="20"/>
      <c r="E230" s="20"/>
      <c r="F230" s="20"/>
      <c r="G230" s="20"/>
      <c r="H230" s="20"/>
      <c r="I230" s="20" t="str">
        <f t="shared" si="3"/>
        <v/>
      </c>
    </row>
    <row r="231" spans="1:9" ht="14">
      <c r="A231" s="38" t="s">
        <v>535</v>
      </c>
      <c r="B231" s="21">
        <v>4</v>
      </c>
      <c r="C231" s="21">
        <v>1</v>
      </c>
      <c r="D231" s="21">
        <v>1</v>
      </c>
      <c r="E231" s="21"/>
      <c r="F231" s="21">
        <v>4</v>
      </c>
      <c r="G231" s="21">
        <v>1</v>
      </c>
      <c r="H231" s="21">
        <v>1</v>
      </c>
      <c r="I231" s="21">
        <f t="shared" si="3"/>
        <v>12</v>
      </c>
    </row>
    <row r="232" spans="1:9">
      <c r="A232" s="54"/>
      <c r="B232" s="20"/>
      <c r="C232" s="20"/>
      <c r="D232" s="20"/>
      <c r="E232" s="20"/>
      <c r="F232" s="20"/>
      <c r="G232" s="20"/>
      <c r="H232" s="20"/>
      <c r="I232" s="20" t="str">
        <f t="shared" si="3"/>
        <v/>
      </c>
    </row>
    <row r="233" spans="1:9" ht="14">
      <c r="A233" s="2" t="s">
        <v>74</v>
      </c>
      <c r="B233" s="20"/>
      <c r="C233" s="20"/>
      <c r="D233" s="20"/>
      <c r="E233" s="20"/>
      <c r="F233" s="20"/>
      <c r="G233" s="20"/>
      <c r="H233" s="20"/>
      <c r="I233" s="20" t="str">
        <f t="shared" si="3"/>
        <v/>
      </c>
    </row>
    <row r="234" spans="1:9" ht="14">
      <c r="A234" s="38" t="s">
        <v>586</v>
      </c>
      <c r="B234" s="21">
        <v>100</v>
      </c>
      <c r="C234" s="21">
        <v>1</v>
      </c>
      <c r="D234" s="21"/>
      <c r="E234" s="21"/>
      <c r="F234" s="21"/>
      <c r="G234" s="21">
        <v>1</v>
      </c>
      <c r="H234" s="21"/>
      <c r="I234" s="21">
        <f t="shared" si="3"/>
        <v>102</v>
      </c>
    </row>
    <row r="235" spans="1:9" ht="14">
      <c r="A235" s="39" t="s">
        <v>882</v>
      </c>
      <c r="B235" s="21"/>
      <c r="C235" s="21"/>
      <c r="D235" s="21"/>
      <c r="E235" s="21">
        <v>5</v>
      </c>
      <c r="F235" s="21">
        <v>8</v>
      </c>
      <c r="G235" s="21">
        <v>1</v>
      </c>
      <c r="H235" s="21">
        <v>3</v>
      </c>
      <c r="I235" s="21">
        <f t="shared" si="3"/>
        <v>17</v>
      </c>
    </row>
    <row r="236" spans="1:9" ht="14">
      <c r="A236" s="39" t="s">
        <v>536</v>
      </c>
      <c r="B236" s="21">
        <v>50</v>
      </c>
      <c r="C236" s="21">
        <v>2</v>
      </c>
      <c r="D236" s="21"/>
      <c r="E236" s="21"/>
      <c r="F236" s="21">
        <v>1</v>
      </c>
      <c r="G236" s="21">
        <v>1</v>
      </c>
      <c r="H236" s="21">
        <v>1</v>
      </c>
      <c r="I236" s="21">
        <f t="shared" si="3"/>
        <v>55</v>
      </c>
    </row>
    <row r="237" spans="1:9" ht="14">
      <c r="A237" s="39" t="s">
        <v>380</v>
      </c>
      <c r="B237" s="21">
        <v>100</v>
      </c>
      <c r="C237" s="21"/>
      <c r="D237" s="21">
        <v>1</v>
      </c>
      <c r="E237" s="21">
        <v>5</v>
      </c>
      <c r="F237" s="21"/>
      <c r="G237" s="21"/>
      <c r="H237" s="21">
        <v>9</v>
      </c>
      <c r="I237" s="21">
        <f t="shared" si="3"/>
        <v>115</v>
      </c>
    </row>
    <row r="238" spans="1:9" ht="14">
      <c r="A238" s="39" t="s">
        <v>381</v>
      </c>
      <c r="B238" s="21"/>
      <c r="C238" s="21"/>
      <c r="D238" s="21"/>
      <c r="E238" s="21"/>
      <c r="F238" s="21"/>
      <c r="G238" s="21"/>
      <c r="H238" s="21"/>
      <c r="I238" s="21" t="str">
        <f t="shared" si="3"/>
        <v/>
      </c>
    </row>
    <row r="239" spans="1:9" ht="14">
      <c r="A239" s="39" t="s">
        <v>382</v>
      </c>
      <c r="B239" s="21"/>
      <c r="C239" s="21"/>
      <c r="D239" s="21"/>
      <c r="E239" s="21"/>
      <c r="F239" s="21">
        <v>10</v>
      </c>
      <c r="G239" s="21">
        <v>6</v>
      </c>
      <c r="H239" s="21">
        <v>2</v>
      </c>
      <c r="I239" s="21">
        <f t="shared" si="3"/>
        <v>18</v>
      </c>
    </row>
    <row r="240" spans="1:9" ht="14">
      <c r="A240" s="39" t="s">
        <v>232</v>
      </c>
      <c r="B240" s="21"/>
      <c r="C240" s="21"/>
      <c r="D240" s="21"/>
      <c r="E240" s="21"/>
      <c r="F240" s="21"/>
      <c r="G240" s="21"/>
      <c r="H240" s="21">
        <v>5</v>
      </c>
      <c r="I240" s="21">
        <f t="shared" si="3"/>
        <v>5</v>
      </c>
    </row>
    <row r="241" spans="1:9" ht="14">
      <c r="A241" s="39" t="s">
        <v>233</v>
      </c>
      <c r="B241" s="21"/>
      <c r="C241" s="21"/>
      <c r="D241" s="21"/>
      <c r="E241" s="21"/>
      <c r="F241" s="21"/>
      <c r="G241" s="21"/>
      <c r="H241" s="21"/>
      <c r="I241" s="21" t="str">
        <f t="shared" si="3"/>
        <v/>
      </c>
    </row>
    <row r="242" spans="1:9" ht="14">
      <c r="A242" s="39" t="s">
        <v>234</v>
      </c>
      <c r="B242" s="21"/>
      <c r="C242" s="21"/>
      <c r="D242" s="21"/>
      <c r="E242" s="60"/>
      <c r="F242" s="21"/>
      <c r="G242" s="21">
        <v>1</v>
      </c>
      <c r="H242" s="21"/>
      <c r="I242" s="21">
        <f t="shared" si="3"/>
        <v>1</v>
      </c>
    </row>
    <row r="243" spans="1:9" ht="14">
      <c r="A243" s="39" t="s">
        <v>120</v>
      </c>
      <c r="B243" s="21"/>
      <c r="C243" s="21"/>
      <c r="D243" s="21"/>
      <c r="E243" s="21"/>
      <c r="F243" s="21"/>
      <c r="G243" s="21"/>
      <c r="H243" s="21"/>
      <c r="I243" s="21" t="str">
        <f t="shared" si="3"/>
        <v/>
      </c>
    </row>
    <row r="244" spans="1:9" ht="14">
      <c r="A244" s="39" t="s">
        <v>121</v>
      </c>
      <c r="B244" s="34">
        <v>2</v>
      </c>
      <c r="C244" s="21"/>
      <c r="D244" s="21"/>
      <c r="E244" s="21"/>
      <c r="F244" s="21"/>
      <c r="G244" s="21"/>
      <c r="H244" s="21"/>
      <c r="I244" s="21">
        <f t="shared" si="3"/>
        <v>2</v>
      </c>
    </row>
    <row r="245" spans="1:9" ht="14">
      <c r="A245" s="39" t="s">
        <v>122</v>
      </c>
      <c r="B245" s="21">
        <v>10</v>
      </c>
      <c r="C245" s="21"/>
      <c r="D245" s="21"/>
      <c r="E245" s="21"/>
      <c r="F245" s="21"/>
      <c r="G245" s="21"/>
      <c r="H245" s="21"/>
      <c r="I245" s="21">
        <f t="shared" si="3"/>
        <v>10</v>
      </c>
    </row>
    <row r="246" spans="1:9" ht="14">
      <c r="A246" s="39" t="s">
        <v>2</v>
      </c>
      <c r="B246" s="21"/>
      <c r="C246" s="21"/>
      <c r="D246" s="21"/>
      <c r="E246" s="21"/>
      <c r="F246" s="21"/>
      <c r="G246" s="21"/>
      <c r="H246" s="21"/>
      <c r="I246" s="21" t="str">
        <f t="shared" si="3"/>
        <v/>
      </c>
    </row>
    <row r="247" spans="1:9" ht="14">
      <c r="A247" s="39" t="s">
        <v>420</v>
      </c>
      <c r="B247" s="21">
        <v>5</v>
      </c>
      <c r="C247" s="21">
        <v>7</v>
      </c>
      <c r="D247" s="21">
        <v>1</v>
      </c>
      <c r="E247" s="21"/>
      <c r="F247" s="21"/>
      <c r="G247" s="21"/>
      <c r="H247" s="21"/>
      <c r="I247" s="21">
        <f t="shared" si="3"/>
        <v>13</v>
      </c>
    </row>
    <row r="248" spans="1:9" ht="14">
      <c r="A248" s="39" t="s">
        <v>856</v>
      </c>
      <c r="B248" s="34">
        <v>2</v>
      </c>
      <c r="C248" s="21">
        <v>1</v>
      </c>
      <c r="D248" s="21"/>
      <c r="E248" s="21"/>
      <c r="F248" s="21"/>
      <c r="G248" s="21">
        <v>1</v>
      </c>
      <c r="H248" s="21"/>
      <c r="I248" s="21">
        <f t="shared" si="3"/>
        <v>4</v>
      </c>
    </row>
    <row r="249" spans="1:9" ht="14">
      <c r="A249" s="39" t="s">
        <v>744</v>
      </c>
      <c r="B249" s="27"/>
      <c r="C249" s="21"/>
      <c r="D249" s="21"/>
      <c r="E249" s="21"/>
      <c r="F249" s="21"/>
      <c r="G249" s="21"/>
      <c r="H249" s="21"/>
      <c r="I249" s="21" t="str">
        <f t="shared" si="3"/>
        <v/>
      </c>
    </row>
    <row r="250" spans="1:9" ht="14">
      <c r="A250" s="39" t="s">
        <v>857</v>
      </c>
      <c r="B250" s="21">
        <v>20</v>
      </c>
      <c r="C250" s="21">
        <v>5</v>
      </c>
      <c r="D250" s="21"/>
      <c r="E250" s="21">
        <v>1</v>
      </c>
      <c r="F250" s="21"/>
      <c r="G250" s="21">
        <v>1</v>
      </c>
      <c r="H250" s="21">
        <v>1</v>
      </c>
      <c r="I250" s="21">
        <f t="shared" si="3"/>
        <v>28</v>
      </c>
    </row>
    <row r="251" spans="1:9">
      <c r="B251" s="20"/>
      <c r="C251" s="20"/>
      <c r="D251" s="20"/>
      <c r="E251" s="20"/>
      <c r="F251" s="20"/>
      <c r="G251" s="20"/>
      <c r="H251" s="20"/>
      <c r="I251" s="20" t="str">
        <f t="shared" si="3"/>
        <v/>
      </c>
    </row>
    <row r="252" spans="1:9" ht="14">
      <c r="A252" s="2" t="s">
        <v>1041</v>
      </c>
      <c r="B252" s="20"/>
      <c r="C252" s="20"/>
      <c r="D252" s="20"/>
      <c r="E252" s="20"/>
      <c r="F252" s="20"/>
      <c r="G252" s="20"/>
      <c r="H252" s="20"/>
      <c r="I252" s="20" t="str">
        <f t="shared" si="3"/>
        <v/>
      </c>
    </row>
    <row r="253" spans="1:9" ht="14">
      <c r="A253" s="38" t="s">
        <v>752</v>
      </c>
      <c r="B253" s="21">
        <v>100</v>
      </c>
      <c r="C253" s="21">
        <v>6</v>
      </c>
      <c r="D253" s="21"/>
      <c r="E253" s="21"/>
      <c r="F253" s="21">
        <v>28</v>
      </c>
      <c r="G253" s="21">
        <v>50</v>
      </c>
      <c r="H253" s="21"/>
      <c r="I253" s="21">
        <f t="shared" si="3"/>
        <v>184</v>
      </c>
    </row>
    <row r="254" spans="1:9" ht="14">
      <c r="A254" s="39" t="s">
        <v>747</v>
      </c>
      <c r="B254" s="21">
        <v>2</v>
      </c>
      <c r="C254" s="21">
        <v>2</v>
      </c>
      <c r="D254" s="21">
        <v>3</v>
      </c>
      <c r="E254" s="21">
        <v>5</v>
      </c>
      <c r="F254" s="21">
        <v>38</v>
      </c>
      <c r="G254" s="21">
        <v>45</v>
      </c>
      <c r="H254" s="21">
        <v>40</v>
      </c>
      <c r="I254" s="21">
        <f t="shared" si="3"/>
        <v>135</v>
      </c>
    </row>
    <row r="255" spans="1:9" ht="14">
      <c r="A255" s="39" t="s">
        <v>610</v>
      </c>
      <c r="B255" s="21"/>
      <c r="C255" s="21"/>
      <c r="D255" s="21"/>
      <c r="E255" s="21"/>
      <c r="F255" s="21"/>
      <c r="G255" s="21"/>
      <c r="H255" s="21"/>
      <c r="I255" s="21" t="str">
        <f t="shared" si="3"/>
        <v/>
      </c>
    </row>
    <row r="256" spans="1:9" ht="14">
      <c r="A256" s="39" t="s">
        <v>631</v>
      </c>
      <c r="B256" s="21">
        <v>100</v>
      </c>
      <c r="C256" s="21"/>
      <c r="D256" s="21"/>
      <c r="E256" s="21"/>
      <c r="F256" s="21">
        <v>79</v>
      </c>
      <c r="G256" s="21">
        <v>65</v>
      </c>
      <c r="H256" s="21">
        <v>50</v>
      </c>
      <c r="I256" s="21">
        <f t="shared" si="3"/>
        <v>294</v>
      </c>
    </row>
    <row r="257" spans="1:9" ht="14">
      <c r="A257" s="39" t="s">
        <v>484</v>
      </c>
      <c r="B257" s="21">
        <v>2</v>
      </c>
      <c r="C257" s="21"/>
      <c r="D257" s="21"/>
      <c r="E257" s="21"/>
      <c r="F257" s="21">
        <v>11</v>
      </c>
      <c r="G257" s="21">
        <v>2</v>
      </c>
      <c r="H257" s="21"/>
      <c r="I257" s="21">
        <f t="shared" si="3"/>
        <v>15</v>
      </c>
    </row>
    <row r="258" spans="1:9" ht="14">
      <c r="A258" s="39" t="s">
        <v>553</v>
      </c>
      <c r="B258" s="21">
        <v>2</v>
      </c>
      <c r="C258" s="21"/>
      <c r="D258" s="21"/>
      <c r="E258" s="21">
        <v>2</v>
      </c>
      <c r="F258" s="21">
        <v>2</v>
      </c>
      <c r="G258" s="21">
        <v>5</v>
      </c>
      <c r="H258" s="21"/>
      <c r="I258" s="21">
        <f t="shared" si="3"/>
        <v>11</v>
      </c>
    </row>
    <row r="259" spans="1:9">
      <c r="A259" s="54"/>
      <c r="B259" s="20"/>
      <c r="C259" s="20"/>
      <c r="D259" s="20"/>
      <c r="E259" s="20"/>
      <c r="F259" s="20"/>
      <c r="G259" s="20"/>
      <c r="H259" s="20"/>
      <c r="I259" s="20" t="str">
        <f t="shared" si="3"/>
        <v/>
      </c>
    </row>
    <row r="260" spans="1:9" ht="14">
      <c r="A260" s="2" t="s">
        <v>1042</v>
      </c>
      <c r="B260" s="20"/>
      <c r="C260" s="20"/>
      <c r="D260" s="20"/>
      <c r="E260" s="20"/>
      <c r="F260" s="20"/>
      <c r="G260" s="20"/>
      <c r="H260" s="20"/>
      <c r="I260" s="20" t="str">
        <f t="shared" si="3"/>
        <v/>
      </c>
    </row>
    <row r="261" spans="1:9" ht="14">
      <c r="A261" s="38" t="s">
        <v>402</v>
      </c>
      <c r="B261" s="21">
        <v>4</v>
      </c>
      <c r="C261" s="21"/>
      <c r="D261" s="21"/>
      <c r="E261" s="21"/>
      <c r="F261" s="21">
        <v>1</v>
      </c>
      <c r="G261" s="21">
        <v>2</v>
      </c>
      <c r="H261" s="21"/>
      <c r="I261" s="21">
        <f t="shared" si="3"/>
        <v>7</v>
      </c>
    </row>
    <row r="262" spans="1:9" ht="14">
      <c r="A262" s="39" t="s">
        <v>403</v>
      </c>
      <c r="B262" s="21"/>
      <c r="C262" s="21"/>
      <c r="D262" s="21"/>
      <c r="E262" s="21"/>
      <c r="F262" s="21"/>
      <c r="G262" s="21"/>
      <c r="H262" s="21"/>
      <c r="I262" s="21" t="str">
        <f t="shared" ref="I262:I269" si="4">IF(SUM(B262:H262)&gt;0,SUM(B262:H262),"")</f>
        <v/>
      </c>
    </row>
    <row r="263" spans="1:9" ht="14">
      <c r="A263" s="39" t="s">
        <v>404</v>
      </c>
      <c r="B263" s="21">
        <v>10</v>
      </c>
      <c r="C263" s="21">
        <v>4</v>
      </c>
      <c r="D263" s="21"/>
      <c r="E263" s="21"/>
      <c r="F263" s="21">
        <v>13</v>
      </c>
      <c r="G263" s="21">
        <v>12</v>
      </c>
      <c r="H263" s="21">
        <v>3</v>
      </c>
      <c r="I263" s="21">
        <f t="shared" si="4"/>
        <v>42</v>
      </c>
    </row>
    <row r="264" spans="1:9" ht="14">
      <c r="A264" s="39" t="s">
        <v>262</v>
      </c>
      <c r="B264" s="21"/>
      <c r="C264" s="21"/>
      <c r="D264" s="21"/>
      <c r="E264" s="21"/>
      <c r="F264" s="21"/>
      <c r="G264" s="21"/>
      <c r="H264" s="21"/>
      <c r="I264" s="21" t="str">
        <f t="shared" si="4"/>
        <v/>
      </c>
    </row>
    <row r="265" spans="1:9" ht="14">
      <c r="A265" s="39" t="s">
        <v>654</v>
      </c>
      <c r="B265" s="21">
        <v>50</v>
      </c>
      <c r="C265" s="21"/>
      <c r="D265" s="21"/>
      <c r="E265" s="21"/>
      <c r="F265" s="21">
        <v>3</v>
      </c>
      <c r="G265" s="21"/>
      <c r="H265" s="21"/>
      <c r="I265" s="21">
        <f t="shared" si="4"/>
        <v>53</v>
      </c>
    </row>
    <row r="266" spans="1:9" ht="14">
      <c r="A266" s="39" t="s">
        <v>669</v>
      </c>
      <c r="B266" s="21"/>
      <c r="C266" s="21"/>
      <c r="D266" s="21"/>
      <c r="E266" s="21"/>
      <c r="F266" s="21">
        <v>1</v>
      </c>
      <c r="G266" s="21">
        <v>8</v>
      </c>
      <c r="H266" s="21"/>
      <c r="I266" s="21">
        <f t="shared" si="4"/>
        <v>9</v>
      </c>
    </row>
    <row r="267" spans="1:9" ht="14">
      <c r="A267" s="39" t="s">
        <v>670</v>
      </c>
      <c r="B267" s="21"/>
      <c r="C267" s="21"/>
      <c r="D267" s="21"/>
      <c r="E267" s="21"/>
      <c r="F267" s="21"/>
      <c r="G267" s="21">
        <v>4</v>
      </c>
      <c r="H267" s="21"/>
      <c r="I267" s="21">
        <f t="shared" si="4"/>
        <v>4</v>
      </c>
    </row>
    <row r="268" spans="1:9" ht="14">
      <c r="A268" s="39" t="s">
        <v>689</v>
      </c>
      <c r="B268" s="21">
        <v>100</v>
      </c>
      <c r="C268" s="21">
        <v>3</v>
      </c>
      <c r="D268" s="21"/>
      <c r="E268" s="21">
        <v>47</v>
      </c>
      <c r="F268" s="21">
        <v>34</v>
      </c>
      <c r="G268" s="21">
        <v>15</v>
      </c>
      <c r="H268" s="21"/>
      <c r="I268" s="21">
        <f t="shared" si="4"/>
        <v>199</v>
      </c>
    </row>
    <row r="269" spans="1:9" ht="14">
      <c r="A269" s="39" t="s">
        <v>690</v>
      </c>
      <c r="B269" s="21">
        <v>10</v>
      </c>
      <c r="C269" s="21">
        <v>1</v>
      </c>
      <c r="D269" s="21"/>
      <c r="E269" s="21"/>
      <c r="F269" s="21">
        <v>3</v>
      </c>
      <c r="G269" s="21">
        <v>2</v>
      </c>
      <c r="H269" s="21"/>
      <c r="I269" s="21">
        <f t="shared" si="4"/>
        <v>16</v>
      </c>
    </row>
    <row r="270" spans="1:9">
      <c r="B270" s="20"/>
      <c r="C270" s="20"/>
      <c r="D270" s="20"/>
      <c r="E270" s="20"/>
      <c r="F270" s="20"/>
      <c r="G270" s="20"/>
      <c r="H270" s="20"/>
      <c r="I270" s="20"/>
    </row>
    <row r="271" spans="1:9" ht="14">
      <c r="A271" s="32" t="s">
        <v>1043</v>
      </c>
      <c r="B271" s="21">
        <f>COUNT(B6:B6,B8:B35,B37:B56,B61:B83,B87:B89,B93:B117,B121:B140,B142:B144,B146:B151,B155:B168,B172:B174,B176:B231,B234:B250,B253:B258,B261:B269)</f>
        <v>72</v>
      </c>
      <c r="C271" s="21">
        <f t="shared" ref="C271:I271" si="5">COUNT(C6:C6,C8:C35,C37:C56,C61:C83,C87:C89,C93:C117,C121:C140,C142:C144,C146:C151,C155:C168,C172:C174,C176:C231,C234:C250,C253:C258,C261:C269)</f>
        <v>32</v>
      </c>
      <c r="D271" s="21">
        <f t="shared" si="5"/>
        <v>15</v>
      </c>
      <c r="E271" s="21">
        <f t="shared" si="5"/>
        <v>23</v>
      </c>
      <c r="F271" s="21">
        <f t="shared" si="5"/>
        <v>55</v>
      </c>
      <c r="G271" s="21">
        <f t="shared" si="5"/>
        <v>49</v>
      </c>
      <c r="H271" s="21">
        <f t="shared" si="5"/>
        <v>41</v>
      </c>
      <c r="I271" s="21">
        <f t="shared" si="5"/>
        <v>103</v>
      </c>
    </row>
    <row r="272" spans="1:9" ht="14">
      <c r="A272" s="7" t="s">
        <v>915</v>
      </c>
      <c r="B272" s="21">
        <f>SUM(B6:B231)+SUM(B232:B269)</f>
        <v>1852</v>
      </c>
      <c r="C272" s="21">
        <f t="shared" ref="C272:I272" si="6">SUM(C6:C231)+SUM(C232:C269)</f>
        <v>146</v>
      </c>
      <c r="D272" s="21">
        <f t="shared" si="6"/>
        <v>47</v>
      </c>
      <c r="E272" s="21">
        <f t="shared" si="6"/>
        <v>110</v>
      </c>
      <c r="F272" s="21">
        <f t="shared" si="6"/>
        <v>759</v>
      </c>
      <c r="G272" s="21">
        <f t="shared" si="6"/>
        <v>487</v>
      </c>
      <c r="H272" s="21">
        <f t="shared" si="6"/>
        <v>365</v>
      </c>
      <c r="I272" s="21">
        <f t="shared" si="6"/>
        <v>3766</v>
      </c>
    </row>
    <row r="273" spans="1:9">
      <c r="A273" s="4"/>
      <c r="B273" s="20"/>
      <c r="C273" s="20"/>
      <c r="D273" s="20"/>
      <c r="E273" s="20"/>
      <c r="F273" s="20"/>
      <c r="G273" s="20"/>
      <c r="H273" s="20"/>
      <c r="I273" s="20"/>
    </row>
    <row r="274" spans="1:9">
      <c r="A274" s="33" t="s">
        <v>624</v>
      </c>
      <c r="B274" s="21">
        <v>1</v>
      </c>
      <c r="C274" s="21">
        <v>1</v>
      </c>
      <c r="D274" s="21">
        <v>1</v>
      </c>
      <c r="E274" s="21">
        <v>2</v>
      </c>
      <c r="F274" s="21">
        <v>2</v>
      </c>
      <c r="G274" s="21">
        <v>3</v>
      </c>
      <c r="H274" s="21">
        <v>3</v>
      </c>
      <c r="I274" s="21">
        <f>SUM(B274:H274)</f>
        <v>13</v>
      </c>
    </row>
    <row r="275" spans="1:9">
      <c r="A275" s="8" t="s">
        <v>622</v>
      </c>
      <c r="B275" s="23">
        <v>0.22916666666666666</v>
      </c>
      <c r="C275" s="23"/>
      <c r="D275" s="23">
        <v>0.4375</v>
      </c>
      <c r="E275" s="23">
        <v>0.22916666666666666</v>
      </c>
      <c r="F275" s="23">
        <v>0.3298611111111111</v>
      </c>
      <c r="G275" s="23">
        <v>0.375</v>
      </c>
      <c r="H275" s="23">
        <v>0.5</v>
      </c>
      <c r="I275" s="21"/>
    </row>
    <row r="276" spans="1:9">
      <c r="A276" s="8" t="s">
        <v>623</v>
      </c>
      <c r="B276" s="23">
        <v>0.72916666666666663</v>
      </c>
      <c r="C276" s="23"/>
      <c r="D276" s="23">
        <v>0.60416666666666663</v>
      </c>
      <c r="E276" s="23">
        <v>0.33333333333333331</v>
      </c>
      <c r="F276" s="23">
        <v>0.67708333333333337</v>
      </c>
      <c r="G276" s="23">
        <v>0.5</v>
      </c>
      <c r="H276" s="23">
        <v>0.66666666666666663</v>
      </c>
      <c r="I276" s="21"/>
    </row>
    <row r="277" spans="1:9">
      <c r="A277" s="9" t="s">
        <v>876</v>
      </c>
      <c r="B277" s="21">
        <v>100</v>
      </c>
      <c r="C277" s="21">
        <v>122</v>
      </c>
      <c r="D277" s="21">
        <v>1</v>
      </c>
      <c r="E277" s="21"/>
      <c r="F277" s="21">
        <v>95</v>
      </c>
      <c r="G277" s="21">
        <v>15</v>
      </c>
      <c r="H277" s="21">
        <v>135</v>
      </c>
      <c r="I277" s="21"/>
    </row>
    <row r="278" spans="1:9">
      <c r="A278" s="9" t="s">
        <v>621</v>
      </c>
      <c r="B278" s="21"/>
      <c r="C278" s="21"/>
      <c r="D278" s="21"/>
      <c r="E278" s="21"/>
      <c r="F278" s="21">
        <v>1</v>
      </c>
      <c r="G278" s="21"/>
      <c r="H278" s="21"/>
      <c r="I278" s="21"/>
    </row>
    <row r="279" spans="1:9">
      <c r="A279" s="9" t="s">
        <v>618</v>
      </c>
      <c r="B279" s="21">
        <v>3</v>
      </c>
      <c r="C279" s="21">
        <v>4</v>
      </c>
      <c r="D279" s="21"/>
      <c r="E279" s="21"/>
      <c r="F279" s="21">
        <v>1.8</v>
      </c>
      <c r="G279" s="21">
        <v>3</v>
      </c>
      <c r="H279" s="35">
        <v>5</v>
      </c>
      <c r="I279" s="21"/>
    </row>
    <row r="280" spans="1:9">
      <c r="A280" s="9" t="s">
        <v>619</v>
      </c>
      <c r="B280" s="21">
        <v>9</v>
      </c>
      <c r="C280" s="21">
        <v>7</v>
      </c>
      <c r="D280" s="21">
        <v>2</v>
      </c>
      <c r="E280" s="21"/>
      <c r="F280" s="21">
        <v>2.5</v>
      </c>
      <c r="G280" s="21">
        <v>1.5</v>
      </c>
      <c r="H280" s="21">
        <v>0.5</v>
      </c>
      <c r="I280" s="21"/>
    </row>
    <row r="281" spans="1:9">
      <c r="A281" s="9" t="s">
        <v>215</v>
      </c>
      <c r="B281" s="21"/>
      <c r="C281" s="21"/>
      <c r="D281" s="21"/>
      <c r="E281" s="21"/>
      <c r="F281" s="21">
        <v>2</v>
      </c>
      <c r="G281" s="21"/>
      <c r="H281" s="21"/>
      <c r="I281" s="21"/>
    </row>
    <row r="282" spans="1:9">
      <c r="A282" s="8" t="s">
        <v>763</v>
      </c>
      <c r="B282" s="21"/>
      <c r="C282" s="21"/>
      <c r="D282" s="21"/>
      <c r="E282" s="21"/>
      <c r="F282" s="21"/>
      <c r="G282" s="21"/>
      <c r="H282" s="21"/>
      <c r="I282" s="21"/>
    </row>
    <row r="283" spans="1:9">
      <c r="A283" s="10" t="s">
        <v>764</v>
      </c>
      <c r="B283" s="21">
        <v>40</v>
      </c>
      <c r="C283" s="21"/>
      <c r="D283" s="21"/>
      <c r="E283" s="21">
        <v>49</v>
      </c>
      <c r="F283" s="21"/>
      <c r="G283" s="29">
        <v>70</v>
      </c>
      <c r="H283" s="21"/>
      <c r="I283" s="21"/>
    </row>
    <row r="284" spans="1:9">
      <c r="A284" s="10" t="s">
        <v>765</v>
      </c>
      <c r="B284" s="21"/>
      <c r="C284" s="21"/>
      <c r="D284" s="21"/>
      <c r="E284" s="21"/>
      <c r="F284" s="21"/>
      <c r="G284" s="29"/>
      <c r="H284" s="29" t="s">
        <v>577</v>
      </c>
      <c r="I284" s="21"/>
    </row>
    <row r="285" spans="1:9">
      <c r="A285" s="10" t="s">
        <v>1017</v>
      </c>
      <c r="B285" s="21">
        <v>70</v>
      </c>
      <c r="C285" s="21"/>
      <c r="D285" s="21"/>
      <c r="E285" s="21"/>
      <c r="F285" s="21"/>
      <c r="G285" s="29"/>
      <c r="H285" s="21"/>
      <c r="I285" s="21"/>
    </row>
    <row r="286" spans="1:9">
      <c r="A286" s="9" t="s">
        <v>766</v>
      </c>
      <c r="B286" s="21"/>
      <c r="C286" s="21"/>
      <c r="D286" s="21"/>
      <c r="E286" s="21"/>
      <c r="F286" s="21"/>
      <c r="G286" s="21"/>
      <c r="H286" s="21"/>
      <c r="I286" s="21"/>
    </row>
    <row r="287" spans="1:9">
      <c r="A287" s="10" t="s">
        <v>764</v>
      </c>
      <c r="B287" s="29"/>
      <c r="C287" s="28"/>
      <c r="D287" s="28"/>
      <c r="E287" s="28">
        <v>0.1</v>
      </c>
      <c r="F287" s="28"/>
      <c r="G287" s="28">
        <v>0</v>
      </c>
      <c r="H287" s="28"/>
      <c r="I287" s="21"/>
    </row>
    <row r="288" spans="1:9">
      <c r="A288" s="10" t="s">
        <v>765</v>
      </c>
      <c r="B288" s="29"/>
      <c r="C288" s="29"/>
      <c r="D288" s="28"/>
      <c r="E288" s="28"/>
      <c r="F288" s="28"/>
      <c r="G288" s="29"/>
      <c r="H288" s="28">
        <v>0</v>
      </c>
      <c r="I288" s="21"/>
    </row>
    <row r="289" spans="1:9">
      <c r="A289" s="10" t="s">
        <v>1017</v>
      </c>
      <c r="B289" s="29"/>
      <c r="C289" s="29"/>
      <c r="D289" s="28"/>
      <c r="E289" s="28"/>
      <c r="F289" s="28"/>
      <c r="G289" s="29"/>
      <c r="H289" s="28">
        <v>0</v>
      </c>
      <c r="I289" s="21"/>
    </row>
    <row r="290" spans="1:9">
      <c r="A290" s="8"/>
      <c r="B290" s="21"/>
      <c r="C290" s="21"/>
      <c r="D290" s="21"/>
      <c r="E290" s="21"/>
      <c r="F290" s="21"/>
      <c r="G290" s="21"/>
      <c r="H290" s="21"/>
      <c r="I290" s="21"/>
    </row>
    <row r="291" spans="1:9" ht="28">
      <c r="A291" s="10" t="s">
        <v>615</v>
      </c>
      <c r="B291" s="24" t="s">
        <v>301</v>
      </c>
      <c r="C291" s="24" t="s">
        <v>302</v>
      </c>
      <c r="D291" s="24" t="s">
        <v>304</v>
      </c>
      <c r="E291" s="24" t="s">
        <v>305</v>
      </c>
      <c r="F291" s="24" t="s">
        <v>216</v>
      </c>
      <c r="G291" s="24" t="s">
        <v>274</v>
      </c>
      <c r="H291" s="24" t="s">
        <v>274</v>
      </c>
      <c r="I291" s="21"/>
    </row>
    <row r="292" spans="1:9" ht="42">
      <c r="B292" s="24"/>
      <c r="C292" s="21"/>
      <c r="D292" s="24"/>
      <c r="E292" s="24" t="s">
        <v>412</v>
      </c>
      <c r="F292" s="24" t="s">
        <v>574</v>
      </c>
      <c r="G292" s="24" t="s">
        <v>278</v>
      </c>
      <c r="H292" s="24" t="s">
        <v>278</v>
      </c>
      <c r="I292" s="21"/>
    </row>
    <row r="293" spans="1:9" ht="28">
      <c r="B293" s="24"/>
      <c r="C293" s="24"/>
      <c r="D293" s="24"/>
      <c r="E293" s="24"/>
      <c r="F293" s="24"/>
      <c r="G293" s="24" t="s">
        <v>422</v>
      </c>
      <c r="H293" s="24" t="s">
        <v>422</v>
      </c>
      <c r="I293" s="21"/>
    </row>
    <row r="294" spans="1:9">
      <c r="B294" s="49"/>
      <c r="C294" s="49"/>
      <c r="D294" s="49"/>
      <c r="E294" s="49"/>
      <c r="F294" s="49"/>
      <c r="G294" s="49"/>
      <c r="H294" s="49"/>
      <c r="I294" s="63"/>
    </row>
    <row r="295" spans="1:9">
      <c r="G295" s="48"/>
    </row>
  </sheetData>
  <phoneticPr fontId="9" type="noConversion"/>
  <pageMargins left="0.75" right="0.75" top="1" bottom="1" header="0.5" footer="0.5"/>
  <pageSetup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R411"/>
  <sheetViews>
    <sheetView topLeftCell="A319" workbookViewId="0">
      <selection activeCell="A319" sqref="A1:XFD1048576"/>
    </sheetView>
  </sheetViews>
  <sheetFormatPr baseColWidth="10" defaultColWidth="8.6640625" defaultRowHeight="13"/>
  <cols>
    <col min="1" max="1" width="25.6640625" customWidth="1"/>
    <col min="2" max="2" width="8.6640625" customWidth="1"/>
    <col min="3" max="8" width="9.6640625" customWidth="1"/>
    <col min="9" max="9" width="10.5" customWidth="1"/>
    <col min="10" max="12" width="9.5" customWidth="1"/>
    <col min="13" max="16" width="10.33203125" customWidth="1"/>
  </cols>
  <sheetData>
    <row r="1" spans="1:18">
      <c r="A1" s="3" t="s">
        <v>1231</v>
      </c>
      <c r="C1" s="5" t="s">
        <v>514</v>
      </c>
      <c r="D1" s="5">
        <f>Q334</f>
        <v>159</v>
      </c>
      <c r="E1" s="5"/>
      <c r="F1" s="5"/>
      <c r="G1" s="5"/>
      <c r="H1" s="5"/>
      <c r="J1" s="4"/>
      <c r="M1" s="4"/>
      <c r="N1" s="4"/>
      <c r="O1" s="4"/>
      <c r="P1" s="4"/>
    </row>
    <row r="2" spans="1:18">
      <c r="A2" s="3"/>
      <c r="C2" s="5"/>
      <c r="D2" s="5"/>
      <c r="E2" s="5"/>
      <c r="F2" s="5"/>
      <c r="G2" s="5"/>
      <c r="H2" s="5"/>
      <c r="I2" s="5"/>
      <c r="J2" s="4"/>
      <c r="M2" s="4"/>
      <c r="N2" s="4"/>
      <c r="O2" s="4"/>
      <c r="P2" s="4"/>
    </row>
    <row r="3" spans="1:18" ht="24" customHeight="1">
      <c r="A3" s="3"/>
      <c r="B3" s="40" t="s">
        <v>1036</v>
      </c>
      <c r="C3" s="40" t="s">
        <v>251</v>
      </c>
      <c r="D3" s="47" t="s">
        <v>1202</v>
      </c>
      <c r="E3" s="47" t="s">
        <v>1213</v>
      </c>
      <c r="F3" s="47" t="s">
        <v>1151</v>
      </c>
      <c r="G3" s="47" t="s">
        <v>1176</v>
      </c>
      <c r="H3" s="47" t="s">
        <v>1246</v>
      </c>
      <c r="I3" s="40" t="s">
        <v>1149</v>
      </c>
      <c r="J3" s="40" t="s">
        <v>1165</v>
      </c>
      <c r="K3" s="47" t="s">
        <v>1082</v>
      </c>
      <c r="L3" s="47" t="s">
        <v>1117</v>
      </c>
      <c r="M3" s="47" t="s">
        <v>1215</v>
      </c>
      <c r="N3" s="47" t="s">
        <v>1212</v>
      </c>
      <c r="O3" s="47" t="s">
        <v>1216</v>
      </c>
      <c r="P3" s="47" t="s">
        <v>1144</v>
      </c>
      <c r="Q3" s="41" t="s">
        <v>378</v>
      </c>
    </row>
    <row r="4" spans="1:18" ht="28">
      <c r="B4" s="81"/>
      <c r="C4" s="67"/>
      <c r="D4" s="100" t="s">
        <v>1203</v>
      </c>
      <c r="E4" s="100" t="s">
        <v>1214</v>
      </c>
      <c r="F4" s="20"/>
      <c r="G4" s="81"/>
      <c r="H4" s="81" t="s">
        <v>1247</v>
      </c>
      <c r="I4" s="81" t="s">
        <v>1150</v>
      </c>
      <c r="J4" s="72"/>
      <c r="K4" s="81"/>
      <c r="L4" s="81"/>
      <c r="M4" s="81"/>
      <c r="N4" s="81"/>
      <c r="O4" s="81"/>
      <c r="P4" s="81"/>
      <c r="Q4" s="72"/>
      <c r="R4" s="52"/>
    </row>
    <row r="5" spans="1:18" s="1" customFormat="1" ht="14">
      <c r="A5" s="2" t="s">
        <v>983</v>
      </c>
      <c r="B5" s="82"/>
      <c r="C5" s="83"/>
      <c r="D5" s="114"/>
      <c r="E5" s="115"/>
      <c r="F5" s="19"/>
      <c r="G5" s="83"/>
      <c r="H5" s="83"/>
      <c r="I5" s="83"/>
      <c r="J5" s="83"/>
      <c r="K5" s="82"/>
      <c r="L5" s="82"/>
      <c r="M5" s="83"/>
      <c r="N5" s="83"/>
      <c r="O5" s="83"/>
      <c r="P5" s="83"/>
      <c r="Q5" s="83"/>
    </row>
    <row r="6" spans="1:18" s="1" customFormat="1" ht="14">
      <c r="A6" s="103" t="s">
        <v>1083</v>
      </c>
      <c r="B6" s="82"/>
      <c r="C6" s="83"/>
      <c r="D6" s="83"/>
      <c r="E6" s="43"/>
      <c r="F6" s="43"/>
      <c r="G6" s="83"/>
      <c r="H6" s="83"/>
      <c r="I6" s="83"/>
      <c r="J6" s="83"/>
      <c r="K6" s="82"/>
      <c r="L6" s="82"/>
      <c r="M6" s="102"/>
      <c r="N6" s="102"/>
      <c r="O6" s="102"/>
      <c r="P6" s="102"/>
      <c r="Q6" s="36" t="str">
        <f t="shared" ref="Q6:Q35" si="0">IF(SUM(B6:P6)&gt;0,SUM(B6:P6),"")</f>
        <v/>
      </c>
    </row>
    <row r="7" spans="1:18">
      <c r="A7" s="8" t="s">
        <v>364</v>
      </c>
      <c r="B7" s="29"/>
      <c r="C7" s="77"/>
      <c r="D7" s="77"/>
      <c r="E7" s="77"/>
      <c r="F7" s="21"/>
      <c r="G7" s="77"/>
      <c r="H7" s="77"/>
      <c r="I7" s="77"/>
      <c r="J7" s="77"/>
      <c r="K7" s="77"/>
      <c r="L7" s="77"/>
      <c r="M7" s="77"/>
      <c r="N7" s="77"/>
      <c r="O7" s="77"/>
      <c r="P7" s="77"/>
      <c r="Q7" s="36" t="str">
        <f t="shared" si="0"/>
        <v/>
      </c>
    </row>
    <row r="8" spans="1:18">
      <c r="A8" s="63" t="s">
        <v>408</v>
      </c>
      <c r="B8" s="77"/>
      <c r="C8" s="77"/>
      <c r="D8" s="77"/>
      <c r="E8" s="77"/>
      <c r="F8" s="21"/>
      <c r="G8" s="77"/>
      <c r="H8" s="77"/>
      <c r="I8" s="77"/>
      <c r="J8" s="77"/>
      <c r="K8" s="77"/>
      <c r="L8" s="77"/>
      <c r="M8" s="77"/>
      <c r="N8" s="77"/>
      <c r="O8" s="77"/>
      <c r="P8" s="77"/>
      <c r="Q8" s="36" t="str">
        <f t="shared" si="0"/>
        <v/>
      </c>
    </row>
    <row r="9" spans="1:18">
      <c r="A9" s="8" t="s">
        <v>266</v>
      </c>
      <c r="B9" s="77">
        <v>8</v>
      </c>
      <c r="C9" s="77">
        <v>18</v>
      </c>
      <c r="D9" s="77">
        <v>40</v>
      </c>
      <c r="E9" s="77"/>
      <c r="F9" s="29">
        <v>7</v>
      </c>
      <c r="G9" s="77">
        <v>8</v>
      </c>
      <c r="H9" s="77"/>
      <c r="I9" s="77">
        <v>8</v>
      </c>
      <c r="J9" s="77"/>
      <c r="K9" s="77"/>
      <c r="L9" s="77"/>
      <c r="M9" s="77">
        <v>10</v>
      </c>
      <c r="N9" s="77">
        <v>66</v>
      </c>
      <c r="O9" s="77">
        <v>36</v>
      </c>
      <c r="P9" s="77">
        <v>2</v>
      </c>
      <c r="Q9" s="36">
        <f t="shared" si="0"/>
        <v>203</v>
      </c>
    </row>
    <row r="10" spans="1:18" ht="14">
      <c r="A10" s="39" t="s">
        <v>776</v>
      </c>
      <c r="B10" s="77"/>
      <c r="C10" s="77"/>
      <c r="D10" s="77"/>
      <c r="E10" s="77"/>
      <c r="F10" s="29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36" t="str">
        <f t="shared" si="0"/>
        <v/>
      </c>
    </row>
    <row r="11" spans="1:18" ht="14">
      <c r="A11" s="39" t="s">
        <v>242</v>
      </c>
      <c r="B11" s="77"/>
      <c r="C11" s="77"/>
      <c r="D11" s="77"/>
      <c r="E11" s="77"/>
      <c r="F11" s="29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36" t="str">
        <f t="shared" si="0"/>
        <v/>
      </c>
    </row>
    <row r="12" spans="1:18">
      <c r="A12" s="8" t="s">
        <v>267</v>
      </c>
      <c r="B12" s="77">
        <v>7</v>
      </c>
      <c r="C12" s="77">
        <v>4</v>
      </c>
      <c r="D12" s="77">
        <v>1</v>
      </c>
      <c r="E12" s="77"/>
      <c r="F12" s="29"/>
      <c r="G12" s="77">
        <v>2</v>
      </c>
      <c r="H12" s="77"/>
      <c r="I12" s="77"/>
      <c r="J12" s="77"/>
      <c r="K12" s="77"/>
      <c r="L12" s="77"/>
      <c r="M12" s="77"/>
      <c r="N12" s="77"/>
      <c r="O12" s="77"/>
      <c r="P12" s="77">
        <v>1</v>
      </c>
      <c r="Q12" s="36">
        <f t="shared" si="0"/>
        <v>15</v>
      </c>
    </row>
    <row r="13" spans="1:18">
      <c r="A13" s="8" t="s">
        <v>268</v>
      </c>
      <c r="B13" s="77"/>
      <c r="C13" s="77">
        <v>2</v>
      </c>
      <c r="D13" s="77">
        <v>2</v>
      </c>
      <c r="E13" s="77"/>
      <c r="F13" s="29"/>
      <c r="G13" s="77"/>
      <c r="H13" s="77"/>
      <c r="I13" s="77">
        <v>2</v>
      </c>
      <c r="J13" s="77"/>
      <c r="K13" s="77"/>
      <c r="L13" s="77"/>
      <c r="M13" s="77"/>
      <c r="N13" s="77">
        <v>2</v>
      </c>
      <c r="O13" s="77">
        <v>2</v>
      </c>
      <c r="P13" s="77">
        <v>2</v>
      </c>
      <c r="Q13" s="36">
        <f t="shared" si="0"/>
        <v>12</v>
      </c>
    </row>
    <row r="14" spans="1:18">
      <c r="A14" s="8" t="s">
        <v>269</v>
      </c>
      <c r="B14" s="77"/>
      <c r="C14" s="77"/>
      <c r="D14" s="77"/>
      <c r="E14" s="77"/>
      <c r="F14" s="29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36" t="str">
        <f t="shared" si="0"/>
        <v/>
      </c>
    </row>
    <row r="15" spans="1:18">
      <c r="A15" s="8" t="s">
        <v>410</v>
      </c>
      <c r="B15" s="77">
        <v>1</v>
      </c>
      <c r="C15" s="77">
        <v>26</v>
      </c>
      <c r="D15" s="77">
        <v>5</v>
      </c>
      <c r="E15" s="77">
        <v>1</v>
      </c>
      <c r="F15" s="29"/>
      <c r="G15" s="77"/>
      <c r="H15" s="77">
        <v>10</v>
      </c>
      <c r="I15" s="77">
        <v>7</v>
      </c>
      <c r="J15" s="77"/>
      <c r="K15" s="77">
        <v>8</v>
      </c>
      <c r="L15" s="77">
        <v>9</v>
      </c>
      <c r="M15" s="77">
        <v>10</v>
      </c>
      <c r="N15" s="77">
        <v>12</v>
      </c>
      <c r="O15" s="77">
        <v>11</v>
      </c>
      <c r="P15" s="77">
        <v>23</v>
      </c>
      <c r="Q15" s="36">
        <f t="shared" si="0"/>
        <v>123</v>
      </c>
    </row>
    <row r="16" spans="1:18">
      <c r="A16" s="8" t="s">
        <v>411</v>
      </c>
      <c r="B16" s="77"/>
      <c r="C16" s="77">
        <v>2</v>
      </c>
      <c r="D16" s="77"/>
      <c r="E16" s="77"/>
      <c r="F16" s="29"/>
      <c r="G16" s="77"/>
      <c r="H16" s="77"/>
      <c r="I16" s="77"/>
      <c r="J16" s="77"/>
      <c r="K16" s="77"/>
      <c r="L16" s="77"/>
      <c r="M16" s="77"/>
      <c r="N16" s="77"/>
      <c r="O16" s="77"/>
      <c r="P16" s="77">
        <v>1</v>
      </c>
      <c r="Q16" s="36">
        <f t="shared" si="0"/>
        <v>3</v>
      </c>
    </row>
    <row r="17" spans="1:17">
      <c r="A17" s="8" t="s">
        <v>568</v>
      </c>
      <c r="B17" s="77"/>
      <c r="C17" s="77">
        <v>3</v>
      </c>
      <c r="D17" s="77"/>
      <c r="E17" s="77"/>
      <c r="F17" s="29"/>
      <c r="G17" s="77"/>
      <c r="H17" s="77"/>
      <c r="I17" s="77"/>
      <c r="J17" s="77"/>
      <c r="K17" s="77"/>
      <c r="L17" s="77"/>
      <c r="M17" s="77"/>
      <c r="N17" s="77">
        <v>1</v>
      </c>
      <c r="O17" s="77"/>
      <c r="P17" s="77">
        <v>1</v>
      </c>
      <c r="Q17" s="36">
        <f t="shared" si="0"/>
        <v>5</v>
      </c>
    </row>
    <row r="18" spans="1:17">
      <c r="A18" s="8" t="s">
        <v>569</v>
      </c>
      <c r="B18" s="77"/>
      <c r="C18" s="77"/>
      <c r="D18" s="77"/>
      <c r="E18" s="77"/>
      <c r="F18" s="29"/>
      <c r="G18" s="77"/>
      <c r="H18" s="77"/>
      <c r="I18" s="77">
        <v>2</v>
      </c>
      <c r="J18" s="77"/>
      <c r="K18" s="77"/>
      <c r="L18" s="77"/>
      <c r="M18" s="77"/>
      <c r="N18" s="77">
        <v>2</v>
      </c>
      <c r="O18" s="77"/>
      <c r="P18" s="77"/>
      <c r="Q18" s="36">
        <f t="shared" si="0"/>
        <v>4</v>
      </c>
    </row>
    <row r="19" spans="1:17">
      <c r="A19" s="8" t="s">
        <v>40</v>
      </c>
      <c r="B19" s="77"/>
      <c r="C19" s="77"/>
      <c r="D19" s="77"/>
      <c r="E19" s="77"/>
      <c r="F19" s="29"/>
      <c r="G19" s="77"/>
      <c r="H19" s="77"/>
      <c r="I19" s="77"/>
      <c r="J19" s="77"/>
      <c r="K19" s="77"/>
      <c r="L19" s="77">
        <v>1</v>
      </c>
      <c r="M19" s="77"/>
      <c r="N19" s="77"/>
      <c r="O19" s="77"/>
      <c r="P19" s="77"/>
      <c r="Q19" s="36">
        <f t="shared" si="0"/>
        <v>1</v>
      </c>
    </row>
    <row r="20" spans="1:17">
      <c r="A20" s="8" t="s">
        <v>417</v>
      </c>
      <c r="B20" s="77">
        <v>1</v>
      </c>
      <c r="C20" s="77">
        <v>1</v>
      </c>
      <c r="D20" s="77"/>
      <c r="E20" s="77"/>
      <c r="F20" s="29"/>
      <c r="G20" s="77"/>
      <c r="H20" s="77"/>
      <c r="I20" s="77"/>
      <c r="J20" s="77"/>
      <c r="K20" s="77"/>
      <c r="L20" s="77"/>
      <c r="M20" s="77"/>
      <c r="N20" s="77">
        <v>1</v>
      </c>
      <c r="O20" s="77"/>
      <c r="P20" s="77">
        <v>1</v>
      </c>
      <c r="Q20" s="36">
        <f t="shared" si="0"/>
        <v>4</v>
      </c>
    </row>
    <row r="21" spans="1:17">
      <c r="A21" s="8" t="s">
        <v>124</v>
      </c>
      <c r="B21" s="77"/>
      <c r="C21" s="77"/>
      <c r="D21" s="77"/>
      <c r="E21" s="77"/>
      <c r="F21" s="29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36" t="str">
        <f t="shared" si="0"/>
        <v/>
      </c>
    </row>
    <row r="22" spans="1:17">
      <c r="A22" s="8" t="s">
        <v>418</v>
      </c>
      <c r="B22" s="77"/>
      <c r="C22" s="77">
        <v>8</v>
      </c>
      <c r="D22" s="77"/>
      <c r="E22" s="77"/>
      <c r="F22" s="29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36">
        <f t="shared" si="0"/>
        <v>8</v>
      </c>
    </row>
    <row r="23" spans="1:17">
      <c r="A23" s="8" t="s">
        <v>849</v>
      </c>
      <c r="B23" s="77"/>
      <c r="C23" s="77"/>
      <c r="D23" s="77"/>
      <c r="E23" s="77"/>
      <c r="F23" s="29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36" t="str">
        <f t="shared" si="0"/>
        <v/>
      </c>
    </row>
    <row r="24" spans="1:17">
      <c r="A24" s="8" t="s">
        <v>419</v>
      </c>
      <c r="B24" s="77"/>
      <c r="C24" s="77"/>
      <c r="D24" s="77"/>
      <c r="E24" s="77"/>
      <c r="F24" s="29"/>
      <c r="G24" s="77"/>
      <c r="H24" s="77"/>
      <c r="I24" s="77"/>
      <c r="J24" s="77"/>
      <c r="K24" s="77"/>
      <c r="L24" s="77"/>
      <c r="M24" s="77">
        <v>2</v>
      </c>
      <c r="N24" s="77"/>
      <c r="O24" s="77"/>
      <c r="P24" s="77"/>
      <c r="Q24" s="36">
        <f t="shared" si="0"/>
        <v>2</v>
      </c>
    </row>
    <row r="25" spans="1:17">
      <c r="A25" s="8" t="s">
        <v>18</v>
      </c>
      <c r="B25" s="77"/>
      <c r="C25" s="77"/>
      <c r="D25" s="77"/>
      <c r="E25" s="77"/>
      <c r="F25" s="29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36" t="str">
        <f t="shared" si="0"/>
        <v/>
      </c>
    </row>
    <row r="26" spans="1:17">
      <c r="A26" s="8" t="s">
        <v>828</v>
      </c>
      <c r="B26" s="77"/>
      <c r="C26" s="77"/>
      <c r="D26" s="77"/>
      <c r="E26" s="77"/>
      <c r="F26" s="29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36" t="str">
        <f t="shared" si="0"/>
        <v/>
      </c>
    </row>
    <row r="27" spans="1:17">
      <c r="A27" s="8" t="s">
        <v>770</v>
      </c>
      <c r="B27" s="77"/>
      <c r="C27" s="77"/>
      <c r="D27" s="77"/>
      <c r="E27" s="77"/>
      <c r="F27" s="29"/>
      <c r="G27" s="77"/>
      <c r="H27" s="77"/>
      <c r="I27" s="77"/>
      <c r="J27" s="77"/>
      <c r="K27" s="77"/>
      <c r="L27" s="77"/>
      <c r="M27" s="77"/>
      <c r="N27" s="77"/>
      <c r="O27" s="77"/>
      <c r="P27" s="77">
        <v>1</v>
      </c>
      <c r="Q27" s="36">
        <f t="shared" si="0"/>
        <v>1</v>
      </c>
    </row>
    <row r="28" spans="1:17">
      <c r="A28" s="8" t="s">
        <v>684</v>
      </c>
      <c r="B28" s="77"/>
      <c r="C28" s="77"/>
      <c r="D28" s="77"/>
      <c r="E28" s="77"/>
      <c r="F28" s="29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36" t="str">
        <f t="shared" si="0"/>
        <v/>
      </c>
    </row>
    <row r="29" spans="1:17">
      <c r="A29" s="8" t="s">
        <v>771</v>
      </c>
      <c r="B29" s="77"/>
      <c r="C29" s="77"/>
      <c r="D29" s="77"/>
      <c r="E29" s="77"/>
      <c r="F29" s="29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36" t="str">
        <f t="shared" si="0"/>
        <v/>
      </c>
    </row>
    <row r="30" spans="1:17">
      <c r="A30" s="8" t="s">
        <v>179</v>
      </c>
      <c r="B30" s="77">
        <v>9</v>
      </c>
      <c r="C30" s="77"/>
      <c r="D30" s="77"/>
      <c r="E30" s="77"/>
      <c r="F30" s="29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36">
        <f t="shared" si="0"/>
        <v>9</v>
      </c>
    </row>
    <row r="31" spans="1:17">
      <c r="A31" s="8" t="s">
        <v>180</v>
      </c>
      <c r="B31" s="77"/>
      <c r="C31" s="77"/>
      <c r="D31" s="77"/>
      <c r="E31" s="77"/>
      <c r="F31" s="29">
        <v>11</v>
      </c>
      <c r="G31" s="77"/>
      <c r="H31" s="77"/>
      <c r="I31" s="77">
        <v>4</v>
      </c>
      <c r="J31" s="77"/>
      <c r="K31" s="77"/>
      <c r="L31" s="77"/>
      <c r="M31" s="77"/>
      <c r="N31" s="77"/>
      <c r="O31" s="77">
        <v>3</v>
      </c>
      <c r="P31" s="77"/>
      <c r="Q31" s="36">
        <f t="shared" si="0"/>
        <v>18</v>
      </c>
    </row>
    <row r="32" spans="1:17">
      <c r="A32" s="8" t="s">
        <v>365</v>
      </c>
      <c r="B32" s="77"/>
      <c r="C32" s="77"/>
      <c r="D32" s="77"/>
      <c r="E32" s="77"/>
      <c r="F32" s="21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36" t="str">
        <f t="shared" si="0"/>
        <v/>
      </c>
    </row>
    <row r="33" spans="1:17">
      <c r="A33" s="8" t="s">
        <v>651</v>
      </c>
      <c r="B33" s="77"/>
      <c r="C33" s="77"/>
      <c r="D33" s="77"/>
      <c r="E33" s="77"/>
      <c r="F33" s="21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36" t="str">
        <f t="shared" si="0"/>
        <v/>
      </c>
    </row>
    <row r="34" spans="1:17">
      <c r="A34" s="8" t="s">
        <v>476</v>
      </c>
      <c r="B34" s="77"/>
      <c r="C34" s="77"/>
      <c r="D34" s="77"/>
      <c r="E34" s="77"/>
      <c r="F34" s="21"/>
      <c r="G34" s="77"/>
      <c r="H34" s="77"/>
      <c r="I34" s="77"/>
      <c r="J34" s="77"/>
      <c r="K34" s="77"/>
      <c r="L34" s="77"/>
      <c r="M34" s="77">
        <v>2</v>
      </c>
      <c r="N34" s="77"/>
      <c r="O34" s="77"/>
      <c r="P34" s="77"/>
      <c r="Q34" s="36">
        <f t="shared" si="0"/>
        <v>2</v>
      </c>
    </row>
    <row r="35" spans="1:17">
      <c r="A35" s="8" t="s">
        <v>290</v>
      </c>
      <c r="B35" s="77"/>
      <c r="C35" s="77"/>
      <c r="D35" s="77"/>
      <c r="E35" s="77"/>
      <c r="F35" s="21"/>
      <c r="G35" s="77"/>
      <c r="H35" s="77"/>
      <c r="I35" s="77"/>
      <c r="J35" s="77"/>
      <c r="K35" s="29"/>
      <c r="L35" s="29"/>
      <c r="M35" s="77"/>
      <c r="N35" s="77"/>
      <c r="O35" s="77"/>
      <c r="P35" s="77"/>
      <c r="Q35" s="36" t="str">
        <f t="shared" si="0"/>
        <v/>
      </c>
    </row>
    <row r="36" spans="1:17">
      <c r="B36" s="105"/>
      <c r="C36" s="105"/>
      <c r="D36" s="105"/>
      <c r="E36" s="116"/>
      <c r="F36" s="4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</row>
    <row r="37" spans="1:17" ht="14">
      <c r="A37" s="2" t="s">
        <v>691</v>
      </c>
      <c r="B37" s="98"/>
      <c r="C37" s="98"/>
      <c r="D37" s="98"/>
      <c r="E37" s="116"/>
      <c r="F37" s="45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87"/>
    </row>
    <row r="38" spans="1:17">
      <c r="A38" s="8" t="s">
        <v>0</v>
      </c>
      <c r="B38" s="77"/>
      <c r="C38" s="77"/>
      <c r="D38" s="77"/>
      <c r="E38" s="77">
        <v>9</v>
      </c>
      <c r="F38" s="21"/>
      <c r="G38" s="77">
        <v>2</v>
      </c>
      <c r="H38" s="77">
        <v>4</v>
      </c>
      <c r="I38" s="77">
        <v>1</v>
      </c>
      <c r="J38" s="77">
        <v>6</v>
      </c>
      <c r="K38" s="77"/>
      <c r="L38" s="77"/>
      <c r="M38" s="77"/>
      <c r="N38" s="77"/>
      <c r="O38" s="77">
        <v>5</v>
      </c>
      <c r="P38" s="77">
        <v>5</v>
      </c>
      <c r="Q38" s="36">
        <f t="shared" ref="Q38:Q44" si="1">IF(SUM(B38:P38)&gt;0,SUM(B38:P38),"")</f>
        <v>32</v>
      </c>
    </row>
    <row r="39" spans="1:17">
      <c r="A39" s="8" t="s">
        <v>477</v>
      </c>
      <c r="B39" s="77"/>
      <c r="C39" s="77"/>
      <c r="D39" s="77"/>
      <c r="E39" s="77"/>
      <c r="F39" s="21"/>
      <c r="G39" s="77"/>
      <c r="H39" s="77"/>
      <c r="I39" s="77"/>
      <c r="J39" s="77">
        <v>2</v>
      </c>
      <c r="K39" s="77"/>
      <c r="L39" s="77"/>
      <c r="M39" s="77"/>
      <c r="N39" s="77"/>
      <c r="O39" s="77"/>
      <c r="P39" s="77"/>
      <c r="Q39" s="36">
        <f t="shared" si="1"/>
        <v>2</v>
      </c>
    </row>
    <row r="40" spans="1:17">
      <c r="A40" s="8" t="s">
        <v>626</v>
      </c>
      <c r="B40" s="77"/>
      <c r="C40" s="77"/>
      <c r="D40" s="77"/>
      <c r="E40" s="77"/>
      <c r="F40" s="21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36" t="str">
        <f t="shared" si="1"/>
        <v/>
      </c>
    </row>
    <row r="41" spans="1:17">
      <c r="A41" s="8" t="s">
        <v>366</v>
      </c>
      <c r="B41" s="77"/>
      <c r="C41" s="77"/>
      <c r="D41" s="77"/>
      <c r="E41" s="77"/>
      <c r="F41" s="21"/>
      <c r="G41" s="77"/>
      <c r="H41" s="77"/>
      <c r="I41" s="77"/>
      <c r="J41" s="77"/>
      <c r="K41" s="77"/>
      <c r="L41" s="77"/>
      <c r="M41" s="77"/>
      <c r="N41" s="77">
        <v>3</v>
      </c>
      <c r="O41" s="77"/>
      <c r="P41" s="77"/>
      <c r="Q41" s="36">
        <f t="shared" si="1"/>
        <v>3</v>
      </c>
    </row>
    <row r="42" spans="1:17">
      <c r="A42" s="8" t="s">
        <v>485</v>
      </c>
      <c r="B42" s="77">
        <v>1</v>
      </c>
      <c r="C42" s="77"/>
      <c r="D42" s="77"/>
      <c r="E42" s="77"/>
      <c r="F42" s="21"/>
      <c r="G42" s="77"/>
      <c r="H42" s="77"/>
      <c r="I42" s="77"/>
      <c r="J42" s="77"/>
      <c r="K42" s="77">
        <v>1</v>
      </c>
      <c r="L42" s="77"/>
      <c r="M42" s="77"/>
      <c r="N42" s="77"/>
      <c r="O42" s="77"/>
      <c r="P42" s="77"/>
      <c r="Q42" s="36">
        <f t="shared" si="1"/>
        <v>2</v>
      </c>
    </row>
    <row r="43" spans="1:17">
      <c r="A43" s="8" t="s">
        <v>486</v>
      </c>
      <c r="B43" s="77"/>
      <c r="C43" s="77"/>
      <c r="D43" s="77"/>
      <c r="E43" s="77"/>
      <c r="F43" s="21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36" t="str">
        <f t="shared" si="1"/>
        <v/>
      </c>
    </row>
    <row r="44" spans="1:17">
      <c r="A44" s="8" t="s">
        <v>487</v>
      </c>
      <c r="B44" s="77"/>
      <c r="C44" s="77"/>
      <c r="D44" s="77"/>
      <c r="E44" s="77">
        <v>6</v>
      </c>
      <c r="F44" s="21"/>
      <c r="G44" s="77">
        <v>1</v>
      </c>
      <c r="H44" s="77">
        <v>1</v>
      </c>
      <c r="I44" s="77">
        <v>2</v>
      </c>
      <c r="J44" s="77">
        <v>1</v>
      </c>
      <c r="K44" s="77"/>
      <c r="L44" s="77"/>
      <c r="M44" s="77"/>
      <c r="N44" s="77"/>
      <c r="O44" s="77">
        <v>4</v>
      </c>
      <c r="P44" s="77"/>
      <c r="Q44" s="36">
        <f t="shared" si="1"/>
        <v>15</v>
      </c>
    </row>
    <row r="45" spans="1:17">
      <c r="B45" s="98"/>
      <c r="C45" s="98"/>
      <c r="D45" s="98"/>
      <c r="E45" s="116"/>
      <c r="F45" s="44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87"/>
    </row>
    <row r="46" spans="1:17">
      <c r="A46" s="53" t="s">
        <v>843</v>
      </c>
      <c r="B46" s="98"/>
      <c r="C46" s="98"/>
      <c r="D46" s="98"/>
      <c r="E46" s="116"/>
      <c r="F46" s="45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87"/>
    </row>
    <row r="47" spans="1:17" ht="14">
      <c r="A47" s="61" t="s">
        <v>1</v>
      </c>
      <c r="B47" s="77"/>
      <c r="C47" s="77"/>
      <c r="D47" s="77"/>
      <c r="E47" s="77"/>
      <c r="F47" s="21"/>
      <c r="G47" s="77"/>
      <c r="H47" s="77"/>
      <c r="I47" s="77"/>
      <c r="J47" s="77"/>
      <c r="K47" s="77"/>
      <c r="L47" s="77"/>
      <c r="M47" s="77"/>
      <c r="N47" s="77"/>
      <c r="O47" s="77"/>
      <c r="P47" s="29">
        <v>3</v>
      </c>
      <c r="Q47" s="36">
        <f t="shared" ref="Q47:Q53" si="2">IF(SUM(B47:P47)&gt;0,SUM(B47:P47),"")</f>
        <v>3</v>
      </c>
    </row>
    <row r="48" spans="1:17" ht="14">
      <c r="A48" s="61" t="s">
        <v>17</v>
      </c>
      <c r="B48" s="77"/>
      <c r="C48" s="77"/>
      <c r="D48" s="77"/>
      <c r="E48" s="77"/>
      <c r="F48" s="21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36" t="str">
        <f t="shared" si="2"/>
        <v/>
      </c>
    </row>
    <row r="49" spans="1:17" ht="14">
      <c r="A49" s="61" t="s">
        <v>245</v>
      </c>
      <c r="B49" s="77"/>
      <c r="C49" s="77"/>
      <c r="D49" s="77"/>
      <c r="E49" s="77"/>
      <c r="F49" s="21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36" t="str">
        <f t="shared" si="2"/>
        <v/>
      </c>
    </row>
    <row r="50" spans="1:17" ht="14">
      <c r="A50" s="61" t="s">
        <v>246</v>
      </c>
      <c r="B50" s="77"/>
      <c r="C50" s="77"/>
      <c r="D50" s="77"/>
      <c r="E50" s="77"/>
      <c r="F50" s="21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36" t="str">
        <f t="shared" si="2"/>
        <v/>
      </c>
    </row>
    <row r="51" spans="1:17" ht="14">
      <c r="A51" s="61" t="s">
        <v>247</v>
      </c>
      <c r="B51" s="77"/>
      <c r="C51" s="77"/>
      <c r="D51" s="77"/>
      <c r="E51" s="77"/>
      <c r="F51" s="21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36" t="str">
        <f t="shared" si="2"/>
        <v/>
      </c>
    </row>
    <row r="52" spans="1:17" ht="14">
      <c r="A52" s="61" t="s">
        <v>248</v>
      </c>
      <c r="B52" s="77"/>
      <c r="C52" s="77"/>
      <c r="D52" s="77">
        <v>15</v>
      </c>
      <c r="E52" s="77"/>
      <c r="F52" s="21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36">
        <f t="shared" si="2"/>
        <v>15</v>
      </c>
    </row>
    <row r="53" spans="1:17" ht="14">
      <c r="A53" s="62" t="s">
        <v>805</v>
      </c>
      <c r="B53" s="77"/>
      <c r="C53" s="77"/>
      <c r="D53" s="77"/>
      <c r="E53" s="77"/>
      <c r="F53" s="21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36" t="str">
        <f t="shared" si="2"/>
        <v/>
      </c>
    </row>
    <row r="54" spans="1:17">
      <c r="B54" s="98"/>
      <c r="C54" s="98"/>
      <c r="D54" s="98"/>
      <c r="E54" s="116"/>
      <c r="F54" s="44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87"/>
    </row>
    <row r="55" spans="1:17" ht="14">
      <c r="A55" s="2" t="s">
        <v>995</v>
      </c>
      <c r="B55" s="98"/>
      <c r="C55" s="98"/>
      <c r="D55" s="98"/>
      <c r="E55" s="116"/>
      <c r="F55" s="45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87"/>
    </row>
    <row r="56" spans="1:17" ht="14">
      <c r="A56" s="61" t="s">
        <v>695</v>
      </c>
      <c r="B56" s="77"/>
      <c r="C56" s="77"/>
      <c r="D56" s="77">
        <v>1</v>
      </c>
      <c r="E56" s="77"/>
      <c r="F56" s="77"/>
      <c r="G56" s="77">
        <v>1</v>
      </c>
      <c r="H56" s="77"/>
      <c r="I56" s="77"/>
      <c r="J56" s="77"/>
      <c r="K56" s="77"/>
      <c r="L56" s="77"/>
      <c r="M56" s="77"/>
      <c r="N56" s="77">
        <v>23</v>
      </c>
      <c r="O56" s="77">
        <v>2</v>
      </c>
      <c r="P56" s="77">
        <v>2</v>
      </c>
      <c r="Q56" s="36">
        <f t="shared" ref="Q56:Q62" si="3">IF(SUM(B56:P56)&gt;0,SUM(B56:P56),"")</f>
        <v>29</v>
      </c>
    </row>
    <row r="57" spans="1:17" ht="14">
      <c r="A57" s="39" t="s">
        <v>896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29"/>
      <c r="Q57" s="36" t="str">
        <f t="shared" si="3"/>
        <v/>
      </c>
    </row>
    <row r="58" spans="1:17" ht="14">
      <c r="A58" s="61" t="s">
        <v>570</v>
      </c>
      <c r="B58" s="77"/>
      <c r="C58" s="77">
        <v>2</v>
      </c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36">
        <f t="shared" si="3"/>
        <v>2</v>
      </c>
    </row>
    <row r="59" spans="1:17" ht="14">
      <c r="A59" s="61" t="s">
        <v>571</v>
      </c>
      <c r="B59" s="77">
        <v>1</v>
      </c>
      <c r="C59" s="77">
        <v>1</v>
      </c>
      <c r="D59" s="77">
        <v>2</v>
      </c>
      <c r="E59" s="77">
        <v>1</v>
      </c>
      <c r="F59" s="77">
        <v>7</v>
      </c>
      <c r="G59" s="77">
        <v>5</v>
      </c>
      <c r="H59" s="77"/>
      <c r="I59" s="77">
        <v>1</v>
      </c>
      <c r="J59" s="77"/>
      <c r="K59" s="77"/>
      <c r="L59" s="77"/>
      <c r="M59" s="77"/>
      <c r="N59" s="77">
        <v>2</v>
      </c>
      <c r="O59" s="77"/>
      <c r="P59" s="77">
        <v>2</v>
      </c>
      <c r="Q59" s="36">
        <f t="shared" si="3"/>
        <v>22</v>
      </c>
    </row>
    <row r="60" spans="1:17" ht="14">
      <c r="A60" s="61" t="s">
        <v>572</v>
      </c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36" t="str">
        <f t="shared" si="3"/>
        <v/>
      </c>
    </row>
    <row r="61" spans="1:17" ht="14">
      <c r="A61" s="61" t="s">
        <v>821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36" t="str">
        <f t="shared" si="3"/>
        <v/>
      </c>
    </row>
    <row r="62" spans="1:17" ht="14">
      <c r="A62" s="61" t="s">
        <v>528</v>
      </c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>
        <v>2</v>
      </c>
      <c r="Q62" s="36">
        <f t="shared" si="3"/>
        <v>2</v>
      </c>
    </row>
    <row r="63" spans="1:17"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87"/>
    </row>
    <row r="64" spans="1:17">
      <c r="A64" s="3" t="s">
        <v>692</v>
      </c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87"/>
    </row>
    <row r="65" spans="1:17" ht="14">
      <c r="A65" s="61" t="s">
        <v>390</v>
      </c>
      <c r="B65" s="77">
        <v>11</v>
      </c>
      <c r="C65" s="77">
        <v>13</v>
      </c>
      <c r="D65" s="77">
        <v>9</v>
      </c>
      <c r="E65" s="77">
        <v>21</v>
      </c>
      <c r="F65" s="77">
        <v>11</v>
      </c>
      <c r="G65" s="77">
        <v>21</v>
      </c>
      <c r="H65" s="77">
        <v>3</v>
      </c>
      <c r="I65" s="77">
        <v>13</v>
      </c>
      <c r="J65" s="77">
        <v>3</v>
      </c>
      <c r="K65" s="77">
        <v>2</v>
      </c>
      <c r="L65" s="77">
        <v>1</v>
      </c>
      <c r="M65" s="77">
        <v>2</v>
      </c>
      <c r="N65" s="77">
        <v>5</v>
      </c>
      <c r="O65" s="77"/>
      <c r="P65" s="77"/>
      <c r="Q65" s="36">
        <f t="shared" ref="Q65:Q78" si="4">IF(SUM(B65:P65)&gt;0,SUM(B65:P65),"")</f>
        <v>115</v>
      </c>
    </row>
    <row r="66" spans="1:17" ht="14">
      <c r="A66" s="61" t="s">
        <v>391</v>
      </c>
      <c r="B66" s="77">
        <v>3</v>
      </c>
      <c r="C66" s="77">
        <v>1</v>
      </c>
      <c r="D66" s="77">
        <v>7</v>
      </c>
      <c r="E66" s="77">
        <v>1</v>
      </c>
      <c r="F66" s="77">
        <v>5</v>
      </c>
      <c r="G66" s="77">
        <v>5</v>
      </c>
      <c r="H66" s="77"/>
      <c r="I66" s="77"/>
      <c r="J66" s="77"/>
      <c r="K66" s="77">
        <v>1</v>
      </c>
      <c r="L66" s="77"/>
      <c r="M66" s="77"/>
      <c r="N66" s="77">
        <v>6</v>
      </c>
      <c r="O66" s="77">
        <v>1</v>
      </c>
      <c r="P66" s="77">
        <v>2</v>
      </c>
      <c r="Q66" s="36">
        <f t="shared" si="4"/>
        <v>32</v>
      </c>
    </row>
    <row r="67" spans="1:17" ht="14">
      <c r="A67" s="61" t="s">
        <v>439</v>
      </c>
      <c r="B67" s="77"/>
      <c r="C67" s="77"/>
      <c r="D67" s="77"/>
      <c r="E67" s="77"/>
      <c r="F67" s="77"/>
      <c r="G67" s="77">
        <v>1</v>
      </c>
      <c r="H67" s="77"/>
      <c r="I67" s="77"/>
      <c r="J67" s="77"/>
      <c r="K67" s="77"/>
      <c r="L67" s="77"/>
      <c r="M67" s="77"/>
      <c r="N67" s="77"/>
      <c r="O67" s="77"/>
      <c r="P67" s="77"/>
      <c r="Q67" s="36">
        <f t="shared" si="4"/>
        <v>1</v>
      </c>
    </row>
    <row r="68" spans="1:17" ht="14">
      <c r="A68" s="61" t="s">
        <v>551</v>
      </c>
      <c r="B68" s="77"/>
      <c r="C68" s="77">
        <v>2</v>
      </c>
      <c r="D68" s="77"/>
      <c r="E68" s="77"/>
      <c r="F68" s="77"/>
      <c r="G68" s="77"/>
      <c r="H68" s="77"/>
      <c r="I68" s="77">
        <v>1</v>
      </c>
      <c r="J68" s="77">
        <v>1</v>
      </c>
      <c r="K68" s="77"/>
      <c r="L68" s="77">
        <v>1</v>
      </c>
      <c r="M68" s="77"/>
      <c r="N68" s="77"/>
      <c r="O68" s="77"/>
      <c r="P68" s="77"/>
      <c r="Q68" s="36">
        <f t="shared" si="4"/>
        <v>5</v>
      </c>
    </row>
    <row r="69" spans="1:17" ht="14">
      <c r="A69" s="61" t="s">
        <v>593</v>
      </c>
      <c r="B69" s="77"/>
      <c r="C69" s="77"/>
      <c r="D69" s="77"/>
      <c r="E69" s="77"/>
      <c r="F69" s="77"/>
      <c r="G69" s="77">
        <v>1</v>
      </c>
      <c r="H69" s="77">
        <v>1</v>
      </c>
      <c r="I69" s="77">
        <v>1</v>
      </c>
      <c r="J69" s="77">
        <v>1</v>
      </c>
      <c r="K69" s="77"/>
      <c r="L69" s="77"/>
      <c r="M69" s="77"/>
      <c r="N69" s="77"/>
      <c r="O69" s="77"/>
      <c r="P69" s="77"/>
      <c r="Q69" s="36">
        <f t="shared" si="4"/>
        <v>4</v>
      </c>
    </row>
    <row r="70" spans="1:17" ht="14">
      <c r="A70" s="61" t="s">
        <v>594</v>
      </c>
      <c r="B70" s="77"/>
      <c r="C70" s="77"/>
      <c r="D70" s="77"/>
      <c r="E70" s="77"/>
      <c r="F70" s="77">
        <v>1</v>
      </c>
      <c r="G70" s="77"/>
      <c r="H70" s="77"/>
      <c r="I70" s="77"/>
      <c r="J70" s="77"/>
      <c r="K70" s="77"/>
      <c r="L70" s="77">
        <v>1</v>
      </c>
      <c r="M70" s="77"/>
      <c r="N70" s="77"/>
      <c r="O70" s="77"/>
      <c r="P70" s="77"/>
      <c r="Q70" s="36">
        <f t="shared" si="4"/>
        <v>2</v>
      </c>
    </row>
    <row r="71" spans="1:17" ht="14">
      <c r="A71" s="61" t="s">
        <v>212</v>
      </c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36" t="str">
        <f t="shared" si="4"/>
        <v/>
      </c>
    </row>
    <row r="72" spans="1:17" ht="14">
      <c r="A72" s="61" t="s">
        <v>357</v>
      </c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36" t="str">
        <f t="shared" si="4"/>
        <v/>
      </c>
    </row>
    <row r="73" spans="1:17" ht="14">
      <c r="A73" s="61" t="s">
        <v>392</v>
      </c>
      <c r="B73" s="29"/>
      <c r="C73" s="77">
        <v>1</v>
      </c>
      <c r="D73" s="77"/>
      <c r="E73" s="77">
        <v>1</v>
      </c>
      <c r="F73" s="77">
        <v>3</v>
      </c>
      <c r="G73" s="77">
        <v>2</v>
      </c>
      <c r="H73" s="77"/>
      <c r="I73" s="77"/>
      <c r="J73" s="77"/>
      <c r="K73" s="77">
        <v>1</v>
      </c>
      <c r="L73" s="77">
        <v>1</v>
      </c>
      <c r="M73" s="77"/>
      <c r="N73" s="77">
        <v>3</v>
      </c>
      <c r="O73" s="77">
        <v>1</v>
      </c>
      <c r="P73" s="77">
        <v>1</v>
      </c>
      <c r="Q73" s="36">
        <f t="shared" si="4"/>
        <v>14</v>
      </c>
    </row>
    <row r="74" spans="1:17" ht="14">
      <c r="A74" s="61" t="s">
        <v>437</v>
      </c>
      <c r="B74" s="77"/>
      <c r="C74" s="77"/>
      <c r="D74" s="77"/>
      <c r="E74" s="77"/>
      <c r="F74" s="77"/>
      <c r="G74" s="77"/>
      <c r="H74" s="77"/>
      <c r="I74" s="77"/>
      <c r="J74" s="77">
        <v>2</v>
      </c>
      <c r="K74" s="77"/>
      <c r="L74" s="77"/>
      <c r="M74" s="77"/>
      <c r="N74" s="77"/>
      <c r="O74" s="77"/>
      <c r="P74" s="77"/>
      <c r="Q74" s="36">
        <f t="shared" si="4"/>
        <v>2</v>
      </c>
    </row>
    <row r="75" spans="1:17" ht="14">
      <c r="A75" s="61" t="s">
        <v>438</v>
      </c>
      <c r="B75" s="77">
        <v>2</v>
      </c>
      <c r="C75" s="77">
        <v>3</v>
      </c>
      <c r="D75" s="77"/>
      <c r="E75" s="77">
        <v>3</v>
      </c>
      <c r="F75" s="77">
        <v>2</v>
      </c>
      <c r="G75" s="77">
        <v>1</v>
      </c>
      <c r="H75" s="77">
        <v>1</v>
      </c>
      <c r="I75" s="77">
        <v>7</v>
      </c>
      <c r="J75" s="77">
        <v>2</v>
      </c>
      <c r="K75" s="77">
        <v>2</v>
      </c>
      <c r="L75" s="77">
        <v>4</v>
      </c>
      <c r="M75" s="77"/>
      <c r="N75" s="77">
        <v>1</v>
      </c>
      <c r="O75" s="77">
        <v>3</v>
      </c>
      <c r="P75" s="77"/>
      <c r="Q75" s="36">
        <f t="shared" si="4"/>
        <v>31</v>
      </c>
    </row>
    <row r="76" spans="1:17" ht="14">
      <c r="A76" s="61" t="s">
        <v>393</v>
      </c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36" t="str">
        <f t="shared" si="4"/>
        <v/>
      </c>
    </row>
    <row r="77" spans="1:17" ht="14">
      <c r="A77" s="61" t="s">
        <v>160</v>
      </c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36" t="str">
        <f t="shared" si="4"/>
        <v/>
      </c>
    </row>
    <row r="78" spans="1:17" ht="14">
      <c r="A78" s="61" t="s">
        <v>19</v>
      </c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>
        <v>1</v>
      </c>
      <c r="M78" s="77"/>
      <c r="N78" s="77"/>
      <c r="O78" s="77"/>
      <c r="P78" s="77"/>
      <c r="Q78" s="36">
        <f t="shared" si="4"/>
        <v>1</v>
      </c>
    </row>
    <row r="79" spans="1:17"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87"/>
    </row>
    <row r="80" spans="1:17">
      <c r="A80" s="3" t="s">
        <v>829</v>
      </c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87"/>
    </row>
    <row r="81" spans="1:17" ht="14">
      <c r="A81" s="61" t="s">
        <v>745</v>
      </c>
      <c r="B81" s="77">
        <v>2</v>
      </c>
      <c r="C81" s="77"/>
      <c r="D81" s="77">
        <v>1</v>
      </c>
      <c r="E81" s="77"/>
      <c r="F81" s="77"/>
      <c r="G81" s="77">
        <v>2</v>
      </c>
      <c r="H81" s="77">
        <v>1</v>
      </c>
      <c r="I81" s="77"/>
      <c r="J81" s="77"/>
      <c r="K81" s="77"/>
      <c r="L81" s="77"/>
      <c r="M81" s="77"/>
      <c r="N81" s="77"/>
      <c r="O81" s="77"/>
      <c r="P81" s="77"/>
      <c r="Q81" s="36">
        <f>IF(SUM(B81:P81)&gt;0,SUM(B81:P81),"")</f>
        <v>6</v>
      </c>
    </row>
    <row r="82" spans="1:17" ht="14">
      <c r="A82" s="61" t="s">
        <v>746</v>
      </c>
      <c r="B82" s="77">
        <v>2</v>
      </c>
      <c r="C82" s="77">
        <v>15</v>
      </c>
      <c r="D82" s="77"/>
      <c r="E82" s="77"/>
      <c r="F82" s="77"/>
      <c r="G82" s="77">
        <v>2</v>
      </c>
      <c r="H82" s="77"/>
      <c r="I82" s="77">
        <v>1</v>
      </c>
      <c r="J82" s="77"/>
      <c r="K82" s="77"/>
      <c r="L82" s="77"/>
      <c r="M82" s="77"/>
      <c r="N82" s="77"/>
      <c r="O82" s="77"/>
      <c r="P82" s="77"/>
      <c r="Q82" s="36">
        <f>IF(SUM(B82:P82)&gt;0,SUM(B82:P82),"")</f>
        <v>20</v>
      </c>
    </row>
    <row r="83" spans="1:17" ht="14">
      <c r="A83" s="61" t="s">
        <v>436</v>
      </c>
      <c r="B83" s="77"/>
      <c r="C83" s="77">
        <v>1</v>
      </c>
      <c r="D83" s="77"/>
      <c r="E83" s="77"/>
      <c r="F83" s="77"/>
      <c r="G83" s="77"/>
      <c r="H83" s="77"/>
      <c r="I83" s="77"/>
      <c r="J83" s="77"/>
      <c r="K83" s="77"/>
      <c r="L83" s="77"/>
      <c r="M83" s="77">
        <v>5</v>
      </c>
      <c r="N83" s="77">
        <v>9</v>
      </c>
      <c r="O83" s="77"/>
      <c r="P83" s="77">
        <v>2</v>
      </c>
      <c r="Q83" s="36">
        <f>IF(SUM(B83:P83)&gt;0,SUM(B83:P83),"")</f>
        <v>17</v>
      </c>
    </row>
    <row r="84" spans="1:17" ht="14">
      <c r="A84" s="61" t="s">
        <v>444</v>
      </c>
      <c r="B84" s="29">
        <v>3</v>
      </c>
      <c r="C84" s="77">
        <v>8</v>
      </c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36">
        <f>IF(SUM(B84:P84)&gt;0,SUM(B84:P84),"")</f>
        <v>11</v>
      </c>
    </row>
    <row r="85" spans="1:17"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87"/>
    </row>
    <row r="86" spans="1:17" ht="14">
      <c r="A86" s="2" t="s">
        <v>830</v>
      </c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87"/>
    </row>
    <row r="87" spans="1:17" ht="14">
      <c r="A87" s="39" t="s">
        <v>808</v>
      </c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36" t="str">
        <f t="shared" ref="Q87:Q106" si="5">IF(SUM(B87:P87)&gt;0,SUM(B87:P87),"")</f>
        <v/>
      </c>
    </row>
    <row r="88" spans="1:17" ht="14">
      <c r="A88" s="61" t="s">
        <v>173</v>
      </c>
      <c r="B88" s="77"/>
      <c r="C88" s="77">
        <v>3</v>
      </c>
      <c r="D88" s="77">
        <v>5</v>
      </c>
      <c r="E88" s="77"/>
      <c r="F88" s="77"/>
      <c r="G88" s="77">
        <v>1</v>
      </c>
      <c r="H88" s="77">
        <v>5</v>
      </c>
      <c r="I88" s="77">
        <v>6</v>
      </c>
      <c r="J88" s="77">
        <v>1</v>
      </c>
      <c r="K88" s="77">
        <v>1</v>
      </c>
      <c r="L88" s="77">
        <v>5</v>
      </c>
      <c r="M88" s="77">
        <v>6</v>
      </c>
      <c r="N88" s="77">
        <v>1</v>
      </c>
      <c r="O88" s="77"/>
      <c r="P88" s="77">
        <v>5</v>
      </c>
      <c r="Q88" s="36">
        <f t="shared" si="5"/>
        <v>39</v>
      </c>
    </row>
    <row r="89" spans="1:17" ht="14">
      <c r="A89" s="61" t="s">
        <v>174</v>
      </c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>
        <v>2</v>
      </c>
      <c r="Q89" s="36">
        <f t="shared" si="5"/>
        <v>2</v>
      </c>
    </row>
    <row r="90" spans="1:17" ht="14">
      <c r="A90" s="61" t="s">
        <v>175</v>
      </c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36" t="str">
        <f t="shared" si="5"/>
        <v/>
      </c>
    </row>
    <row r="91" spans="1:17" ht="14">
      <c r="A91" s="61" t="s">
        <v>671</v>
      </c>
      <c r="B91" s="77"/>
      <c r="C91" s="77"/>
      <c r="D91" s="77"/>
      <c r="E91" s="77"/>
      <c r="F91" s="77"/>
      <c r="G91" s="77"/>
      <c r="H91" s="77"/>
      <c r="I91" s="77">
        <v>3</v>
      </c>
      <c r="J91" s="77"/>
      <c r="K91" s="77">
        <v>1</v>
      </c>
      <c r="L91" s="77"/>
      <c r="M91" s="77">
        <v>2</v>
      </c>
      <c r="N91" s="77"/>
      <c r="O91" s="77"/>
      <c r="P91" s="77"/>
      <c r="Q91" s="36">
        <f t="shared" si="5"/>
        <v>6</v>
      </c>
    </row>
    <row r="92" spans="1:17" ht="14">
      <c r="A92" s="61" t="s">
        <v>893</v>
      </c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36" t="str">
        <f t="shared" si="5"/>
        <v/>
      </c>
    </row>
    <row r="93" spans="1:17" ht="14">
      <c r="A93" s="61" t="s">
        <v>897</v>
      </c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36" t="str">
        <f t="shared" si="5"/>
        <v/>
      </c>
    </row>
    <row r="94" spans="1:17" ht="14">
      <c r="A94" s="61" t="s">
        <v>131</v>
      </c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36" t="str">
        <f t="shared" si="5"/>
        <v/>
      </c>
    </row>
    <row r="95" spans="1:17" ht="14">
      <c r="A95" s="61" t="s">
        <v>425</v>
      </c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36" t="str">
        <f t="shared" si="5"/>
        <v/>
      </c>
    </row>
    <row r="96" spans="1:17" ht="14">
      <c r="A96" s="61" t="s">
        <v>614</v>
      </c>
      <c r="B96" s="77"/>
      <c r="C96" s="77"/>
      <c r="D96" s="77"/>
      <c r="E96" s="77"/>
      <c r="F96" s="77"/>
      <c r="G96" s="77"/>
      <c r="H96" s="77">
        <v>2</v>
      </c>
      <c r="I96" s="77">
        <v>1</v>
      </c>
      <c r="J96" s="77"/>
      <c r="K96" s="77">
        <v>2</v>
      </c>
      <c r="L96" s="77">
        <v>1</v>
      </c>
      <c r="M96" s="77"/>
      <c r="N96" s="77"/>
      <c r="O96" s="77"/>
      <c r="P96" s="77"/>
      <c r="Q96" s="36">
        <f t="shared" si="5"/>
        <v>6</v>
      </c>
    </row>
    <row r="97" spans="1:17" ht="14">
      <c r="A97" s="61" t="s">
        <v>467</v>
      </c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36" t="str">
        <f t="shared" si="5"/>
        <v/>
      </c>
    </row>
    <row r="98" spans="1:17" ht="14">
      <c r="A98" s="61" t="s">
        <v>435</v>
      </c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36" t="str">
        <f t="shared" si="5"/>
        <v/>
      </c>
    </row>
    <row r="99" spans="1:17" ht="14">
      <c r="A99" s="61" t="s">
        <v>344</v>
      </c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36" t="str">
        <f t="shared" si="5"/>
        <v/>
      </c>
    </row>
    <row r="100" spans="1:17" ht="14">
      <c r="A100" s="61" t="s">
        <v>342</v>
      </c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>
        <v>8</v>
      </c>
      <c r="N100" s="77"/>
      <c r="O100" s="77"/>
      <c r="P100" s="77"/>
      <c r="Q100" s="36">
        <f t="shared" si="5"/>
        <v>8</v>
      </c>
    </row>
    <row r="101" spans="1:17" ht="14">
      <c r="A101" s="61" t="s">
        <v>398</v>
      </c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36" t="str">
        <f t="shared" si="5"/>
        <v/>
      </c>
    </row>
    <row r="102" spans="1:17" ht="14">
      <c r="A102" s="61" t="s">
        <v>54</v>
      </c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>
        <v>10</v>
      </c>
      <c r="N102" s="77"/>
      <c r="O102" s="77"/>
      <c r="P102" s="77"/>
      <c r="Q102" s="36">
        <f t="shared" si="5"/>
        <v>10</v>
      </c>
    </row>
    <row r="103" spans="1:17" ht="14">
      <c r="A103" s="61" t="s">
        <v>540</v>
      </c>
      <c r="B103" s="77">
        <v>3</v>
      </c>
      <c r="C103" s="77">
        <v>1</v>
      </c>
      <c r="D103" s="77"/>
      <c r="E103" s="77"/>
      <c r="F103" s="77"/>
      <c r="G103" s="77"/>
      <c r="H103" s="77">
        <v>3</v>
      </c>
      <c r="I103" s="77">
        <v>1</v>
      </c>
      <c r="J103" s="77"/>
      <c r="K103" s="77"/>
      <c r="L103" s="77"/>
      <c r="M103" s="77"/>
      <c r="N103" s="77"/>
      <c r="O103" s="77"/>
      <c r="P103" s="77"/>
      <c r="Q103" s="36">
        <f t="shared" si="5"/>
        <v>8</v>
      </c>
    </row>
    <row r="104" spans="1:17" ht="14">
      <c r="A104" s="61" t="s">
        <v>686</v>
      </c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36" t="str">
        <f t="shared" si="5"/>
        <v/>
      </c>
    </row>
    <row r="105" spans="1:17" ht="14">
      <c r="A105" s="61" t="s">
        <v>537</v>
      </c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36" t="str">
        <f t="shared" si="5"/>
        <v/>
      </c>
    </row>
    <row r="106" spans="1:17" ht="14">
      <c r="A106" s="62" t="s">
        <v>346</v>
      </c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36" t="str">
        <f t="shared" si="5"/>
        <v/>
      </c>
    </row>
    <row r="107" spans="1:17"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87"/>
    </row>
    <row r="108" spans="1:17" ht="14">
      <c r="A108" s="2" t="s">
        <v>977</v>
      </c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87"/>
    </row>
    <row r="109" spans="1:17" ht="14">
      <c r="A109" s="61" t="s">
        <v>801</v>
      </c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36" t="str">
        <f t="shared" ref="Q109:Q117" si="6">IF(SUM(B109:P109)&gt;0,SUM(B109:P109),"")</f>
        <v/>
      </c>
    </row>
    <row r="110" spans="1:17" ht="14">
      <c r="A110" s="61" t="s">
        <v>1192</v>
      </c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36" t="str">
        <f t="shared" si="6"/>
        <v/>
      </c>
    </row>
    <row r="111" spans="1:17" ht="14">
      <c r="A111" s="61" t="s">
        <v>167</v>
      </c>
      <c r="B111" s="77"/>
      <c r="C111" s="77"/>
      <c r="D111" s="77"/>
      <c r="E111" s="77"/>
      <c r="F111" s="77">
        <v>4</v>
      </c>
      <c r="G111" s="77"/>
      <c r="H111" s="77">
        <v>6</v>
      </c>
      <c r="I111" s="77">
        <v>1</v>
      </c>
      <c r="J111" s="77"/>
      <c r="K111" s="77"/>
      <c r="L111" s="77"/>
      <c r="M111" s="77">
        <v>1</v>
      </c>
      <c r="N111" s="77"/>
      <c r="O111" s="77"/>
      <c r="P111" s="77">
        <v>2</v>
      </c>
      <c r="Q111" s="36">
        <f t="shared" si="6"/>
        <v>14</v>
      </c>
    </row>
    <row r="112" spans="1:17" ht="14">
      <c r="A112" s="61" t="s">
        <v>1191</v>
      </c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36" t="str">
        <f t="shared" si="6"/>
        <v/>
      </c>
    </row>
    <row r="113" spans="1:17" ht="14">
      <c r="A113" s="61" t="s">
        <v>168</v>
      </c>
      <c r="B113" s="77"/>
      <c r="C113" s="77"/>
      <c r="D113" s="77"/>
      <c r="E113" s="77"/>
      <c r="F113" s="77">
        <v>8</v>
      </c>
      <c r="G113" s="77"/>
      <c r="H113" s="77">
        <v>8</v>
      </c>
      <c r="I113" s="77"/>
      <c r="J113" s="77"/>
      <c r="K113" s="77"/>
      <c r="L113" s="77"/>
      <c r="M113" s="77"/>
      <c r="N113" s="77">
        <v>1</v>
      </c>
      <c r="O113" s="77"/>
      <c r="P113" s="77"/>
      <c r="Q113" s="36">
        <f t="shared" si="6"/>
        <v>17</v>
      </c>
    </row>
    <row r="114" spans="1:17" ht="14">
      <c r="A114" s="61" t="s">
        <v>205</v>
      </c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36" t="str">
        <f t="shared" si="6"/>
        <v/>
      </c>
    </row>
    <row r="115" spans="1:17" ht="14">
      <c r="A115" s="61" t="s">
        <v>652</v>
      </c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36" t="str">
        <f t="shared" si="6"/>
        <v/>
      </c>
    </row>
    <row r="116" spans="1:17" ht="14">
      <c r="A116" s="61" t="s">
        <v>6</v>
      </c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36" t="str">
        <f t="shared" si="6"/>
        <v/>
      </c>
    </row>
    <row r="117" spans="1:17" ht="14">
      <c r="A117" s="61" t="s">
        <v>616</v>
      </c>
      <c r="B117" s="77"/>
      <c r="C117" s="77"/>
      <c r="D117" s="77">
        <v>1</v>
      </c>
      <c r="E117" s="77"/>
      <c r="F117" s="77"/>
      <c r="G117" s="77"/>
      <c r="H117" s="77"/>
      <c r="I117" s="77"/>
      <c r="J117" s="77"/>
      <c r="K117" s="77"/>
      <c r="L117" s="77"/>
      <c r="M117" s="77"/>
      <c r="N117" s="77">
        <v>2</v>
      </c>
      <c r="O117" s="77"/>
      <c r="P117" s="77">
        <v>2</v>
      </c>
      <c r="Q117" s="36">
        <f t="shared" si="6"/>
        <v>5</v>
      </c>
    </row>
    <row r="118" spans="1:17"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87"/>
    </row>
    <row r="119" spans="1:17" ht="14">
      <c r="A119" s="2" t="s">
        <v>978</v>
      </c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87"/>
    </row>
    <row r="120" spans="1:17" ht="14">
      <c r="A120" s="61" t="s">
        <v>687</v>
      </c>
      <c r="B120" s="77"/>
      <c r="C120" s="77"/>
      <c r="D120" s="77"/>
      <c r="E120" s="77"/>
      <c r="F120" s="77">
        <v>1</v>
      </c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36">
        <f>IF(SUM(B120:P120)&gt;0,SUM(B120:P120),"")</f>
        <v>1</v>
      </c>
    </row>
    <row r="121" spans="1:17" ht="14">
      <c r="A121" s="61" t="s">
        <v>688</v>
      </c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36" t="str">
        <f>IF(SUM(B121:P121)&gt;0,SUM(B121:P121),"")</f>
        <v/>
      </c>
    </row>
    <row r="122" spans="1:17" ht="14">
      <c r="A122" s="61" t="s">
        <v>791</v>
      </c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36" t="str">
        <f>IF(SUM(B122:P122)&gt;0,SUM(B122:P122),"")</f>
        <v/>
      </c>
    </row>
    <row r="123" spans="1:17"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87"/>
    </row>
    <row r="124" spans="1:17" ht="14">
      <c r="A124" s="2" t="s">
        <v>979</v>
      </c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87"/>
    </row>
    <row r="125" spans="1:17" ht="14">
      <c r="A125" s="61" t="s">
        <v>324</v>
      </c>
      <c r="B125" s="77"/>
      <c r="C125" s="77"/>
      <c r="D125" s="77"/>
      <c r="E125" s="77"/>
      <c r="F125" s="77"/>
      <c r="G125" s="77"/>
      <c r="H125" s="77"/>
      <c r="I125" s="77"/>
      <c r="J125" s="77">
        <v>2</v>
      </c>
      <c r="K125" s="77"/>
      <c r="L125" s="77"/>
      <c r="M125" s="77"/>
      <c r="N125" s="77">
        <v>3</v>
      </c>
      <c r="O125" s="77"/>
      <c r="P125" s="77">
        <v>13</v>
      </c>
      <c r="Q125" s="36">
        <f>IF(SUM(B125:P125)&gt;0,SUM(B125:P125),"")</f>
        <v>18</v>
      </c>
    </row>
    <row r="126" spans="1:17" ht="14">
      <c r="A126" s="61" t="s">
        <v>769</v>
      </c>
      <c r="B126" s="77">
        <v>2</v>
      </c>
      <c r="C126" s="77"/>
      <c r="D126" s="77">
        <v>28</v>
      </c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36">
        <f>IF(SUM(B126:P126)&gt;0,SUM(B126:P126),"")</f>
        <v>30</v>
      </c>
    </row>
    <row r="127" spans="1:17" ht="14">
      <c r="A127" s="61" t="s">
        <v>863</v>
      </c>
      <c r="B127" s="77">
        <v>8</v>
      </c>
      <c r="C127" s="77">
        <v>5</v>
      </c>
      <c r="D127" s="77">
        <v>3</v>
      </c>
      <c r="E127" s="77">
        <v>20</v>
      </c>
      <c r="F127" s="77">
        <v>3</v>
      </c>
      <c r="G127" s="77">
        <v>1</v>
      </c>
      <c r="H127" s="77"/>
      <c r="I127" s="77">
        <v>11</v>
      </c>
      <c r="J127" s="77">
        <v>5</v>
      </c>
      <c r="K127" s="77">
        <v>10</v>
      </c>
      <c r="L127" s="77">
        <v>3</v>
      </c>
      <c r="M127" s="77"/>
      <c r="N127" s="77">
        <v>6</v>
      </c>
      <c r="O127" s="77"/>
      <c r="P127" s="77">
        <v>9</v>
      </c>
      <c r="Q127" s="36">
        <f>IF(SUM(B127:P127)&gt;0,SUM(B127:P127),"")</f>
        <v>84</v>
      </c>
    </row>
    <row r="128" spans="1:17" ht="14">
      <c r="A128" s="61" t="s">
        <v>864</v>
      </c>
      <c r="B128" s="77">
        <v>1</v>
      </c>
      <c r="C128" s="77">
        <v>2</v>
      </c>
      <c r="D128" s="77"/>
      <c r="E128" s="77"/>
      <c r="F128" s="77">
        <v>1</v>
      </c>
      <c r="G128" s="77">
        <v>2</v>
      </c>
      <c r="H128" s="77">
        <v>4</v>
      </c>
      <c r="I128" s="77">
        <v>3</v>
      </c>
      <c r="J128" s="77">
        <v>8</v>
      </c>
      <c r="K128" s="77">
        <v>14</v>
      </c>
      <c r="L128" s="77">
        <v>8</v>
      </c>
      <c r="M128" s="77">
        <v>1</v>
      </c>
      <c r="N128" s="77">
        <v>2</v>
      </c>
      <c r="O128" s="77">
        <v>1</v>
      </c>
      <c r="P128" s="77">
        <v>8</v>
      </c>
      <c r="Q128" s="36">
        <f>IF(SUM(B128:P128)&gt;0,SUM(B128:P128),"")</f>
        <v>55</v>
      </c>
    </row>
    <row r="129" spans="1:17" ht="14">
      <c r="A129" s="61" t="s">
        <v>1021</v>
      </c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36" t="str">
        <f>IF(SUM(B129:P129)&gt;0,SUM(B129:P129),"")</f>
        <v/>
      </c>
    </row>
    <row r="130" spans="1:17">
      <c r="A130" s="48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87"/>
    </row>
    <row r="131" spans="1:17" ht="14">
      <c r="A131" s="2" t="s">
        <v>980</v>
      </c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87"/>
    </row>
    <row r="132" spans="1:17" ht="14">
      <c r="A132" s="61" t="s">
        <v>865</v>
      </c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36" t="str">
        <f t="shared" ref="Q132:Q141" si="7">IF(SUM(B132:P132)&gt;0,SUM(B132:P132),"")</f>
        <v/>
      </c>
    </row>
    <row r="133" spans="1:17" ht="14">
      <c r="A133" s="61" t="s">
        <v>842</v>
      </c>
      <c r="B133" s="77"/>
      <c r="C133" s="77"/>
      <c r="D133" s="77"/>
      <c r="E133" s="77"/>
      <c r="F133" s="77"/>
      <c r="G133" s="77"/>
      <c r="H133" s="77"/>
      <c r="I133" s="77"/>
      <c r="J133" s="77"/>
      <c r="K133" s="77">
        <v>1</v>
      </c>
      <c r="L133" s="77"/>
      <c r="M133" s="77"/>
      <c r="N133" s="77"/>
      <c r="O133" s="77"/>
      <c r="P133" s="77"/>
      <c r="Q133" s="36">
        <f t="shared" si="7"/>
        <v>1</v>
      </c>
    </row>
    <row r="134" spans="1:17" ht="14">
      <c r="A134" s="61" t="s">
        <v>866</v>
      </c>
      <c r="B134" s="29"/>
      <c r="C134" s="77"/>
      <c r="D134" s="77"/>
      <c r="E134" s="77"/>
      <c r="F134" s="77"/>
      <c r="G134" s="77"/>
      <c r="H134" s="77">
        <v>3</v>
      </c>
      <c r="I134" s="77"/>
      <c r="J134" s="77"/>
      <c r="K134" s="77">
        <v>1</v>
      </c>
      <c r="L134" s="77">
        <v>1</v>
      </c>
      <c r="M134" s="77"/>
      <c r="N134" s="77"/>
      <c r="O134" s="77"/>
      <c r="P134" s="77">
        <v>4</v>
      </c>
      <c r="Q134" s="36">
        <f t="shared" si="7"/>
        <v>9</v>
      </c>
    </row>
    <row r="135" spans="1:17" ht="14">
      <c r="A135" s="61" t="s">
        <v>479</v>
      </c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36" t="str">
        <f t="shared" si="7"/>
        <v/>
      </c>
    </row>
    <row r="136" spans="1:17" ht="14">
      <c r="A136" s="61" t="s">
        <v>480</v>
      </c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36" t="str">
        <f t="shared" si="7"/>
        <v/>
      </c>
    </row>
    <row r="137" spans="1:17" ht="14">
      <c r="A137" s="61" t="s">
        <v>214</v>
      </c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36" t="str">
        <f t="shared" si="7"/>
        <v/>
      </c>
    </row>
    <row r="138" spans="1:17" ht="14">
      <c r="A138" s="61" t="s">
        <v>867</v>
      </c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36" t="str">
        <f t="shared" si="7"/>
        <v/>
      </c>
    </row>
    <row r="139" spans="1:17" ht="14">
      <c r="A139" s="61" t="s">
        <v>576</v>
      </c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36" t="str">
        <f t="shared" si="7"/>
        <v/>
      </c>
    </row>
    <row r="140" spans="1:17" ht="14">
      <c r="A140" s="61" t="s">
        <v>697</v>
      </c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36" t="str">
        <f t="shared" si="7"/>
        <v/>
      </c>
    </row>
    <row r="141" spans="1:17" ht="14">
      <c r="A141" s="61" t="s">
        <v>929</v>
      </c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36" t="str">
        <f t="shared" si="7"/>
        <v/>
      </c>
    </row>
    <row r="142" spans="1:17"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87"/>
    </row>
    <row r="143" spans="1:17" ht="14">
      <c r="A143" s="2" t="s">
        <v>981</v>
      </c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87"/>
    </row>
    <row r="144" spans="1:17" ht="14">
      <c r="A144" s="39" t="s">
        <v>806</v>
      </c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36" t="str">
        <f>IF(SUM(B144:P144)&gt;0,SUM(B144:P144),"")</f>
        <v/>
      </c>
    </row>
    <row r="145" spans="1:17" ht="14">
      <c r="A145" s="39" t="s">
        <v>716</v>
      </c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36" t="str">
        <f>IF(SUM(B145:P145)&gt;0,SUM(B145:P145),"")</f>
        <v/>
      </c>
    </row>
    <row r="146" spans="1:17" ht="14">
      <c r="A146" s="61" t="s">
        <v>552</v>
      </c>
      <c r="B146" s="77">
        <v>5</v>
      </c>
      <c r="C146" s="77">
        <v>2</v>
      </c>
      <c r="D146" s="77"/>
      <c r="E146" s="77">
        <v>2</v>
      </c>
      <c r="F146" s="77">
        <v>20</v>
      </c>
      <c r="G146" s="77">
        <v>34</v>
      </c>
      <c r="H146" s="77"/>
      <c r="I146" s="77">
        <v>6</v>
      </c>
      <c r="J146" s="77"/>
      <c r="K146" s="77"/>
      <c r="L146" s="77">
        <v>3</v>
      </c>
      <c r="M146" s="77">
        <v>2</v>
      </c>
      <c r="N146" s="77">
        <v>2</v>
      </c>
      <c r="O146" s="77"/>
      <c r="P146" s="77">
        <v>1</v>
      </c>
      <c r="Q146" s="36">
        <f>IF(SUM(B146:P146)&gt;0,SUM(B146:P146),"")</f>
        <v>77</v>
      </c>
    </row>
    <row r="147" spans="1:17" ht="14">
      <c r="A147" s="61" t="s">
        <v>807</v>
      </c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36" t="str">
        <f>IF(SUM(B147:P147)&gt;0,SUM(B147:P147),"")</f>
        <v/>
      </c>
    </row>
    <row r="148" spans="1:17"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87"/>
    </row>
    <row r="149" spans="1:17" ht="14">
      <c r="A149" s="2" t="s">
        <v>982</v>
      </c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87"/>
    </row>
    <row r="150" spans="1:17" ht="14">
      <c r="A150" s="61" t="s">
        <v>481</v>
      </c>
      <c r="B150" s="77"/>
      <c r="C150" s="77">
        <v>2</v>
      </c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36">
        <f t="shared" ref="Q150:Q155" si="8">IF(SUM(B150:P150)&gt;0,SUM(B150:P150),"")</f>
        <v>2</v>
      </c>
    </row>
    <row r="151" spans="1:17" ht="14">
      <c r="A151" s="61" t="s">
        <v>488</v>
      </c>
      <c r="B151" s="77"/>
      <c r="C151" s="77">
        <v>2</v>
      </c>
      <c r="D151" s="77"/>
      <c r="E151" s="77"/>
      <c r="F151" s="77">
        <v>2</v>
      </c>
      <c r="G151" s="77"/>
      <c r="H151" s="77">
        <v>4</v>
      </c>
      <c r="I151" s="77">
        <v>1</v>
      </c>
      <c r="J151" s="77"/>
      <c r="K151" s="77">
        <v>2</v>
      </c>
      <c r="L151" s="77"/>
      <c r="M151" s="77"/>
      <c r="N151" s="77"/>
      <c r="O151" s="77"/>
      <c r="P151" s="77"/>
      <c r="Q151" s="36">
        <f t="shared" si="8"/>
        <v>11</v>
      </c>
    </row>
    <row r="152" spans="1:17" ht="14">
      <c r="A152" s="48" t="s">
        <v>259</v>
      </c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36" t="str">
        <f t="shared" si="8"/>
        <v/>
      </c>
    </row>
    <row r="153" spans="1:17" ht="14">
      <c r="A153" s="61" t="s">
        <v>490</v>
      </c>
      <c r="B153" s="77">
        <v>2</v>
      </c>
      <c r="C153" s="77">
        <v>7</v>
      </c>
      <c r="D153" s="77"/>
      <c r="E153" s="77"/>
      <c r="F153" s="77">
        <v>1</v>
      </c>
      <c r="G153" s="77"/>
      <c r="H153" s="77">
        <v>6</v>
      </c>
      <c r="I153" s="77"/>
      <c r="J153" s="77"/>
      <c r="K153" s="77">
        <v>5</v>
      </c>
      <c r="L153" s="77">
        <v>1</v>
      </c>
      <c r="M153" s="77">
        <v>1</v>
      </c>
      <c r="N153" s="77"/>
      <c r="O153" s="77"/>
      <c r="P153" s="77"/>
      <c r="Q153" s="36">
        <f t="shared" si="8"/>
        <v>23</v>
      </c>
    </row>
    <row r="154" spans="1:17" ht="14">
      <c r="A154" s="61" t="s">
        <v>489</v>
      </c>
      <c r="B154" s="77"/>
      <c r="C154" s="77">
        <v>3</v>
      </c>
      <c r="D154" s="77"/>
      <c r="E154" s="77"/>
      <c r="F154" s="77"/>
      <c r="G154" s="77"/>
      <c r="H154" s="77"/>
      <c r="I154" s="77">
        <v>5</v>
      </c>
      <c r="J154" s="77"/>
      <c r="K154" s="77">
        <v>2</v>
      </c>
      <c r="L154" s="77"/>
      <c r="M154" s="77"/>
      <c r="N154" s="77"/>
      <c r="O154" s="77"/>
      <c r="P154" s="77"/>
      <c r="Q154" s="36">
        <f t="shared" si="8"/>
        <v>10</v>
      </c>
    </row>
    <row r="155" spans="1:17" ht="14">
      <c r="A155" s="64" t="s">
        <v>762</v>
      </c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36" t="str">
        <f t="shared" si="8"/>
        <v/>
      </c>
    </row>
    <row r="156" spans="1:17"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87"/>
    </row>
    <row r="157" spans="1:17" ht="14">
      <c r="A157" s="2" t="s">
        <v>383</v>
      </c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87"/>
    </row>
    <row r="158" spans="1:17" ht="14">
      <c r="A158" s="61" t="s">
        <v>332</v>
      </c>
      <c r="B158" s="77"/>
      <c r="C158" s="77"/>
      <c r="D158" s="77"/>
      <c r="E158" s="77"/>
      <c r="F158" s="77">
        <v>1</v>
      </c>
      <c r="G158" s="77"/>
      <c r="H158" s="77"/>
      <c r="I158" s="77"/>
      <c r="J158" s="77"/>
      <c r="K158" s="77"/>
      <c r="L158" s="77"/>
      <c r="M158" s="77"/>
      <c r="N158" s="77"/>
      <c r="O158" s="77">
        <v>1</v>
      </c>
      <c r="P158" s="77">
        <v>1</v>
      </c>
      <c r="Q158" s="36">
        <f>IF(SUM(B158:P158)&gt;0,SUM(B158:P158),"")</f>
        <v>3</v>
      </c>
    </row>
    <row r="159" spans="1:17"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87"/>
    </row>
    <row r="160" spans="1:17">
      <c r="A160" s="3" t="s">
        <v>554</v>
      </c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87"/>
    </row>
    <row r="161" spans="1:17" ht="14">
      <c r="A161" s="61" t="s">
        <v>333</v>
      </c>
      <c r="B161" s="77"/>
      <c r="C161" s="77"/>
      <c r="D161" s="77"/>
      <c r="E161" s="77"/>
      <c r="F161" s="77"/>
      <c r="G161" s="77"/>
      <c r="H161" s="77"/>
      <c r="I161" s="77">
        <v>1</v>
      </c>
      <c r="J161" s="77"/>
      <c r="K161" s="77">
        <v>2</v>
      </c>
      <c r="L161" s="77">
        <v>1</v>
      </c>
      <c r="M161" s="77"/>
      <c r="N161" s="77"/>
      <c r="O161" s="77">
        <v>1</v>
      </c>
      <c r="P161" s="77"/>
      <c r="Q161" s="36">
        <f t="shared" ref="Q161:Q171" si="9">IF(SUM(B161:P161)&gt;0,SUM(B161:P161),"")</f>
        <v>5</v>
      </c>
    </row>
    <row r="162" spans="1:17" ht="14">
      <c r="A162" s="61" t="s">
        <v>334</v>
      </c>
      <c r="B162" s="77"/>
      <c r="C162" s="77"/>
      <c r="D162" s="77"/>
      <c r="E162" s="77"/>
      <c r="F162" s="77"/>
      <c r="G162" s="77">
        <v>1</v>
      </c>
      <c r="H162" s="77"/>
      <c r="I162" s="77">
        <v>2</v>
      </c>
      <c r="J162" s="77"/>
      <c r="K162" s="77"/>
      <c r="L162" s="77"/>
      <c r="M162" s="77"/>
      <c r="N162" s="77"/>
      <c r="O162" s="77"/>
      <c r="P162" s="77"/>
      <c r="Q162" s="36">
        <f t="shared" si="9"/>
        <v>3</v>
      </c>
    </row>
    <row r="163" spans="1:17" ht="14">
      <c r="A163" s="61" t="s">
        <v>198</v>
      </c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36" t="str">
        <f t="shared" si="9"/>
        <v/>
      </c>
    </row>
    <row r="164" spans="1:17" ht="14">
      <c r="A164" s="61" t="s">
        <v>199</v>
      </c>
      <c r="B164" s="77">
        <v>3</v>
      </c>
      <c r="C164" s="77">
        <v>2</v>
      </c>
      <c r="D164" s="77"/>
      <c r="E164" s="77"/>
      <c r="F164" s="77"/>
      <c r="G164" s="77"/>
      <c r="H164" s="77"/>
      <c r="I164" s="77">
        <v>1</v>
      </c>
      <c r="J164" s="77"/>
      <c r="K164" s="77"/>
      <c r="L164" s="77"/>
      <c r="M164" s="77"/>
      <c r="N164" s="77"/>
      <c r="O164" s="77"/>
      <c r="P164" s="77"/>
      <c r="Q164" s="36">
        <f t="shared" si="9"/>
        <v>6</v>
      </c>
    </row>
    <row r="165" spans="1:17" ht="14">
      <c r="A165" s="61" t="s">
        <v>717</v>
      </c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36" t="str">
        <f t="shared" si="9"/>
        <v/>
      </c>
    </row>
    <row r="166" spans="1:17" ht="14">
      <c r="A166" s="61" t="s">
        <v>200</v>
      </c>
      <c r="B166" s="77"/>
      <c r="C166" s="77">
        <v>1</v>
      </c>
      <c r="D166" s="77"/>
      <c r="E166" s="77"/>
      <c r="F166" s="77"/>
      <c r="G166" s="77">
        <v>1</v>
      </c>
      <c r="H166" s="77">
        <v>1</v>
      </c>
      <c r="I166" s="77">
        <v>1</v>
      </c>
      <c r="J166" s="77"/>
      <c r="K166" s="77">
        <v>1</v>
      </c>
      <c r="L166" s="77"/>
      <c r="M166" s="77">
        <v>1</v>
      </c>
      <c r="N166" s="77"/>
      <c r="O166" s="77"/>
      <c r="P166" s="77"/>
      <c r="Q166" s="36">
        <f t="shared" si="9"/>
        <v>6</v>
      </c>
    </row>
    <row r="167" spans="1:17" ht="14">
      <c r="A167" s="61" t="s">
        <v>336</v>
      </c>
      <c r="B167" s="77"/>
      <c r="C167" s="77">
        <v>2</v>
      </c>
      <c r="D167" s="77"/>
      <c r="E167" s="77"/>
      <c r="F167" s="77"/>
      <c r="G167" s="77"/>
      <c r="H167" s="77"/>
      <c r="I167" s="77">
        <v>2</v>
      </c>
      <c r="J167" s="77"/>
      <c r="K167" s="77"/>
      <c r="L167" s="77"/>
      <c r="M167" s="77">
        <v>2</v>
      </c>
      <c r="N167" s="77"/>
      <c r="O167" s="77">
        <v>1</v>
      </c>
      <c r="P167" s="77"/>
      <c r="Q167" s="36">
        <f t="shared" si="9"/>
        <v>7</v>
      </c>
    </row>
    <row r="168" spans="1:17" ht="14">
      <c r="A168" s="61" t="s">
        <v>787</v>
      </c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36" t="str">
        <f t="shared" si="9"/>
        <v/>
      </c>
    </row>
    <row r="169" spans="1:17" ht="14">
      <c r="A169" s="61" t="s">
        <v>271</v>
      </c>
      <c r="B169" s="77">
        <v>3</v>
      </c>
      <c r="C169" s="77">
        <v>8</v>
      </c>
      <c r="D169" s="77"/>
      <c r="E169" s="77">
        <v>2</v>
      </c>
      <c r="F169" s="77"/>
      <c r="G169" s="77"/>
      <c r="H169" s="77"/>
      <c r="I169" s="77">
        <v>5</v>
      </c>
      <c r="J169" s="77"/>
      <c r="K169" s="77">
        <v>2</v>
      </c>
      <c r="L169" s="77">
        <v>2</v>
      </c>
      <c r="M169" s="77">
        <v>1</v>
      </c>
      <c r="N169" s="77">
        <v>1</v>
      </c>
      <c r="O169" s="77">
        <v>1</v>
      </c>
      <c r="P169" s="77">
        <v>1</v>
      </c>
      <c r="Q169" s="36">
        <f t="shared" si="9"/>
        <v>26</v>
      </c>
    </row>
    <row r="170" spans="1:17" ht="14">
      <c r="A170" s="61" t="s">
        <v>263</v>
      </c>
      <c r="B170" s="77">
        <v>2</v>
      </c>
      <c r="C170" s="77"/>
      <c r="D170" s="77"/>
      <c r="E170" s="77"/>
      <c r="F170" s="77"/>
      <c r="G170" s="77"/>
      <c r="H170" s="77">
        <v>1</v>
      </c>
      <c r="I170" s="77">
        <v>4</v>
      </c>
      <c r="J170" s="77"/>
      <c r="K170" s="77">
        <v>1</v>
      </c>
      <c r="L170" s="77"/>
      <c r="M170" s="77"/>
      <c r="N170" s="77"/>
      <c r="O170" s="77"/>
      <c r="P170" s="77"/>
      <c r="Q170" s="36">
        <f t="shared" si="9"/>
        <v>8</v>
      </c>
    </row>
    <row r="171" spans="1:17" ht="14">
      <c r="A171" s="61" t="s">
        <v>206</v>
      </c>
      <c r="B171" s="77">
        <v>5</v>
      </c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36">
        <f t="shared" si="9"/>
        <v>5</v>
      </c>
    </row>
    <row r="172" spans="1:17"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87"/>
    </row>
    <row r="173" spans="1:17" ht="14">
      <c r="A173" s="2" t="s">
        <v>253</v>
      </c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87"/>
    </row>
    <row r="174" spans="1:17" ht="14">
      <c r="A174" s="61" t="s">
        <v>440</v>
      </c>
      <c r="B174" s="77"/>
      <c r="C174" s="77"/>
      <c r="D174" s="77"/>
      <c r="E174" s="77"/>
      <c r="F174" s="77"/>
      <c r="G174" s="77">
        <v>1</v>
      </c>
      <c r="H174" s="77"/>
      <c r="I174" s="77">
        <v>1</v>
      </c>
      <c r="J174" s="77">
        <v>3</v>
      </c>
      <c r="K174" s="77">
        <v>1</v>
      </c>
      <c r="L174" s="77">
        <v>4</v>
      </c>
      <c r="M174" s="77">
        <v>1</v>
      </c>
      <c r="N174" s="77">
        <v>1</v>
      </c>
      <c r="O174" s="77">
        <v>1</v>
      </c>
      <c r="P174" s="77"/>
      <c r="Q174" s="36">
        <f>IF(SUM(B174:P174)&gt;0,SUM(B174:P174),"")</f>
        <v>13</v>
      </c>
    </row>
    <row r="175" spans="1:17" ht="14">
      <c r="A175" s="61" t="s">
        <v>441</v>
      </c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>
        <v>1</v>
      </c>
      <c r="O175" s="77"/>
      <c r="P175" s="77"/>
      <c r="Q175" s="36">
        <f>IF(SUM(B175:P175)&gt;0,SUM(B175:P175),"")</f>
        <v>1</v>
      </c>
    </row>
    <row r="176" spans="1:17" ht="14">
      <c r="A176" s="61" t="s">
        <v>442</v>
      </c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36" t="str">
        <f>IF(SUM(B176:P176)&gt;0,SUM(B176:P176),"")</f>
        <v/>
      </c>
    </row>
    <row r="177" spans="1:17" ht="14">
      <c r="A177" s="61" t="s">
        <v>443</v>
      </c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36" t="str">
        <f>IF(SUM(B177:P177)&gt;0,SUM(B177:P177),"")</f>
        <v/>
      </c>
    </row>
    <row r="178" spans="1:17" ht="14">
      <c r="A178" s="61" t="s">
        <v>20</v>
      </c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>
        <v>1</v>
      </c>
      <c r="O178" s="77"/>
      <c r="P178" s="77"/>
      <c r="Q178" s="36">
        <f>IF(SUM(B178:P178)&gt;0,SUM(B178:P178),"")</f>
        <v>1</v>
      </c>
    </row>
    <row r="179" spans="1:17"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87"/>
    </row>
    <row r="180" spans="1:17" ht="14">
      <c r="A180" s="2" t="s">
        <v>555</v>
      </c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87"/>
    </row>
    <row r="181" spans="1:17" ht="14">
      <c r="A181" s="61" t="s">
        <v>264</v>
      </c>
      <c r="B181" s="29"/>
      <c r="C181" s="77"/>
      <c r="D181" s="77"/>
      <c r="E181" s="77"/>
      <c r="F181" s="77"/>
      <c r="G181" s="77"/>
      <c r="H181" s="77"/>
      <c r="I181" s="77">
        <v>2</v>
      </c>
      <c r="J181" s="77"/>
      <c r="K181" s="77"/>
      <c r="L181" s="77"/>
      <c r="M181" s="77"/>
      <c r="N181" s="77"/>
      <c r="O181" s="77"/>
      <c r="P181" s="77"/>
      <c r="Q181" s="36">
        <f t="shared" ref="Q181:Q194" si="10">IF(SUM(B181:P181)&gt;0,SUM(B181:P181),"")</f>
        <v>2</v>
      </c>
    </row>
    <row r="182" spans="1:17" ht="14">
      <c r="A182" s="61" t="s">
        <v>265</v>
      </c>
      <c r="B182" s="77"/>
      <c r="C182" s="77">
        <v>2</v>
      </c>
      <c r="D182" s="77"/>
      <c r="E182" s="77"/>
      <c r="F182" s="77"/>
      <c r="G182" s="77"/>
      <c r="H182" s="77">
        <v>1</v>
      </c>
      <c r="I182" s="77">
        <v>1</v>
      </c>
      <c r="J182" s="77"/>
      <c r="K182" s="77">
        <v>3</v>
      </c>
      <c r="L182" s="77"/>
      <c r="M182" s="77"/>
      <c r="N182" s="77">
        <v>6</v>
      </c>
      <c r="O182" s="77">
        <v>3</v>
      </c>
      <c r="P182" s="77"/>
      <c r="Q182" s="36">
        <f t="shared" si="10"/>
        <v>16</v>
      </c>
    </row>
    <row r="183" spans="1:17" ht="14">
      <c r="A183" s="61" t="s">
        <v>51</v>
      </c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36" t="str">
        <f t="shared" si="10"/>
        <v/>
      </c>
    </row>
    <row r="184" spans="1:17" ht="14">
      <c r="A184" s="61" t="s">
        <v>126</v>
      </c>
      <c r="B184" s="77">
        <v>7</v>
      </c>
      <c r="C184" s="77"/>
      <c r="D184" s="77"/>
      <c r="E184" s="77"/>
      <c r="F184" s="77"/>
      <c r="G184" s="77"/>
      <c r="H184" s="77"/>
      <c r="I184" s="77">
        <v>1</v>
      </c>
      <c r="J184" s="77"/>
      <c r="K184" s="77"/>
      <c r="L184" s="77"/>
      <c r="M184" s="77"/>
      <c r="N184" s="77"/>
      <c r="O184" s="77"/>
      <c r="P184" s="77"/>
      <c r="Q184" s="36">
        <f t="shared" si="10"/>
        <v>8</v>
      </c>
    </row>
    <row r="185" spans="1:17" ht="14">
      <c r="A185" s="61" t="s">
        <v>127</v>
      </c>
      <c r="B185" s="77"/>
      <c r="C185" s="77"/>
      <c r="D185" s="77"/>
      <c r="E185" s="77"/>
      <c r="F185" s="77"/>
      <c r="G185" s="77"/>
      <c r="H185" s="77">
        <v>4</v>
      </c>
      <c r="I185" s="77">
        <v>8</v>
      </c>
      <c r="J185" s="77"/>
      <c r="K185" s="77">
        <v>5</v>
      </c>
      <c r="L185" s="77"/>
      <c r="M185" s="77">
        <v>1</v>
      </c>
      <c r="N185" s="77"/>
      <c r="O185" s="77"/>
      <c r="P185" s="77">
        <v>1</v>
      </c>
      <c r="Q185" s="36">
        <f t="shared" si="10"/>
        <v>19</v>
      </c>
    </row>
    <row r="186" spans="1:17" ht="14">
      <c r="A186" s="61" t="s">
        <v>128</v>
      </c>
      <c r="B186" s="77"/>
      <c r="C186" s="77">
        <v>4</v>
      </c>
      <c r="D186" s="77"/>
      <c r="E186" s="77"/>
      <c r="F186" s="77"/>
      <c r="G186" s="77"/>
      <c r="H186" s="77"/>
      <c r="I186" s="77">
        <v>1</v>
      </c>
      <c r="J186" s="77"/>
      <c r="K186" s="77"/>
      <c r="L186" s="77"/>
      <c r="M186" s="77"/>
      <c r="N186" s="77"/>
      <c r="O186" s="77"/>
      <c r="P186" s="77"/>
      <c r="Q186" s="36">
        <f t="shared" si="10"/>
        <v>5</v>
      </c>
    </row>
    <row r="187" spans="1:17" ht="14">
      <c r="A187" s="61" t="s">
        <v>270</v>
      </c>
      <c r="B187" s="77">
        <v>3</v>
      </c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36">
        <f t="shared" si="10"/>
        <v>3</v>
      </c>
    </row>
    <row r="188" spans="1:17" ht="14">
      <c r="A188" s="61" t="s">
        <v>21</v>
      </c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>
        <v>1</v>
      </c>
      <c r="M188" s="77"/>
      <c r="N188" s="77"/>
      <c r="O188" s="77"/>
      <c r="P188" s="77"/>
      <c r="Q188" s="36">
        <f t="shared" si="10"/>
        <v>1</v>
      </c>
    </row>
    <row r="189" spans="1:17" ht="14">
      <c r="A189" s="61" t="s">
        <v>4</v>
      </c>
      <c r="B189" s="77"/>
      <c r="C189" s="77"/>
      <c r="D189" s="77"/>
      <c r="E189" s="77"/>
      <c r="F189" s="77"/>
      <c r="G189" s="77"/>
      <c r="H189" s="77"/>
      <c r="I189" s="77"/>
      <c r="J189" s="77">
        <v>2</v>
      </c>
      <c r="K189" s="77">
        <v>1</v>
      </c>
      <c r="L189" s="77">
        <v>4</v>
      </c>
      <c r="M189" s="77">
        <v>1</v>
      </c>
      <c r="N189" s="77"/>
      <c r="O189" s="77">
        <v>3</v>
      </c>
      <c r="P189" s="77"/>
      <c r="Q189" s="36">
        <f t="shared" si="10"/>
        <v>11</v>
      </c>
    </row>
    <row r="190" spans="1:17" ht="14">
      <c r="A190" s="61" t="s">
        <v>142</v>
      </c>
      <c r="B190" s="77"/>
      <c r="C190" s="77"/>
      <c r="D190" s="77"/>
      <c r="E190" s="77"/>
      <c r="F190" s="77">
        <v>4</v>
      </c>
      <c r="G190" s="77">
        <v>2</v>
      </c>
      <c r="H190" s="77"/>
      <c r="I190" s="77"/>
      <c r="J190" s="77">
        <v>1</v>
      </c>
      <c r="K190" s="77">
        <v>1</v>
      </c>
      <c r="L190" s="77"/>
      <c r="M190" s="77">
        <v>1</v>
      </c>
      <c r="N190" s="77"/>
      <c r="O190" s="77">
        <v>2</v>
      </c>
      <c r="P190" s="77">
        <v>3</v>
      </c>
      <c r="Q190" s="36">
        <f t="shared" si="10"/>
        <v>14</v>
      </c>
    </row>
    <row r="191" spans="1:17" ht="14">
      <c r="A191" s="61" t="s">
        <v>143</v>
      </c>
      <c r="B191" s="77">
        <v>3</v>
      </c>
      <c r="C191" s="77">
        <v>1</v>
      </c>
      <c r="D191" s="77"/>
      <c r="E191" s="77"/>
      <c r="F191" s="77"/>
      <c r="G191" s="77"/>
      <c r="H191" s="77"/>
      <c r="I191" s="77">
        <v>1</v>
      </c>
      <c r="J191" s="77">
        <v>5</v>
      </c>
      <c r="K191" s="77">
        <v>8</v>
      </c>
      <c r="L191" s="77">
        <v>4</v>
      </c>
      <c r="M191" s="77"/>
      <c r="N191" s="77">
        <v>3</v>
      </c>
      <c r="O191" s="77">
        <v>8</v>
      </c>
      <c r="P191" s="77">
        <v>7</v>
      </c>
      <c r="Q191" s="36">
        <f t="shared" si="10"/>
        <v>40</v>
      </c>
    </row>
    <row r="192" spans="1:17" ht="14">
      <c r="A192" s="61" t="s">
        <v>52</v>
      </c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36" t="str">
        <f t="shared" si="10"/>
        <v/>
      </c>
    </row>
    <row r="193" spans="1:17" ht="14">
      <c r="A193" s="61" t="s">
        <v>22</v>
      </c>
      <c r="B193" s="77"/>
      <c r="C193" s="77"/>
      <c r="D193" s="77"/>
      <c r="E193" s="77"/>
      <c r="F193" s="77"/>
      <c r="G193" s="77"/>
      <c r="H193" s="77"/>
      <c r="I193" s="77">
        <v>2</v>
      </c>
      <c r="J193" s="77"/>
      <c r="K193" s="77"/>
      <c r="L193" s="77"/>
      <c r="M193" s="77"/>
      <c r="N193" s="77"/>
      <c r="O193" s="77"/>
      <c r="P193" s="77"/>
      <c r="Q193" s="36">
        <f t="shared" si="10"/>
        <v>2</v>
      </c>
    </row>
    <row r="194" spans="1:17" ht="14">
      <c r="A194" s="61" t="s">
        <v>497</v>
      </c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>
        <v>2</v>
      </c>
      <c r="Q194" s="36">
        <f t="shared" si="10"/>
        <v>2</v>
      </c>
    </row>
    <row r="195" spans="1:17"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87"/>
    </row>
    <row r="196" spans="1:17" ht="14">
      <c r="A196" s="2" t="s">
        <v>556</v>
      </c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87"/>
    </row>
    <row r="197" spans="1:17" ht="14">
      <c r="A197" s="61" t="s">
        <v>341</v>
      </c>
      <c r="B197" s="77">
        <v>3</v>
      </c>
      <c r="C197" s="77">
        <v>1</v>
      </c>
      <c r="D197" s="77"/>
      <c r="E197" s="77">
        <v>1</v>
      </c>
      <c r="F197" s="77"/>
      <c r="G197" s="77"/>
      <c r="H197" s="77"/>
      <c r="I197" s="77">
        <v>14</v>
      </c>
      <c r="J197" s="77"/>
      <c r="K197" s="77">
        <v>1</v>
      </c>
      <c r="L197" s="77"/>
      <c r="M197" s="77">
        <v>1</v>
      </c>
      <c r="N197" s="77"/>
      <c r="O197" s="77"/>
      <c r="P197" s="77"/>
      <c r="Q197" s="36">
        <f>IF(SUM(B197:P197)&gt;0,SUM(B197:P197),"")</f>
        <v>21</v>
      </c>
    </row>
    <row r="198" spans="1:17" ht="14">
      <c r="A198" s="61" t="s">
        <v>482</v>
      </c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36" t="str">
        <f>IF(SUM(B198:P198)&gt;0,SUM(B198:P198),"")</f>
        <v/>
      </c>
    </row>
    <row r="199" spans="1:17" ht="14">
      <c r="A199" s="61" t="s">
        <v>502</v>
      </c>
      <c r="B199" s="77">
        <v>6</v>
      </c>
      <c r="C199" s="77"/>
      <c r="D199" s="77"/>
      <c r="E199" s="77">
        <v>2</v>
      </c>
      <c r="F199" s="77">
        <v>1</v>
      </c>
      <c r="G199" s="77"/>
      <c r="H199" s="77"/>
      <c r="I199" s="77">
        <v>2</v>
      </c>
      <c r="J199" s="77"/>
      <c r="K199" s="77">
        <v>2</v>
      </c>
      <c r="L199" s="77"/>
      <c r="M199" s="77">
        <v>2</v>
      </c>
      <c r="N199" s="77">
        <v>2</v>
      </c>
      <c r="O199" s="77"/>
      <c r="P199" s="77">
        <v>1</v>
      </c>
      <c r="Q199" s="36">
        <f>IF(SUM(B199:P199)&gt;0,SUM(B199:P199),"")</f>
        <v>18</v>
      </c>
    </row>
    <row r="200" spans="1:17" ht="14">
      <c r="A200" s="61" t="s">
        <v>741</v>
      </c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36" t="str">
        <f>IF(SUM(B200:P200)&gt;0,SUM(B200:P200),"")</f>
        <v/>
      </c>
    </row>
    <row r="201" spans="1:17" ht="14">
      <c r="A201" s="61" t="s">
        <v>23</v>
      </c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36" t="str">
        <f>IF(SUM(B201:P201)&gt;0,SUM(B201:P201),"")</f>
        <v/>
      </c>
    </row>
    <row r="202" spans="1:17"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87"/>
    </row>
    <row r="203" spans="1:17" ht="14">
      <c r="A203" s="2" t="s">
        <v>557</v>
      </c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87"/>
    </row>
    <row r="204" spans="1:17" ht="14">
      <c r="A204" s="39" t="s">
        <v>309</v>
      </c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36" t="str">
        <f t="shared" ref="Q204:Q209" si="11">IF(SUM(B204:P204)&gt;0,SUM(B204:P204),"")</f>
        <v/>
      </c>
    </row>
    <row r="205" spans="1:17" ht="14">
      <c r="A205" s="61" t="s">
        <v>343</v>
      </c>
      <c r="B205" s="77">
        <v>3</v>
      </c>
      <c r="C205" s="77"/>
      <c r="D205" s="77">
        <v>2</v>
      </c>
      <c r="E205" s="77">
        <v>4</v>
      </c>
      <c r="F205" s="77"/>
      <c r="G205" s="77">
        <v>1</v>
      </c>
      <c r="H205" s="77"/>
      <c r="I205" s="77">
        <v>1</v>
      </c>
      <c r="J205" s="77"/>
      <c r="K205" s="77"/>
      <c r="L205" s="77"/>
      <c r="M205" s="77">
        <v>1</v>
      </c>
      <c r="N205" s="77"/>
      <c r="O205" s="77">
        <v>1</v>
      </c>
      <c r="P205" s="77"/>
      <c r="Q205" s="36">
        <f t="shared" si="11"/>
        <v>13</v>
      </c>
    </row>
    <row r="206" spans="1:17" ht="14">
      <c r="A206" s="61" t="s">
        <v>1230</v>
      </c>
      <c r="B206" s="77">
        <v>1</v>
      </c>
      <c r="C206" s="77"/>
      <c r="D206" s="77">
        <v>3</v>
      </c>
      <c r="E206" s="77">
        <v>19</v>
      </c>
      <c r="F206" s="77">
        <v>8</v>
      </c>
      <c r="G206" s="77">
        <v>4</v>
      </c>
      <c r="H206" s="77">
        <v>3</v>
      </c>
      <c r="I206" s="77">
        <v>1</v>
      </c>
      <c r="J206" s="77">
        <v>1</v>
      </c>
      <c r="K206" s="77">
        <v>7</v>
      </c>
      <c r="L206" s="77"/>
      <c r="M206" s="77">
        <v>1</v>
      </c>
      <c r="N206" s="77">
        <v>3</v>
      </c>
      <c r="O206" s="77"/>
      <c r="P206" s="77">
        <v>1</v>
      </c>
      <c r="Q206" s="36">
        <f t="shared" si="11"/>
        <v>52</v>
      </c>
    </row>
    <row r="207" spans="1:17" ht="14">
      <c r="A207" s="61" t="s">
        <v>496</v>
      </c>
      <c r="B207" s="77"/>
      <c r="C207" s="77"/>
      <c r="D207" s="77"/>
      <c r="E207" s="77"/>
      <c r="F207" s="77"/>
      <c r="G207" s="77"/>
      <c r="H207" s="77">
        <v>3</v>
      </c>
      <c r="I207" s="77"/>
      <c r="J207" s="77"/>
      <c r="K207" s="77"/>
      <c r="L207" s="77">
        <v>3</v>
      </c>
      <c r="M207" s="77">
        <v>1</v>
      </c>
      <c r="N207" s="77">
        <v>1</v>
      </c>
      <c r="O207" s="77">
        <v>3</v>
      </c>
      <c r="P207" s="77">
        <v>20</v>
      </c>
      <c r="Q207" s="36">
        <f t="shared" si="11"/>
        <v>31</v>
      </c>
    </row>
    <row r="208" spans="1:17" ht="14">
      <c r="A208" s="61" t="s">
        <v>793</v>
      </c>
      <c r="B208" s="77">
        <v>23</v>
      </c>
      <c r="C208" s="77">
        <v>2</v>
      </c>
      <c r="D208" s="77">
        <v>3</v>
      </c>
      <c r="E208" s="77">
        <v>6</v>
      </c>
      <c r="F208" s="77">
        <v>3</v>
      </c>
      <c r="G208" s="77">
        <v>2</v>
      </c>
      <c r="H208" s="77"/>
      <c r="I208" s="77">
        <v>8</v>
      </c>
      <c r="J208" s="77">
        <v>8</v>
      </c>
      <c r="K208" s="77">
        <v>1</v>
      </c>
      <c r="L208" s="77"/>
      <c r="M208" s="77">
        <v>1</v>
      </c>
      <c r="N208" s="77">
        <v>2</v>
      </c>
      <c r="O208" s="77">
        <v>18</v>
      </c>
      <c r="P208" s="77">
        <v>8</v>
      </c>
      <c r="Q208" s="36">
        <f t="shared" si="11"/>
        <v>85</v>
      </c>
    </row>
    <row r="209" spans="1:17" ht="14">
      <c r="A209" s="61" t="s">
        <v>794</v>
      </c>
      <c r="B209" s="77">
        <v>7</v>
      </c>
      <c r="C209" s="77">
        <v>10</v>
      </c>
      <c r="D209" s="77">
        <v>6</v>
      </c>
      <c r="E209" s="77">
        <v>3</v>
      </c>
      <c r="F209" s="77">
        <v>3</v>
      </c>
      <c r="G209" s="77">
        <v>9</v>
      </c>
      <c r="H209" s="77">
        <v>2</v>
      </c>
      <c r="I209" s="77">
        <v>14</v>
      </c>
      <c r="J209" s="77">
        <v>12</v>
      </c>
      <c r="K209" s="77">
        <v>5</v>
      </c>
      <c r="L209" s="77">
        <v>10</v>
      </c>
      <c r="M209" s="77">
        <v>16</v>
      </c>
      <c r="N209" s="77">
        <v>4</v>
      </c>
      <c r="O209" s="77">
        <v>1</v>
      </c>
      <c r="P209" s="77">
        <v>22</v>
      </c>
      <c r="Q209" s="36">
        <f t="shared" si="11"/>
        <v>124</v>
      </c>
    </row>
    <row r="210" spans="1:17"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87"/>
    </row>
    <row r="211" spans="1:17" ht="14">
      <c r="A211" s="2" t="s">
        <v>558</v>
      </c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87"/>
    </row>
    <row r="212" spans="1:17" ht="14">
      <c r="A212" s="61" t="s">
        <v>470</v>
      </c>
      <c r="B212" s="77"/>
      <c r="C212" s="77"/>
      <c r="D212" s="77"/>
      <c r="E212" s="77"/>
      <c r="F212" s="77"/>
      <c r="G212" s="77"/>
      <c r="H212" s="77">
        <v>7</v>
      </c>
      <c r="I212" s="77"/>
      <c r="J212" s="29">
        <v>41</v>
      </c>
      <c r="K212" s="77">
        <v>3</v>
      </c>
      <c r="L212" s="77">
        <v>35</v>
      </c>
      <c r="M212" s="77"/>
      <c r="N212" s="77"/>
      <c r="O212" s="77"/>
      <c r="P212" s="77">
        <v>6</v>
      </c>
      <c r="Q212" s="36">
        <f t="shared" ref="Q212:Q220" si="12">IF(SUM(B212:P212)&gt;0,SUM(B212:P212),"")</f>
        <v>92</v>
      </c>
    </row>
    <row r="213" spans="1:17" ht="14">
      <c r="A213" s="61" t="s">
        <v>473</v>
      </c>
      <c r="B213" s="77">
        <v>3</v>
      </c>
      <c r="C213" s="77">
        <v>32</v>
      </c>
      <c r="D213" s="77">
        <v>1</v>
      </c>
      <c r="E213" s="77">
        <v>12</v>
      </c>
      <c r="F213" s="77"/>
      <c r="G213" s="77"/>
      <c r="H213" s="77"/>
      <c r="I213" s="77">
        <v>2</v>
      </c>
      <c r="J213" s="77">
        <v>2</v>
      </c>
      <c r="K213" s="77"/>
      <c r="L213" s="77"/>
      <c r="M213" s="77"/>
      <c r="N213" s="77">
        <v>4</v>
      </c>
      <c r="O213" s="77"/>
      <c r="P213" s="77">
        <v>6</v>
      </c>
      <c r="Q213" s="36">
        <f t="shared" si="12"/>
        <v>62</v>
      </c>
    </row>
    <row r="214" spans="1:17" ht="14">
      <c r="A214" s="61" t="s">
        <v>727</v>
      </c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29"/>
      <c r="Q214" s="36" t="str">
        <f t="shared" si="12"/>
        <v/>
      </c>
    </row>
    <row r="215" spans="1:17" ht="14">
      <c r="A215" s="61" t="s">
        <v>471</v>
      </c>
      <c r="B215" s="77">
        <v>30</v>
      </c>
      <c r="C215" s="77">
        <v>122</v>
      </c>
      <c r="D215" s="77">
        <v>5</v>
      </c>
      <c r="E215" s="77">
        <v>8</v>
      </c>
      <c r="F215" s="77"/>
      <c r="G215" s="77">
        <v>1</v>
      </c>
      <c r="H215" s="77">
        <v>2</v>
      </c>
      <c r="I215" s="77">
        <v>8</v>
      </c>
      <c r="J215" s="77"/>
      <c r="K215" s="77">
        <v>8</v>
      </c>
      <c r="L215" s="77">
        <v>5</v>
      </c>
      <c r="M215" s="77">
        <v>5</v>
      </c>
      <c r="N215" s="77">
        <v>20</v>
      </c>
      <c r="O215" s="77">
        <v>21</v>
      </c>
      <c r="P215" s="77"/>
      <c r="Q215" s="36">
        <f t="shared" si="12"/>
        <v>235</v>
      </c>
    </row>
    <row r="216" spans="1:17" ht="14">
      <c r="A216" s="61" t="s">
        <v>472</v>
      </c>
      <c r="B216" s="77">
        <v>5</v>
      </c>
      <c r="C216" s="77">
        <v>7</v>
      </c>
      <c r="D216" s="77">
        <v>11</v>
      </c>
      <c r="E216" s="77">
        <v>12</v>
      </c>
      <c r="F216" s="77">
        <v>12</v>
      </c>
      <c r="G216" s="77">
        <v>52</v>
      </c>
      <c r="H216" s="77">
        <v>1</v>
      </c>
      <c r="I216" s="77">
        <v>19</v>
      </c>
      <c r="J216" s="77"/>
      <c r="K216" s="77">
        <v>4</v>
      </c>
      <c r="L216" s="77"/>
      <c r="M216" s="77"/>
      <c r="N216" s="77">
        <v>30</v>
      </c>
      <c r="O216" s="77">
        <v>2</v>
      </c>
      <c r="P216" s="77">
        <v>1</v>
      </c>
      <c r="Q216" s="36">
        <f t="shared" si="12"/>
        <v>156</v>
      </c>
    </row>
    <row r="217" spans="1:17" ht="14">
      <c r="A217" s="61" t="s">
        <v>474</v>
      </c>
      <c r="B217" s="77"/>
      <c r="C217" s="77"/>
      <c r="D217" s="77">
        <v>3</v>
      </c>
      <c r="E217" s="77"/>
      <c r="F217" s="77"/>
      <c r="G217" s="77"/>
      <c r="H217" s="77"/>
      <c r="I217" s="77"/>
      <c r="J217" s="77">
        <v>1</v>
      </c>
      <c r="K217" s="77"/>
      <c r="L217" s="77"/>
      <c r="M217" s="77"/>
      <c r="N217" s="77"/>
      <c r="O217" s="77"/>
      <c r="P217" s="77">
        <v>1</v>
      </c>
      <c r="Q217" s="36">
        <f t="shared" si="12"/>
        <v>5</v>
      </c>
    </row>
    <row r="218" spans="1:17" ht="14">
      <c r="A218" s="61" t="s">
        <v>317</v>
      </c>
      <c r="B218" s="77"/>
      <c r="C218" s="77">
        <v>20</v>
      </c>
      <c r="D218" s="77">
        <v>3</v>
      </c>
      <c r="E218" s="77">
        <v>2</v>
      </c>
      <c r="F218" s="77"/>
      <c r="G218" s="77"/>
      <c r="H218" s="77"/>
      <c r="I218" s="77">
        <v>3</v>
      </c>
      <c r="J218" s="77">
        <v>2</v>
      </c>
      <c r="K218" s="77">
        <v>9</v>
      </c>
      <c r="L218" s="77">
        <v>6</v>
      </c>
      <c r="M218" s="77">
        <v>5</v>
      </c>
      <c r="N218" s="77">
        <v>22</v>
      </c>
      <c r="O218" s="77">
        <v>13</v>
      </c>
      <c r="P218" s="77">
        <v>9</v>
      </c>
      <c r="Q218" s="36">
        <f t="shared" si="12"/>
        <v>94</v>
      </c>
    </row>
    <row r="219" spans="1:17" ht="14">
      <c r="A219" s="61" t="s">
        <v>475</v>
      </c>
      <c r="B219" s="77"/>
      <c r="C219" s="77">
        <v>90</v>
      </c>
      <c r="D219" s="77">
        <v>4</v>
      </c>
      <c r="E219" s="77"/>
      <c r="F219" s="77">
        <v>11</v>
      </c>
      <c r="G219" s="77"/>
      <c r="H219" s="77">
        <v>3</v>
      </c>
      <c r="I219" s="77">
        <v>2</v>
      </c>
      <c r="J219" s="77">
        <v>45</v>
      </c>
      <c r="K219" s="77">
        <v>1</v>
      </c>
      <c r="L219" s="77">
        <v>16</v>
      </c>
      <c r="M219" s="77">
        <v>4</v>
      </c>
      <c r="N219" s="77">
        <v>20</v>
      </c>
      <c r="O219" s="77">
        <v>139</v>
      </c>
      <c r="P219" s="77">
        <v>96</v>
      </c>
      <c r="Q219" s="36">
        <f t="shared" si="12"/>
        <v>431</v>
      </c>
    </row>
    <row r="220" spans="1:17" ht="14">
      <c r="A220" s="61" t="s">
        <v>345</v>
      </c>
      <c r="B220" s="77"/>
      <c r="C220" s="77"/>
      <c r="D220" s="77">
        <v>65</v>
      </c>
      <c r="E220" s="77"/>
      <c r="F220" s="77"/>
      <c r="G220" s="77"/>
      <c r="H220" s="77"/>
      <c r="I220" s="77"/>
      <c r="J220" s="77"/>
      <c r="K220" s="77"/>
      <c r="L220" s="77"/>
      <c r="M220" s="77"/>
      <c r="N220" s="77">
        <v>20</v>
      </c>
      <c r="O220" s="77"/>
      <c r="P220" s="77">
        <v>38</v>
      </c>
      <c r="Q220" s="36">
        <f t="shared" si="12"/>
        <v>123</v>
      </c>
    </row>
    <row r="221" spans="1:17"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87"/>
    </row>
    <row r="222" spans="1:17" ht="14">
      <c r="A222" s="2" t="s">
        <v>698</v>
      </c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87"/>
    </row>
    <row r="223" spans="1:17" ht="14">
      <c r="A223" s="61" t="s">
        <v>165</v>
      </c>
      <c r="B223" s="77">
        <v>9</v>
      </c>
      <c r="C223" s="77">
        <v>1</v>
      </c>
      <c r="D223" s="77">
        <v>1</v>
      </c>
      <c r="E223" s="77">
        <v>5</v>
      </c>
      <c r="F223" s="77">
        <v>2</v>
      </c>
      <c r="G223" s="77"/>
      <c r="H223" s="77">
        <v>1</v>
      </c>
      <c r="I223" s="77"/>
      <c r="J223" s="77"/>
      <c r="K223" s="77">
        <v>3</v>
      </c>
      <c r="L223" s="77"/>
      <c r="M223" s="77"/>
      <c r="N223" s="77">
        <v>1</v>
      </c>
      <c r="O223" s="77"/>
      <c r="P223" s="77"/>
      <c r="Q223" s="36">
        <f>IF(SUM(B223:P223)&gt;0,SUM(B223:P223),"")</f>
        <v>23</v>
      </c>
    </row>
    <row r="224" spans="1:17" ht="14">
      <c r="A224" s="61" t="s">
        <v>320</v>
      </c>
      <c r="B224" s="77"/>
      <c r="C224" s="77">
        <v>1</v>
      </c>
      <c r="D224" s="77"/>
      <c r="E224" s="77"/>
      <c r="F224" s="77"/>
      <c r="G224" s="77"/>
      <c r="H224" s="77">
        <v>1</v>
      </c>
      <c r="I224" s="77">
        <v>3</v>
      </c>
      <c r="J224" s="77"/>
      <c r="K224" s="77">
        <v>1</v>
      </c>
      <c r="L224" s="77"/>
      <c r="M224" s="77">
        <v>4</v>
      </c>
      <c r="N224" s="77"/>
      <c r="O224" s="77"/>
      <c r="P224" s="77"/>
      <c r="Q224" s="36">
        <f>IF(SUM(B224:P224)&gt;0,SUM(B224:P224),"")</f>
        <v>10</v>
      </c>
    </row>
    <row r="225" spans="1:17" ht="14">
      <c r="A225" s="61" t="s">
        <v>172</v>
      </c>
      <c r="B225" s="77">
        <v>10</v>
      </c>
      <c r="C225" s="77"/>
      <c r="D225" s="77"/>
      <c r="E225" s="77">
        <v>1</v>
      </c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36">
        <f>IF(SUM(B225:P225)&gt;0,SUM(B225:P225),"")</f>
        <v>11</v>
      </c>
    </row>
    <row r="226" spans="1:17" ht="14">
      <c r="A226" s="64" t="s">
        <v>617</v>
      </c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36" t="str">
        <f>IF(SUM(B226:P226)&gt;0,SUM(B226:P226),"")</f>
        <v/>
      </c>
    </row>
    <row r="227" spans="1:17" ht="14">
      <c r="A227" s="61" t="s">
        <v>133</v>
      </c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36" t="str">
        <f>IF(SUM(B227:P227)&gt;0,SUM(B227:P227),"")</f>
        <v/>
      </c>
    </row>
    <row r="228" spans="1:17"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87"/>
    </row>
    <row r="229" spans="1:17" ht="14">
      <c r="A229" s="2" t="s">
        <v>699</v>
      </c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87"/>
    </row>
    <row r="230" spans="1:17" ht="14">
      <c r="A230" s="61" t="s">
        <v>75</v>
      </c>
      <c r="B230" s="77">
        <v>6</v>
      </c>
      <c r="C230" s="77">
        <v>2</v>
      </c>
      <c r="D230" s="77"/>
      <c r="E230" s="77">
        <v>3</v>
      </c>
      <c r="F230" s="77"/>
      <c r="G230" s="77">
        <v>2</v>
      </c>
      <c r="H230" s="77">
        <v>2</v>
      </c>
      <c r="I230" s="77">
        <v>10</v>
      </c>
      <c r="J230" s="77"/>
      <c r="K230" s="77">
        <v>2</v>
      </c>
      <c r="L230" s="77"/>
      <c r="M230" s="77">
        <v>3</v>
      </c>
      <c r="N230" s="77"/>
      <c r="O230" s="77"/>
      <c r="P230" s="77"/>
      <c r="Q230" s="36">
        <f>IF(SUM(B230:P230)&gt;0,SUM(B230:P230),"")</f>
        <v>30</v>
      </c>
    </row>
    <row r="231" spans="1:17" ht="14">
      <c r="A231" s="61" t="s">
        <v>181</v>
      </c>
      <c r="B231" s="77"/>
      <c r="C231" s="77">
        <v>3</v>
      </c>
      <c r="D231" s="77"/>
      <c r="E231" s="77"/>
      <c r="F231" s="77"/>
      <c r="G231" s="77">
        <v>2</v>
      </c>
      <c r="H231" s="77"/>
      <c r="I231" s="77"/>
      <c r="J231" s="77"/>
      <c r="K231" s="77">
        <v>2</v>
      </c>
      <c r="L231" s="77">
        <v>1</v>
      </c>
      <c r="M231" s="77"/>
      <c r="N231" s="77"/>
      <c r="O231" s="77"/>
      <c r="P231" s="77"/>
      <c r="Q231" s="36">
        <f>IF(SUM(B231:P231)&gt;0,SUM(B231:P231),"")</f>
        <v>8</v>
      </c>
    </row>
    <row r="232" spans="1:17" ht="14">
      <c r="A232" s="61" t="s">
        <v>325</v>
      </c>
      <c r="B232" s="77"/>
      <c r="C232" s="77">
        <v>1</v>
      </c>
      <c r="D232" s="77"/>
      <c r="E232" s="77"/>
      <c r="F232" s="77"/>
      <c r="G232" s="77"/>
      <c r="H232" s="77"/>
      <c r="I232" s="77">
        <v>6</v>
      </c>
      <c r="J232" s="77"/>
      <c r="K232" s="77"/>
      <c r="L232" s="77"/>
      <c r="M232" s="77"/>
      <c r="N232" s="77"/>
      <c r="O232" s="77"/>
      <c r="P232" s="77"/>
      <c r="Q232" s="36">
        <f>IF(SUM(B232:P232)&gt;0,SUM(B232:P232),"")</f>
        <v>7</v>
      </c>
    </row>
    <row r="233" spans="1:17" ht="14">
      <c r="A233" s="61" t="s">
        <v>326</v>
      </c>
      <c r="B233" s="77"/>
      <c r="C233" s="77">
        <v>2</v>
      </c>
      <c r="D233" s="77"/>
      <c r="E233" s="77"/>
      <c r="F233" s="77"/>
      <c r="G233" s="77"/>
      <c r="H233" s="77"/>
      <c r="I233" s="77">
        <v>4</v>
      </c>
      <c r="J233" s="77"/>
      <c r="K233" s="77"/>
      <c r="L233" s="77"/>
      <c r="M233" s="77"/>
      <c r="N233" s="77"/>
      <c r="O233" s="77"/>
      <c r="P233" s="77"/>
      <c r="Q233" s="36">
        <f>IF(SUM(B233:P233)&gt;0,SUM(B233:P233),"")</f>
        <v>6</v>
      </c>
    </row>
    <row r="234" spans="1:17">
      <c r="A234" s="48"/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87"/>
    </row>
    <row r="235" spans="1:17" ht="14">
      <c r="A235" s="2" t="s">
        <v>560</v>
      </c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87"/>
    </row>
    <row r="236" spans="1:17" ht="14">
      <c r="A236" s="61" t="s">
        <v>327</v>
      </c>
      <c r="B236" s="77"/>
      <c r="C236" s="77"/>
      <c r="D236" s="77"/>
      <c r="E236" s="77"/>
      <c r="F236" s="77"/>
      <c r="G236" s="77"/>
      <c r="H236" s="77">
        <v>1</v>
      </c>
      <c r="I236" s="77"/>
      <c r="J236" s="77">
        <v>11</v>
      </c>
      <c r="K236" s="77"/>
      <c r="L236" s="77"/>
      <c r="M236" s="77"/>
      <c r="N236" s="77">
        <v>2</v>
      </c>
      <c r="O236" s="77">
        <v>1</v>
      </c>
      <c r="P236" s="77">
        <v>1</v>
      </c>
      <c r="Q236" s="36">
        <f t="shared" ref="Q236:Q242" si="13">IF(SUM(B236:P236)&gt;0,SUM(B236:P236),"")</f>
        <v>16</v>
      </c>
    </row>
    <row r="237" spans="1:17" ht="14">
      <c r="A237" s="61" t="s">
        <v>478</v>
      </c>
      <c r="B237" s="77"/>
      <c r="C237" s="77"/>
      <c r="D237" s="77"/>
      <c r="E237" s="77"/>
      <c r="F237" s="77"/>
      <c r="G237" s="77"/>
      <c r="H237" s="77"/>
      <c r="I237" s="77"/>
      <c r="J237" s="77">
        <v>1</v>
      </c>
      <c r="K237" s="77"/>
      <c r="L237" s="77"/>
      <c r="M237" s="77"/>
      <c r="N237" s="77">
        <v>3</v>
      </c>
      <c r="O237" s="77"/>
      <c r="P237" s="77"/>
      <c r="Q237" s="36">
        <f t="shared" si="13"/>
        <v>4</v>
      </c>
    </row>
    <row r="238" spans="1:17" ht="14">
      <c r="A238" s="61" t="s">
        <v>630</v>
      </c>
      <c r="B238" s="77">
        <v>7</v>
      </c>
      <c r="C238" s="77">
        <v>7</v>
      </c>
      <c r="D238" s="77"/>
      <c r="E238" s="77">
        <v>2</v>
      </c>
      <c r="F238" s="77"/>
      <c r="G238" s="77">
        <v>1</v>
      </c>
      <c r="H238" s="77">
        <v>4</v>
      </c>
      <c r="I238" s="77">
        <v>7</v>
      </c>
      <c r="J238" s="77">
        <v>2</v>
      </c>
      <c r="K238" s="77">
        <v>8</v>
      </c>
      <c r="L238" s="77">
        <v>2</v>
      </c>
      <c r="M238" s="77">
        <v>4</v>
      </c>
      <c r="N238" s="77"/>
      <c r="O238" s="77"/>
      <c r="P238" s="77">
        <v>2</v>
      </c>
      <c r="Q238" s="36">
        <f t="shared" si="13"/>
        <v>46</v>
      </c>
    </row>
    <row r="239" spans="1:17" ht="14">
      <c r="A239" s="61" t="s">
        <v>260</v>
      </c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36" t="str">
        <f t="shared" si="13"/>
        <v/>
      </c>
    </row>
    <row r="240" spans="1:17" ht="14">
      <c r="A240" s="61" t="s">
        <v>8</v>
      </c>
      <c r="B240" s="77">
        <v>1</v>
      </c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36">
        <f t="shared" si="13"/>
        <v>1</v>
      </c>
    </row>
    <row r="241" spans="1:17" ht="14">
      <c r="A241" s="61" t="s">
        <v>629</v>
      </c>
      <c r="B241" s="77">
        <v>1</v>
      </c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>
        <v>2</v>
      </c>
      <c r="Q241" s="36">
        <f t="shared" si="13"/>
        <v>3</v>
      </c>
    </row>
    <row r="242" spans="1:17" ht="14">
      <c r="A242" s="61" t="s">
        <v>45</v>
      </c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36" t="str">
        <f t="shared" si="13"/>
        <v/>
      </c>
    </row>
    <row r="243" spans="1:17"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87"/>
    </row>
    <row r="244" spans="1:17" ht="14">
      <c r="A244" s="2" t="s">
        <v>561</v>
      </c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87"/>
    </row>
    <row r="245" spans="1:17" ht="14">
      <c r="A245" s="61" t="s">
        <v>595</v>
      </c>
      <c r="B245" s="77">
        <v>1</v>
      </c>
      <c r="C245" s="77"/>
      <c r="D245" s="77"/>
      <c r="E245" s="77"/>
      <c r="F245" s="77"/>
      <c r="G245" s="77"/>
      <c r="H245" s="77"/>
      <c r="I245" s="77">
        <v>2</v>
      </c>
      <c r="J245" s="77"/>
      <c r="K245" s="77"/>
      <c r="L245" s="77"/>
      <c r="M245" s="77"/>
      <c r="N245" s="77"/>
      <c r="O245" s="77"/>
      <c r="P245" s="77"/>
      <c r="Q245" s="36">
        <f>IF(SUM(B245:P245)&gt;0,SUM(B245:P245),"")</f>
        <v>3</v>
      </c>
    </row>
    <row r="246" spans="1:17">
      <c r="A246" s="49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87"/>
    </row>
    <row r="247" spans="1:17" ht="14">
      <c r="A247" s="2" t="s">
        <v>562</v>
      </c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87"/>
    </row>
    <row r="248" spans="1:17" ht="14">
      <c r="A248" s="61" t="s">
        <v>596</v>
      </c>
      <c r="B248" s="77">
        <v>3</v>
      </c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>
        <v>1</v>
      </c>
      <c r="N248" s="77"/>
      <c r="O248" s="77"/>
      <c r="P248" s="77"/>
      <c r="Q248" s="36">
        <f>IF(SUM(B248:P248)&gt;0,SUM(B248:P248),"")</f>
        <v>4</v>
      </c>
    </row>
    <row r="249" spans="1:17" ht="14">
      <c r="A249" s="61" t="s">
        <v>597</v>
      </c>
      <c r="B249" s="77"/>
      <c r="C249" s="77"/>
      <c r="D249" s="77"/>
      <c r="E249" s="77"/>
      <c r="F249" s="77"/>
      <c r="G249" s="77"/>
      <c r="H249" s="77"/>
      <c r="I249" s="77">
        <v>1</v>
      </c>
      <c r="J249" s="77">
        <v>1</v>
      </c>
      <c r="K249" s="77">
        <v>1</v>
      </c>
      <c r="L249" s="77"/>
      <c r="M249" s="77"/>
      <c r="N249" s="77"/>
      <c r="O249" s="77"/>
      <c r="P249" s="77"/>
      <c r="Q249" s="36">
        <f>IF(SUM(B249:P249)&gt;0,SUM(B249:P249),"")</f>
        <v>3</v>
      </c>
    </row>
    <row r="250" spans="1:17">
      <c r="A250" s="49"/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87"/>
    </row>
    <row r="251" spans="1:17" ht="14">
      <c r="A251" s="2" t="s">
        <v>563</v>
      </c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87"/>
    </row>
    <row r="252" spans="1:17" ht="14">
      <c r="A252" s="61" t="s">
        <v>611</v>
      </c>
      <c r="B252" s="77">
        <v>4</v>
      </c>
      <c r="C252" s="77">
        <v>10</v>
      </c>
      <c r="D252" s="77"/>
      <c r="E252" s="77">
        <v>2</v>
      </c>
      <c r="F252" s="77"/>
      <c r="G252" s="77">
        <v>19</v>
      </c>
      <c r="H252" s="77">
        <v>2</v>
      </c>
      <c r="I252" s="77">
        <v>22</v>
      </c>
      <c r="J252" s="77">
        <v>11</v>
      </c>
      <c r="K252" s="77">
        <v>15</v>
      </c>
      <c r="L252" s="77">
        <v>11</v>
      </c>
      <c r="M252" s="77">
        <v>5</v>
      </c>
      <c r="N252" s="77"/>
      <c r="O252" s="77">
        <v>1</v>
      </c>
      <c r="P252" s="77"/>
      <c r="Q252" s="36">
        <f t="shared" ref="Q252:Q259" si="14">IF(SUM(B252:P252)&gt;0,SUM(B252:P252),"")</f>
        <v>102</v>
      </c>
    </row>
    <row r="253" spans="1:17" ht="14">
      <c r="A253" s="61" t="s">
        <v>613</v>
      </c>
      <c r="B253" s="77">
        <v>60</v>
      </c>
      <c r="C253" s="77">
        <v>6</v>
      </c>
      <c r="D253" s="77"/>
      <c r="E253" s="77"/>
      <c r="F253" s="77"/>
      <c r="G253" s="77"/>
      <c r="H253" s="77"/>
      <c r="I253" s="77"/>
      <c r="J253" s="77">
        <v>42</v>
      </c>
      <c r="K253" s="77">
        <v>2</v>
      </c>
      <c r="L253" s="77"/>
      <c r="M253" s="77"/>
      <c r="N253" s="77"/>
      <c r="O253" s="77">
        <v>2</v>
      </c>
      <c r="P253" s="77">
        <v>4</v>
      </c>
      <c r="Q253" s="36">
        <f t="shared" si="14"/>
        <v>116</v>
      </c>
    </row>
    <row r="254" spans="1:17" ht="14">
      <c r="A254" s="61" t="s">
        <v>740</v>
      </c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36" t="str">
        <f t="shared" si="14"/>
        <v/>
      </c>
    </row>
    <row r="255" spans="1:17" ht="14">
      <c r="A255" s="61" t="s">
        <v>1039</v>
      </c>
      <c r="B255" s="77"/>
      <c r="C255" s="77">
        <v>2</v>
      </c>
      <c r="D255" s="77"/>
      <c r="E255" s="77"/>
      <c r="F255" s="77"/>
      <c r="G255" s="77"/>
      <c r="H255" s="77"/>
      <c r="I255" s="77">
        <v>1</v>
      </c>
      <c r="J255" s="77"/>
      <c r="K255" s="77"/>
      <c r="L255" s="77"/>
      <c r="M255" s="77"/>
      <c r="N255" s="77"/>
      <c r="O255" s="77"/>
      <c r="P255" s="77"/>
      <c r="Q255" s="36">
        <f t="shared" si="14"/>
        <v>3</v>
      </c>
    </row>
    <row r="256" spans="1:17" ht="14">
      <c r="A256" s="61" t="s">
        <v>134</v>
      </c>
      <c r="B256" s="29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36" t="str">
        <f t="shared" si="14"/>
        <v/>
      </c>
    </row>
    <row r="257" spans="1:17" ht="14">
      <c r="A257" s="61" t="s">
        <v>1040</v>
      </c>
      <c r="B257" s="77">
        <v>3</v>
      </c>
      <c r="C257" s="77">
        <v>1</v>
      </c>
      <c r="D257" s="77"/>
      <c r="E257" s="77"/>
      <c r="F257" s="77"/>
      <c r="G257" s="77"/>
      <c r="H257" s="77">
        <v>1</v>
      </c>
      <c r="I257" s="77"/>
      <c r="J257" s="77"/>
      <c r="K257" s="77"/>
      <c r="L257" s="77"/>
      <c r="M257" s="77"/>
      <c r="N257" s="77"/>
      <c r="O257" s="77"/>
      <c r="P257" s="77"/>
      <c r="Q257" s="36">
        <f t="shared" si="14"/>
        <v>5</v>
      </c>
    </row>
    <row r="258" spans="1:17" ht="14">
      <c r="A258" s="61" t="s">
        <v>658</v>
      </c>
      <c r="B258" s="77">
        <v>39</v>
      </c>
      <c r="C258" s="77">
        <v>32</v>
      </c>
      <c r="D258" s="77">
        <v>2</v>
      </c>
      <c r="E258" s="77">
        <v>21</v>
      </c>
      <c r="F258" s="77">
        <v>1</v>
      </c>
      <c r="G258" s="77">
        <v>19</v>
      </c>
      <c r="H258" s="77">
        <v>13</v>
      </c>
      <c r="I258" s="77">
        <v>12</v>
      </c>
      <c r="J258" s="77">
        <v>4</v>
      </c>
      <c r="K258" s="77">
        <v>12</v>
      </c>
      <c r="L258" s="77">
        <v>1</v>
      </c>
      <c r="M258" s="77">
        <v>5</v>
      </c>
      <c r="N258" s="77">
        <v>8</v>
      </c>
      <c r="O258" s="77"/>
      <c r="P258" s="77">
        <v>6</v>
      </c>
      <c r="Q258" s="36">
        <f t="shared" si="14"/>
        <v>175</v>
      </c>
    </row>
    <row r="259" spans="1:17" ht="14">
      <c r="A259" s="62" t="s">
        <v>303</v>
      </c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36" t="str">
        <f t="shared" si="14"/>
        <v/>
      </c>
    </row>
    <row r="260" spans="1:17"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87"/>
    </row>
    <row r="261" spans="1:17" ht="14">
      <c r="A261" s="2" t="s">
        <v>564</v>
      </c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87"/>
    </row>
    <row r="262" spans="1:17" ht="14">
      <c r="A262" s="61" t="s">
        <v>135</v>
      </c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36" t="str">
        <f>IF(SUM(B262:P262)&gt;0,SUM(B262:P262),"")</f>
        <v/>
      </c>
    </row>
    <row r="263" spans="1:17" ht="14">
      <c r="A263" s="61" t="s">
        <v>659</v>
      </c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36" t="str">
        <f>IF(SUM(B263:P263)&gt;0,SUM(B263:P263),"")</f>
        <v/>
      </c>
    </row>
    <row r="264" spans="1:17"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87"/>
    </row>
    <row r="265" spans="1:17" ht="14">
      <c r="A265" s="2" t="s">
        <v>254</v>
      </c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87"/>
    </row>
    <row r="266" spans="1:17" ht="14">
      <c r="A266" s="61" t="s">
        <v>660</v>
      </c>
      <c r="B266" s="77">
        <v>23</v>
      </c>
      <c r="C266" s="77">
        <v>18</v>
      </c>
      <c r="D266" s="77">
        <v>6</v>
      </c>
      <c r="E266" s="77">
        <v>20</v>
      </c>
      <c r="F266" s="77">
        <v>20</v>
      </c>
      <c r="G266" s="77">
        <v>21</v>
      </c>
      <c r="H266" s="77"/>
      <c r="I266" s="77">
        <v>27</v>
      </c>
      <c r="J266" s="77">
        <v>13</v>
      </c>
      <c r="K266" s="77">
        <v>23</v>
      </c>
      <c r="L266" s="77">
        <v>31</v>
      </c>
      <c r="M266" s="77">
        <v>2</v>
      </c>
      <c r="N266" s="77">
        <v>32</v>
      </c>
      <c r="O266" s="77">
        <v>6</v>
      </c>
      <c r="P266" s="77">
        <v>16</v>
      </c>
      <c r="Q266" s="36">
        <f>IF(SUM(B266:P266)&gt;0,SUM(B266:P266),"")</f>
        <v>258</v>
      </c>
    </row>
    <row r="267" spans="1:17"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87"/>
    </row>
    <row r="268" spans="1:17">
      <c r="A268" s="3" t="s">
        <v>255</v>
      </c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87"/>
    </row>
    <row r="269" spans="1:17" ht="14">
      <c r="A269" s="61" t="s">
        <v>661</v>
      </c>
      <c r="B269" s="77"/>
      <c r="C269" s="77"/>
      <c r="D269" s="77"/>
      <c r="E269" s="77"/>
      <c r="F269" s="77"/>
      <c r="G269" s="77"/>
      <c r="H269" s="77"/>
      <c r="I269" s="77"/>
      <c r="J269" s="77">
        <v>2</v>
      </c>
      <c r="K269" s="77"/>
      <c r="L269" s="77"/>
      <c r="M269" s="77"/>
      <c r="N269" s="77"/>
      <c r="O269" s="77"/>
      <c r="P269" s="77"/>
      <c r="Q269" s="36">
        <f>IF(SUM(B269:P269)&gt;0,SUM(B269:P269),"")</f>
        <v>2</v>
      </c>
    </row>
    <row r="270" spans="1:17" ht="14">
      <c r="A270" s="61" t="s">
        <v>662</v>
      </c>
      <c r="B270" s="77"/>
      <c r="C270" s="77"/>
      <c r="D270" s="77"/>
      <c r="E270" s="77"/>
      <c r="F270" s="77"/>
      <c r="G270" s="77"/>
      <c r="H270" s="77"/>
      <c r="I270" s="77">
        <v>2</v>
      </c>
      <c r="J270" s="77"/>
      <c r="K270" s="77"/>
      <c r="L270" s="77"/>
      <c r="M270" s="77"/>
      <c r="N270" s="77"/>
      <c r="O270" s="77"/>
      <c r="P270" s="77"/>
      <c r="Q270" s="36">
        <f>IF(SUM(B270:P270)&gt;0,SUM(B270:P270),"")</f>
        <v>2</v>
      </c>
    </row>
    <row r="271" spans="1:17"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87"/>
    </row>
    <row r="272" spans="1:17" ht="14">
      <c r="A272" s="2" t="s">
        <v>405</v>
      </c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87"/>
    </row>
    <row r="273" spans="1:17" ht="14">
      <c r="A273" s="61" t="s">
        <v>620</v>
      </c>
      <c r="B273" s="77">
        <v>3</v>
      </c>
      <c r="C273" s="77"/>
      <c r="D273" s="77"/>
      <c r="E273" s="77">
        <v>2</v>
      </c>
      <c r="F273" s="77"/>
      <c r="G273" s="77"/>
      <c r="H273" s="77">
        <v>2</v>
      </c>
      <c r="I273" s="77"/>
      <c r="J273" s="77"/>
      <c r="K273" s="77">
        <v>4</v>
      </c>
      <c r="L273" s="77"/>
      <c r="M273" s="77">
        <v>1</v>
      </c>
      <c r="N273" s="77"/>
      <c r="O273" s="77"/>
      <c r="P273" s="77"/>
      <c r="Q273" s="36">
        <f t="shared" ref="Q273:Q285" si="15">IF(SUM(B273:P273)&gt;0,SUM(B273:P273),"")</f>
        <v>12</v>
      </c>
    </row>
    <row r="274" spans="1:17" ht="14">
      <c r="A274" s="61" t="s">
        <v>166</v>
      </c>
      <c r="B274" s="77">
        <v>9</v>
      </c>
      <c r="C274" s="77">
        <v>5</v>
      </c>
      <c r="D274" s="77"/>
      <c r="E274" s="77">
        <v>20</v>
      </c>
      <c r="F274" s="77"/>
      <c r="G274" s="77"/>
      <c r="H274" s="77">
        <v>4</v>
      </c>
      <c r="I274" s="77">
        <v>9</v>
      </c>
      <c r="J274" s="77"/>
      <c r="K274" s="77">
        <v>5</v>
      </c>
      <c r="L274" s="77"/>
      <c r="M274" s="77">
        <v>1</v>
      </c>
      <c r="N274" s="77"/>
      <c r="O274" s="77"/>
      <c r="P274" s="77"/>
      <c r="Q274" s="36">
        <f t="shared" si="15"/>
        <v>53</v>
      </c>
    </row>
    <row r="275" spans="1:17" ht="14">
      <c r="A275" s="61" t="s">
        <v>583</v>
      </c>
      <c r="B275" s="77">
        <v>4</v>
      </c>
      <c r="C275" s="77"/>
      <c r="D275" s="77"/>
      <c r="E275" s="77">
        <v>5</v>
      </c>
      <c r="F275" s="77"/>
      <c r="G275" s="77"/>
      <c r="H275" s="77"/>
      <c r="I275" s="77">
        <v>2</v>
      </c>
      <c r="J275" s="77"/>
      <c r="K275" s="77"/>
      <c r="L275" s="77"/>
      <c r="M275" s="77">
        <v>7</v>
      </c>
      <c r="N275" s="77"/>
      <c r="O275" s="77"/>
      <c r="P275" s="77">
        <v>1</v>
      </c>
      <c r="Q275" s="36">
        <f t="shared" si="15"/>
        <v>19</v>
      </c>
    </row>
    <row r="276" spans="1:17" ht="14">
      <c r="A276" s="61" t="s">
        <v>520</v>
      </c>
      <c r="B276" s="77">
        <v>14</v>
      </c>
      <c r="C276" s="77">
        <v>17</v>
      </c>
      <c r="D276" s="77">
        <v>1</v>
      </c>
      <c r="E276" s="77"/>
      <c r="F276" s="77"/>
      <c r="G276" s="77"/>
      <c r="H276" s="77"/>
      <c r="I276" s="77">
        <v>3</v>
      </c>
      <c r="J276" s="77"/>
      <c r="K276" s="77"/>
      <c r="L276" s="77"/>
      <c r="M276" s="77"/>
      <c r="N276" s="77"/>
      <c r="O276" s="77"/>
      <c r="P276" s="77"/>
      <c r="Q276" s="36">
        <f t="shared" si="15"/>
        <v>35</v>
      </c>
    </row>
    <row r="277" spans="1:17" ht="14">
      <c r="A277" s="61" t="s">
        <v>176</v>
      </c>
      <c r="B277" s="77">
        <v>7</v>
      </c>
      <c r="C277" s="77">
        <v>5</v>
      </c>
      <c r="D277" s="77"/>
      <c r="E277" s="77"/>
      <c r="F277" s="77">
        <v>2</v>
      </c>
      <c r="G277" s="77"/>
      <c r="H277" s="77"/>
      <c r="I277" s="77">
        <v>2</v>
      </c>
      <c r="J277" s="77"/>
      <c r="K277" s="77">
        <v>1</v>
      </c>
      <c r="L277" s="77"/>
      <c r="M277" s="77"/>
      <c r="N277" s="77">
        <v>4</v>
      </c>
      <c r="O277" s="77"/>
      <c r="P277" s="77"/>
      <c r="Q277" s="36">
        <f t="shared" si="15"/>
        <v>21</v>
      </c>
    </row>
    <row r="278" spans="1:17" ht="14">
      <c r="A278" s="61" t="s">
        <v>177</v>
      </c>
      <c r="B278" s="77">
        <v>63</v>
      </c>
      <c r="C278" s="77">
        <v>13</v>
      </c>
      <c r="D278" s="77"/>
      <c r="E278" s="77">
        <v>2</v>
      </c>
      <c r="F278" s="77">
        <v>2</v>
      </c>
      <c r="G278" s="77">
        <v>5</v>
      </c>
      <c r="H278" s="77">
        <v>2</v>
      </c>
      <c r="I278" s="77">
        <v>31</v>
      </c>
      <c r="J278" s="77"/>
      <c r="K278" s="77">
        <v>3</v>
      </c>
      <c r="L278" s="77">
        <v>3</v>
      </c>
      <c r="M278" s="77">
        <v>1</v>
      </c>
      <c r="N278" s="77">
        <v>15</v>
      </c>
      <c r="O278" s="77"/>
      <c r="P278" s="77">
        <v>2</v>
      </c>
      <c r="Q278" s="36">
        <f t="shared" si="15"/>
        <v>142</v>
      </c>
    </row>
    <row r="279" spans="1:17" ht="14">
      <c r="A279" s="61" t="s">
        <v>178</v>
      </c>
      <c r="B279" s="77"/>
      <c r="C279" s="77">
        <v>1</v>
      </c>
      <c r="D279" s="77"/>
      <c r="E279" s="77">
        <v>2</v>
      </c>
      <c r="F279" s="77"/>
      <c r="G279" s="77"/>
      <c r="H279" s="77"/>
      <c r="I279" s="77">
        <v>8</v>
      </c>
      <c r="J279" s="77"/>
      <c r="K279" s="77"/>
      <c r="L279" s="77"/>
      <c r="M279" s="77"/>
      <c r="N279" s="77"/>
      <c r="O279" s="77"/>
      <c r="P279" s="77"/>
      <c r="Q279" s="36">
        <f t="shared" si="15"/>
        <v>11</v>
      </c>
    </row>
    <row r="280" spans="1:17" ht="14">
      <c r="A280" s="61" t="s">
        <v>72</v>
      </c>
      <c r="B280" s="77">
        <v>3</v>
      </c>
      <c r="C280" s="77"/>
      <c r="D280" s="77"/>
      <c r="E280" s="77"/>
      <c r="F280" s="77"/>
      <c r="G280" s="77"/>
      <c r="H280" s="77"/>
      <c r="I280" s="77"/>
      <c r="J280" s="77"/>
      <c r="K280" s="77">
        <v>3</v>
      </c>
      <c r="L280" s="77"/>
      <c r="M280" s="77"/>
      <c r="N280" s="77"/>
      <c r="O280" s="77"/>
      <c r="P280" s="77">
        <v>1</v>
      </c>
      <c r="Q280" s="36">
        <f t="shared" si="15"/>
        <v>7</v>
      </c>
    </row>
    <row r="281" spans="1:17" ht="14">
      <c r="A281" s="61" t="s">
        <v>400</v>
      </c>
      <c r="B281" s="77">
        <v>6</v>
      </c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36">
        <f t="shared" si="15"/>
        <v>6</v>
      </c>
    </row>
    <row r="282" spans="1:17" ht="14">
      <c r="A282" s="61" t="s">
        <v>256</v>
      </c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36" t="str">
        <f t="shared" si="15"/>
        <v/>
      </c>
    </row>
    <row r="283" spans="1:17" ht="14">
      <c r="A283" s="61" t="s">
        <v>521</v>
      </c>
      <c r="B283" s="77">
        <v>6</v>
      </c>
      <c r="C283" s="77">
        <v>4</v>
      </c>
      <c r="D283" s="77"/>
      <c r="E283" s="77">
        <v>5</v>
      </c>
      <c r="F283" s="77"/>
      <c r="G283" s="77"/>
      <c r="H283" s="77">
        <v>3</v>
      </c>
      <c r="I283" s="77"/>
      <c r="J283" s="77"/>
      <c r="K283" s="77">
        <v>4</v>
      </c>
      <c r="L283" s="77"/>
      <c r="M283" s="77">
        <v>2</v>
      </c>
      <c r="N283" s="77">
        <v>11</v>
      </c>
      <c r="O283" s="77"/>
      <c r="P283" s="77">
        <v>1</v>
      </c>
      <c r="Q283" s="36">
        <f t="shared" si="15"/>
        <v>36</v>
      </c>
    </row>
    <row r="284" spans="1:17" ht="14">
      <c r="A284" s="49" t="s">
        <v>257</v>
      </c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>
        <v>1</v>
      </c>
      <c r="P284" s="77">
        <v>1</v>
      </c>
      <c r="Q284" s="36">
        <f t="shared" si="15"/>
        <v>2</v>
      </c>
    </row>
    <row r="285" spans="1:17" ht="14">
      <c r="A285" s="62" t="s">
        <v>258</v>
      </c>
      <c r="B285" s="77">
        <v>6</v>
      </c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36">
        <f t="shared" si="15"/>
        <v>6</v>
      </c>
    </row>
    <row r="286" spans="1:17"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87"/>
    </row>
    <row r="287" spans="1:17" ht="14">
      <c r="A287" s="2" t="s">
        <v>74</v>
      </c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87"/>
    </row>
    <row r="288" spans="1:17" ht="14">
      <c r="A288" s="61" t="s">
        <v>536</v>
      </c>
      <c r="B288" s="77">
        <v>10</v>
      </c>
      <c r="C288" s="77">
        <v>2</v>
      </c>
      <c r="D288" s="77"/>
      <c r="E288" s="77">
        <v>10</v>
      </c>
      <c r="F288" s="77"/>
      <c r="G288" s="77"/>
      <c r="H288" s="77"/>
      <c r="I288" s="77">
        <v>21</v>
      </c>
      <c r="J288" s="77"/>
      <c r="K288" s="77">
        <v>8</v>
      </c>
      <c r="L288" s="77"/>
      <c r="M288" s="77"/>
      <c r="N288" s="77"/>
      <c r="O288" s="77"/>
      <c r="P288" s="77"/>
      <c r="Q288" s="36">
        <f t="shared" ref="Q288:Q305" si="16">IF(SUM(B288:P288)&gt;0,SUM(B288:P288),"")</f>
        <v>51</v>
      </c>
    </row>
    <row r="289" spans="1:17" ht="14">
      <c r="A289" s="61" t="s">
        <v>380</v>
      </c>
      <c r="B289" s="77">
        <v>14</v>
      </c>
      <c r="C289" s="77">
        <v>137</v>
      </c>
      <c r="D289" s="77"/>
      <c r="E289" s="77">
        <v>3</v>
      </c>
      <c r="F289" s="77">
        <v>2</v>
      </c>
      <c r="G289" s="77">
        <v>3</v>
      </c>
      <c r="H289" s="77"/>
      <c r="I289" s="77">
        <v>43</v>
      </c>
      <c r="J289" s="77"/>
      <c r="K289" s="77">
        <v>17</v>
      </c>
      <c r="L289" s="77">
        <v>1</v>
      </c>
      <c r="M289" s="77">
        <v>4</v>
      </c>
      <c r="N289" s="77"/>
      <c r="O289" s="77"/>
      <c r="P289" s="77"/>
      <c r="Q289" s="36">
        <f t="shared" si="16"/>
        <v>224</v>
      </c>
    </row>
    <row r="290" spans="1:17" ht="14">
      <c r="A290" s="61" t="s">
        <v>381</v>
      </c>
      <c r="B290" s="77"/>
      <c r="C290" s="77"/>
      <c r="D290" s="77"/>
      <c r="E290" s="77"/>
      <c r="F290" s="77"/>
      <c r="G290" s="77"/>
      <c r="H290" s="77"/>
      <c r="I290" s="77"/>
      <c r="J290" s="77">
        <v>1</v>
      </c>
      <c r="K290" s="77"/>
      <c r="L290" s="77"/>
      <c r="M290" s="77"/>
      <c r="N290" s="77"/>
      <c r="O290" s="77"/>
      <c r="P290" s="77"/>
      <c r="Q290" s="36">
        <f t="shared" si="16"/>
        <v>1</v>
      </c>
    </row>
    <row r="291" spans="1:17" ht="14">
      <c r="A291" s="61" t="s">
        <v>382</v>
      </c>
      <c r="B291" s="77"/>
      <c r="C291" s="77"/>
      <c r="D291" s="77"/>
      <c r="E291" s="77"/>
      <c r="F291" s="77"/>
      <c r="G291" s="77"/>
      <c r="H291" s="77">
        <v>3</v>
      </c>
      <c r="I291" s="77">
        <v>1</v>
      </c>
      <c r="J291" s="77">
        <v>1</v>
      </c>
      <c r="K291" s="77">
        <v>4</v>
      </c>
      <c r="L291" s="77">
        <v>2</v>
      </c>
      <c r="M291" s="77"/>
      <c r="N291" s="77"/>
      <c r="O291" s="77"/>
      <c r="P291" s="77"/>
      <c r="Q291" s="36">
        <f t="shared" si="16"/>
        <v>11</v>
      </c>
    </row>
    <row r="292" spans="1:17" ht="14">
      <c r="A292" s="61" t="s">
        <v>232</v>
      </c>
      <c r="B292" s="77"/>
      <c r="C292" s="77"/>
      <c r="D292" s="77"/>
      <c r="E292" s="77"/>
      <c r="F292" s="77"/>
      <c r="G292" s="77"/>
      <c r="H292" s="77">
        <v>2</v>
      </c>
      <c r="I292" s="77">
        <v>6</v>
      </c>
      <c r="J292" s="77">
        <v>3</v>
      </c>
      <c r="K292" s="77">
        <v>6</v>
      </c>
      <c r="L292" s="77">
        <v>2</v>
      </c>
      <c r="M292" s="77"/>
      <c r="N292" s="77"/>
      <c r="O292" s="77"/>
      <c r="P292" s="77">
        <v>1</v>
      </c>
      <c r="Q292" s="36">
        <f t="shared" si="16"/>
        <v>20</v>
      </c>
    </row>
    <row r="293" spans="1:17" ht="14">
      <c r="A293" s="61" t="s">
        <v>287</v>
      </c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36" t="str">
        <f t="shared" si="16"/>
        <v/>
      </c>
    </row>
    <row r="294" spans="1:17" ht="14">
      <c r="A294" s="61" t="s">
        <v>233</v>
      </c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36" t="str">
        <f t="shared" si="16"/>
        <v/>
      </c>
    </row>
    <row r="295" spans="1:17" ht="14">
      <c r="A295" s="61" t="s">
        <v>234</v>
      </c>
      <c r="B295" s="77"/>
      <c r="C295" s="77"/>
      <c r="D295" s="77"/>
      <c r="E295" s="77">
        <v>6</v>
      </c>
      <c r="F295" s="77"/>
      <c r="G295" s="77"/>
      <c r="H295" s="77">
        <v>6</v>
      </c>
      <c r="I295" s="77">
        <v>5</v>
      </c>
      <c r="J295" s="77"/>
      <c r="K295" s="77"/>
      <c r="L295" s="77">
        <v>3</v>
      </c>
      <c r="M295" s="77"/>
      <c r="N295" s="77"/>
      <c r="O295" s="77"/>
      <c r="P295" s="77"/>
      <c r="Q295" s="36">
        <f t="shared" si="16"/>
        <v>20</v>
      </c>
    </row>
    <row r="296" spans="1:17" ht="14">
      <c r="A296" s="61" t="s">
        <v>120</v>
      </c>
      <c r="B296" s="77"/>
      <c r="C296" s="77"/>
      <c r="D296" s="77"/>
      <c r="E296" s="77"/>
      <c r="F296" s="77"/>
      <c r="G296" s="77"/>
      <c r="H296" s="77">
        <v>4</v>
      </c>
      <c r="I296" s="77"/>
      <c r="J296" s="77"/>
      <c r="K296" s="77"/>
      <c r="L296" s="77"/>
      <c r="M296" s="77"/>
      <c r="N296" s="77"/>
      <c r="O296" s="77"/>
      <c r="P296" s="77"/>
      <c r="Q296" s="36">
        <f t="shared" si="16"/>
        <v>4</v>
      </c>
    </row>
    <row r="297" spans="1:17" ht="14">
      <c r="A297" s="61" t="s">
        <v>121</v>
      </c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36" t="str">
        <f t="shared" si="16"/>
        <v/>
      </c>
    </row>
    <row r="298" spans="1:17" ht="14">
      <c r="A298" s="61" t="s">
        <v>122</v>
      </c>
      <c r="B298" s="77">
        <v>8</v>
      </c>
      <c r="C298" s="77">
        <v>1</v>
      </c>
      <c r="D298" s="77"/>
      <c r="E298" s="77">
        <v>2</v>
      </c>
      <c r="F298" s="77"/>
      <c r="G298" s="77"/>
      <c r="H298" s="77"/>
      <c r="I298" s="77">
        <v>1</v>
      </c>
      <c r="J298" s="77">
        <v>1</v>
      </c>
      <c r="K298" s="77"/>
      <c r="L298" s="77">
        <v>1</v>
      </c>
      <c r="M298" s="77">
        <v>2</v>
      </c>
      <c r="N298" s="77"/>
      <c r="O298" s="77"/>
      <c r="P298" s="77">
        <v>1</v>
      </c>
      <c r="Q298" s="36">
        <f t="shared" si="16"/>
        <v>17</v>
      </c>
    </row>
    <row r="299" spans="1:17" ht="14">
      <c r="A299" s="61" t="s">
        <v>2</v>
      </c>
      <c r="B299" s="77"/>
      <c r="C299" s="77">
        <v>1</v>
      </c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36">
        <f t="shared" si="16"/>
        <v>1</v>
      </c>
    </row>
    <row r="300" spans="1:17" ht="14">
      <c r="A300" s="61" t="s">
        <v>778</v>
      </c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36" t="str">
        <f t="shared" si="16"/>
        <v/>
      </c>
    </row>
    <row r="301" spans="1:17" ht="14">
      <c r="A301" s="61" t="s">
        <v>420</v>
      </c>
      <c r="B301" s="77">
        <v>26</v>
      </c>
      <c r="C301" s="77">
        <v>21</v>
      </c>
      <c r="D301" s="77"/>
      <c r="E301" s="77">
        <v>5</v>
      </c>
      <c r="F301" s="77"/>
      <c r="G301" s="77">
        <v>2</v>
      </c>
      <c r="H301" s="77">
        <v>3</v>
      </c>
      <c r="I301" s="77"/>
      <c r="J301" s="77"/>
      <c r="K301" s="77">
        <v>1</v>
      </c>
      <c r="L301" s="77"/>
      <c r="M301" s="77"/>
      <c r="N301" s="77"/>
      <c r="O301" s="77"/>
      <c r="P301" s="77"/>
      <c r="Q301" s="36">
        <f t="shared" si="16"/>
        <v>58</v>
      </c>
    </row>
    <row r="302" spans="1:17" ht="14">
      <c r="A302" s="61" t="s">
        <v>856</v>
      </c>
      <c r="B302" s="77"/>
      <c r="C302" s="77"/>
      <c r="D302" s="77"/>
      <c r="E302" s="77"/>
      <c r="F302" s="77"/>
      <c r="G302" s="77"/>
      <c r="H302" s="77">
        <v>1</v>
      </c>
      <c r="I302" s="77">
        <v>1</v>
      </c>
      <c r="J302" s="77"/>
      <c r="K302" s="77">
        <v>4</v>
      </c>
      <c r="L302" s="77"/>
      <c r="M302" s="77"/>
      <c r="N302" s="77"/>
      <c r="O302" s="77"/>
      <c r="P302" s="77"/>
      <c r="Q302" s="36">
        <f t="shared" si="16"/>
        <v>6</v>
      </c>
    </row>
    <row r="303" spans="1:17" ht="14">
      <c r="A303" s="61" t="s">
        <v>1193</v>
      </c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36" t="str">
        <f t="shared" si="16"/>
        <v/>
      </c>
    </row>
    <row r="304" spans="1:17" ht="14">
      <c r="A304" s="61" t="s">
        <v>857</v>
      </c>
      <c r="B304" s="77">
        <v>5</v>
      </c>
      <c r="C304" s="77">
        <v>18</v>
      </c>
      <c r="D304" s="77"/>
      <c r="E304" s="77">
        <v>3</v>
      </c>
      <c r="F304" s="77"/>
      <c r="G304" s="77"/>
      <c r="H304" s="77">
        <v>4</v>
      </c>
      <c r="I304" s="77">
        <v>7</v>
      </c>
      <c r="J304" s="77"/>
      <c r="K304" s="77">
        <v>5</v>
      </c>
      <c r="L304" s="77"/>
      <c r="M304" s="77">
        <v>6</v>
      </c>
      <c r="N304" s="77"/>
      <c r="O304" s="77"/>
      <c r="P304" s="77"/>
      <c r="Q304" s="36">
        <f t="shared" si="16"/>
        <v>48</v>
      </c>
    </row>
    <row r="305" spans="1:17" ht="14">
      <c r="A305" s="61" t="s">
        <v>209</v>
      </c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36" t="str">
        <f t="shared" si="16"/>
        <v/>
      </c>
    </row>
    <row r="306" spans="1:17"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87"/>
    </row>
    <row r="307" spans="1:17" ht="14">
      <c r="A307" s="2" t="s">
        <v>261</v>
      </c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87"/>
    </row>
    <row r="308" spans="1:17" ht="14">
      <c r="A308" s="61" t="s">
        <v>535</v>
      </c>
      <c r="B308" s="77"/>
      <c r="C308" s="77">
        <v>1</v>
      </c>
      <c r="D308" s="77">
        <v>8</v>
      </c>
      <c r="E308" s="77">
        <v>12</v>
      </c>
      <c r="F308" s="77">
        <v>8</v>
      </c>
      <c r="G308" s="77">
        <v>7</v>
      </c>
      <c r="H308" s="77">
        <v>2</v>
      </c>
      <c r="I308" s="77">
        <v>9</v>
      </c>
      <c r="J308" s="77">
        <v>1</v>
      </c>
      <c r="K308" s="77">
        <v>2</v>
      </c>
      <c r="L308" s="77">
        <v>1</v>
      </c>
      <c r="M308" s="77">
        <v>2</v>
      </c>
      <c r="N308" s="77"/>
      <c r="O308" s="77">
        <v>2</v>
      </c>
      <c r="P308" s="77">
        <v>2</v>
      </c>
      <c r="Q308" s="36">
        <f>IF(SUM(B308:P308)&gt;0,SUM(B308:P308),"")</f>
        <v>57</v>
      </c>
    </row>
    <row r="309" spans="1:17" ht="14">
      <c r="A309" s="61" t="s">
        <v>586</v>
      </c>
      <c r="B309" s="77">
        <v>6</v>
      </c>
      <c r="C309" s="77"/>
      <c r="D309" s="77"/>
      <c r="E309" s="77">
        <v>15</v>
      </c>
      <c r="F309" s="77"/>
      <c r="G309" s="77"/>
      <c r="H309" s="77">
        <v>9</v>
      </c>
      <c r="I309" s="77">
        <v>8</v>
      </c>
      <c r="J309" s="77">
        <v>1</v>
      </c>
      <c r="K309" s="77">
        <v>11</v>
      </c>
      <c r="L309" s="77"/>
      <c r="M309" s="77">
        <v>2</v>
      </c>
      <c r="N309" s="77"/>
      <c r="O309" s="77"/>
      <c r="P309" s="77"/>
      <c r="Q309" s="36">
        <f>IF(SUM(B309:P309)&gt;0,SUM(B309:P309),"")</f>
        <v>52</v>
      </c>
    </row>
    <row r="310" spans="1:17" ht="14">
      <c r="A310" s="61" t="s">
        <v>882</v>
      </c>
      <c r="B310" s="77">
        <v>2</v>
      </c>
      <c r="C310" s="77">
        <v>2</v>
      </c>
      <c r="D310" s="77"/>
      <c r="E310" s="77">
        <v>1</v>
      </c>
      <c r="F310" s="77">
        <v>5</v>
      </c>
      <c r="G310" s="77">
        <v>1</v>
      </c>
      <c r="H310" s="77">
        <v>3</v>
      </c>
      <c r="I310" s="77">
        <v>10</v>
      </c>
      <c r="J310" s="77">
        <v>4</v>
      </c>
      <c r="K310" s="77">
        <v>4</v>
      </c>
      <c r="L310" s="77"/>
      <c r="M310" s="77"/>
      <c r="N310" s="77"/>
      <c r="O310" s="77">
        <v>24</v>
      </c>
      <c r="P310" s="77">
        <v>5</v>
      </c>
      <c r="Q310" s="36">
        <f>IF(SUM(B310:P310)&gt;0,SUM(B310:P310),"")</f>
        <v>61</v>
      </c>
    </row>
    <row r="311" spans="1:17"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87"/>
    </row>
    <row r="312" spans="1:17" ht="14">
      <c r="A312" s="2" t="s">
        <v>1041</v>
      </c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87"/>
    </row>
    <row r="313" spans="1:17" ht="14">
      <c r="A313" s="61" t="s">
        <v>752</v>
      </c>
      <c r="B313" s="77">
        <v>22</v>
      </c>
      <c r="C313" s="77">
        <v>135</v>
      </c>
      <c r="D313" s="77">
        <v>5</v>
      </c>
      <c r="E313" s="77">
        <v>1</v>
      </c>
      <c r="F313" s="77">
        <v>1</v>
      </c>
      <c r="G313" s="77">
        <v>10</v>
      </c>
      <c r="H313" s="77">
        <v>6</v>
      </c>
      <c r="I313" s="77">
        <v>55</v>
      </c>
      <c r="J313" s="77">
        <v>12</v>
      </c>
      <c r="K313" s="77">
        <v>12</v>
      </c>
      <c r="L313" s="77">
        <v>11</v>
      </c>
      <c r="M313" s="77">
        <v>4</v>
      </c>
      <c r="N313" s="77">
        <v>12</v>
      </c>
      <c r="O313" s="77">
        <v>6</v>
      </c>
      <c r="P313" s="77">
        <v>58</v>
      </c>
      <c r="Q313" s="36">
        <f t="shared" ref="Q313:Q320" si="17">IF(SUM(B313:P313)&gt;0,SUM(B313:P313),"")</f>
        <v>350</v>
      </c>
    </row>
    <row r="314" spans="1:17" ht="14">
      <c r="A314" s="61" t="s">
        <v>289</v>
      </c>
      <c r="B314" s="77"/>
      <c r="C314" s="77"/>
      <c r="D314" s="77"/>
      <c r="E314" s="77"/>
      <c r="F314" s="77"/>
      <c r="G314" s="77"/>
      <c r="H314" s="77"/>
      <c r="I314" s="77"/>
      <c r="J314" s="98"/>
      <c r="K314" s="110"/>
      <c r="L314" s="110"/>
      <c r="M314" s="110"/>
      <c r="N314" s="110"/>
      <c r="O314" s="110">
        <v>7</v>
      </c>
      <c r="P314" s="110"/>
      <c r="Q314" s="36">
        <f t="shared" si="17"/>
        <v>7</v>
      </c>
    </row>
    <row r="315" spans="1:17" ht="14">
      <c r="A315" s="61" t="s">
        <v>747</v>
      </c>
      <c r="B315" s="77">
        <v>15</v>
      </c>
      <c r="C315" s="77">
        <v>16</v>
      </c>
      <c r="D315" s="77"/>
      <c r="E315" s="77"/>
      <c r="F315" s="77">
        <v>1</v>
      </c>
      <c r="G315" s="77">
        <v>1</v>
      </c>
      <c r="H315" s="77">
        <v>16</v>
      </c>
      <c r="I315" s="77">
        <v>26</v>
      </c>
      <c r="J315" s="77">
        <v>25</v>
      </c>
      <c r="K315" s="77">
        <v>12</v>
      </c>
      <c r="L315" s="77">
        <v>47</v>
      </c>
      <c r="M315" s="77">
        <v>6</v>
      </c>
      <c r="N315" s="77">
        <v>5</v>
      </c>
      <c r="O315" s="77"/>
      <c r="P315" s="77">
        <v>23</v>
      </c>
      <c r="Q315" s="36">
        <f t="shared" si="17"/>
        <v>193</v>
      </c>
    </row>
    <row r="316" spans="1:17" ht="14">
      <c r="A316" s="61" t="s">
        <v>610</v>
      </c>
      <c r="B316" s="77"/>
      <c r="C316" s="77">
        <v>3</v>
      </c>
      <c r="D316" s="77"/>
      <c r="E316" s="77"/>
      <c r="F316" s="77"/>
      <c r="G316" s="77"/>
      <c r="H316" s="77"/>
      <c r="I316" s="77"/>
      <c r="J316" s="77"/>
      <c r="K316" s="77"/>
      <c r="L316" s="77">
        <v>1</v>
      </c>
      <c r="M316" s="77">
        <v>7</v>
      </c>
      <c r="N316" s="77"/>
      <c r="O316" s="77"/>
      <c r="P316" s="77"/>
      <c r="Q316" s="36">
        <f t="shared" si="17"/>
        <v>11</v>
      </c>
    </row>
    <row r="317" spans="1:17" ht="14">
      <c r="A317" s="61" t="s">
        <v>631</v>
      </c>
      <c r="B317" s="77">
        <v>33</v>
      </c>
      <c r="C317" s="77">
        <v>26</v>
      </c>
      <c r="D317" s="77">
        <v>6</v>
      </c>
      <c r="E317" s="77">
        <v>23</v>
      </c>
      <c r="F317" s="77">
        <v>4</v>
      </c>
      <c r="G317" s="77">
        <v>2</v>
      </c>
      <c r="H317" s="77">
        <v>2</v>
      </c>
      <c r="I317" s="77">
        <v>15</v>
      </c>
      <c r="J317" s="77">
        <v>10</v>
      </c>
      <c r="K317" s="77">
        <v>1</v>
      </c>
      <c r="L317" s="77">
        <v>28</v>
      </c>
      <c r="M317" s="77">
        <v>3</v>
      </c>
      <c r="N317" s="77">
        <v>6</v>
      </c>
      <c r="O317" s="77">
        <v>7</v>
      </c>
      <c r="P317" s="77">
        <v>14</v>
      </c>
      <c r="Q317" s="36">
        <f t="shared" si="17"/>
        <v>180</v>
      </c>
    </row>
    <row r="318" spans="1:17" ht="14">
      <c r="A318" s="61" t="s">
        <v>484</v>
      </c>
      <c r="B318" s="77">
        <v>5</v>
      </c>
      <c r="C318" s="77">
        <v>39</v>
      </c>
      <c r="D318" s="77"/>
      <c r="E318" s="77">
        <v>6</v>
      </c>
      <c r="F318" s="77">
        <v>5</v>
      </c>
      <c r="G318" s="77"/>
      <c r="H318" s="77">
        <v>3</v>
      </c>
      <c r="I318" s="77">
        <v>12</v>
      </c>
      <c r="J318" s="77">
        <v>4</v>
      </c>
      <c r="K318" s="77">
        <v>13</v>
      </c>
      <c r="L318" s="77">
        <v>5</v>
      </c>
      <c r="M318" s="77">
        <v>3</v>
      </c>
      <c r="N318" s="77"/>
      <c r="O318" s="77"/>
      <c r="P318" s="77">
        <v>12</v>
      </c>
      <c r="Q318" s="36">
        <f t="shared" si="17"/>
        <v>107</v>
      </c>
    </row>
    <row r="319" spans="1:17" ht="14">
      <c r="A319" s="61" t="s">
        <v>507</v>
      </c>
      <c r="B319" s="77"/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36" t="str">
        <f t="shared" si="17"/>
        <v/>
      </c>
    </row>
    <row r="320" spans="1:17" ht="14">
      <c r="A320" s="61" t="s">
        <v>553</v>
      </c>
      <c r="B320" s="77"/>
      <c r="C320" s="77"/>
      <c r="D320" s="77"/>
      <c r="E320" s="77"/>
      <c r="F320" s="77">
        <v>4</v>
      </c>
      <c r="G320" s="77"/>
      <c r="H320" s="77">
        <v>2</v>
      </c>
      <c r="I320" s="77">
        <v>1</v>
      </c>
      <c r="J320" s="77">
        <v>4</v>
      </c>
      <c r="K320" s="77">
        <v>5</v>
      </c>
      <c r="L320" s="77"/>
      <c r="M320" s="77"/>
      <c r="N320" s="77">
        <v>6</v>
      </c>
      <c r="O320" s="77">
        <v>2</v>
      </c>
      <c r="P320" s="77">
        <v>5</v>
      </c>
      <c r="Q320" s="36">
        <f t="shared" si="17"/>
        <v>29</v>
      </c>
    </row>
    <row r="321" spans="1:18"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87"/>
    </row>
    <row r="322" spans="1:18" ht="14">
      <c r="A322" s="2" t="s">
        <v>1042</v>
      </c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87"/>
    </row>
    <row r="323" spans="1:18" ht="14">
      <c r="A323" s="61" t="s">
        <v>402</v>
      </c>
      <c r="B323" s="77">
        <v>3</v>
      </c>
      <c r="C323" s="77">
        <v>4</v>
      </c>
      <c r="D323" s="77"/>
      <c r="E323" s="77">
        <v>3</v>
      </c>
      <c r="F323" s="77"/>
      <c r="G323" s="77"/>
      <c r="H323" s="77">
        <v>2</v>
      </c>
      <c r="I323" s="77">
        <v>11</v>
      </c>
      <c r="J323" s="77"/>
      <c r="K323" s="77">
        <v>1</v>
      </c>
      <c r="L323" s="77"/>
      <c r="M323" s="77">
        <v>1</v>
      </c>
      <c r="N323" s="77"/>
      <c r="O323" s="77"/>
      <c r="P323" s="77"/>
      <c r="Q323" s="36">
        <f t="shared" ref="Q323:Q332" si="18">IF(SUM(B323:P323)&gt;0,SUM(B323:P323),"")</f>
        <v>25</v>
      </c>
    </row>
    <row r="324" spans="1:18" ht="14">
      <c r="A324" s="61" t="s">
        <v>403</v>
      </c>
      <c r="B324" s="77"/>
      <c r="C324" s="77">
        <v>3</v>
      </c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36">
        <f t="shared" si="18"/>
        <v>3</v>
      </c>
    </row>
    <row r="325" spans="1:18" ht="14">
      <c r="A325" s="61" t="s">
        <v>404</v>
      </c>
      <c r="B325" s="77">
        <v>1</v>
      </c>
      <c r="C325" s="77">
        <v>7</v>
      </c>
      <c r="D325" s="77">
        <v>12</v>
      </c>
      <c r="E325" s="77">
        <v>3</v>
      </c>
      <c r="F325" s="77"/>
      <c r="G325" s="77"/>
      <c r="H325" s="77">
        <v>3</v>
      </c>
      <c r="I325" s="77">
        <v>3</v>
      </c>
      <c r="J325" s="77">
        <v>4</v>
      </c>
      <c r="K325" s="77">
        <v>11</v>
      </c>
      <c r="L325" s="77">
        <v>7</v>
      </c>
      <c r="M325" s="77">
        <v>1</v>
      </c>
      <c r="N325" s="77">
        <v>3</v>
      </c>
      <c r="O325" s="77"/>
      <c r="P325" s="77">
        <v>29</v>
      </c>
      <c r="Q325" s="36">
        <f t="shared" si="18"/>
        <v>84</v>
      </c>
    </row>
    <row r="326" spans="1:18" ht="14">
      <c r="A326" s="61" t="s">
        <v>262</v>
      </c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>
        <v>5</v>
      </c>
      <c r="N326" s="77"/>
      <c r="O326" s="77"/>
      <c r="P326" s="77"/>
      <c r="Q326" s="36">
        <f t="shared" si="18"/>
        <v>5</v>
      </c>
    </row>
    <row r="327" spans="1:18" ht="14">
      <c r="A327" s="61" t="s">
        <v>654</v>
      </c>
      <c r="B327" s="77">
        <v>4</v>
      </c>
      <c r="C327" s="77"/>
      <c r="D327" s="77"/>
      <c r="E327" s="77">
        <v>1</v>
      </c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36">
        <f t="shared" si="18"/>
        <v>5</v>
      </c>
    </row>
    <row r="328" spans="1:18" ht="14">
      <c r="A328" s="61" t="s">
        <v>669</v>
      </c>
      <c r="B328" s="77"/>
      <c r="C328" s="77"/>
      <c r="D328" s="77"/>
      <c r="E328" s="77"/>
      <c r="F328" s="77">
        <v>1</v>
      </c>
      <c r="G328" s="77"/>
      <c r="H328" s="77">
        <v>4</v>
      </c>
      <c r="I328" s="77">
        <v>18</v>
      </c>
      <c r="J328" s="77"/>
      <c r="K328" s="77">
        <v>6</v>
      </c>
      <c r="L328" s="77"/>
      <c r="M328" s="77">
        <v>5</v>
      </c>
      <c r="N328" s="77"/>
      <c r="O328" s="77"/>
      <c r="P328" s="77">
        <v>1</v>
      </c>
      <c r="Q328" s="36">
        <f t="shared" si="18"/>
        <v>35</v>
      </c>
    </row>
    <row r="329" spans="1:18" ht="14">
      <c r="A329" s="61" t="s">
        <v>670</v>
      </c>
      <c r="B329" s="29">
        <v>1</v>
      </c>
      <c r="C329" s="77">
        <v>3</v>
      </c>
      <c r="D329" s="77">
        <v>1</v>
      </c>
      <c r="E329" s="77">
        <v>1</v>
      </c>
      <c r="F329" s="77">
        <v>2</v>
      </c>
      <c r="G329" s="77"/>
      <c r="H329" s="77">
        <v>2</v>
      </c>
      <c r="I329" s="77">
        <v>8</v>
      </c>
      <c r="J329" s="77">
        <v>1</v>
      </c>
      <c r="K329" s="77">
        <v>9</v>
      </c>
      <c r="L329" s="77">
        <v>6</v>
      </c>
      <c r="M329" s="77">
        <v>1</v>
      </c>
      <c r="N329" s="77">
        <v>4</v>
      </c>
      <c r="O329" s="77">
        <v>3</v>
      </c>
      <c r="P329" s="77">
        <v>4</v>
      </c>
      <c r="Q329" s="36">
        <f t="shared" si="18"/>
        <v>46</v>
      </c>
    </row>
    <row r="330" spans="1:18" ht="14">
      <c r="A330" s="61" t="s">
        <v>351</v>
      </c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36" t="str">
        <f t="shared" si="18"/>
        <v/>
      </c>
    </row>
    <row r="331" spans="1:18" ht="14">
      <c r="A331" s="61" t="s">
        <v>689</v>
      </c>
      <c r="B331" s="77"/>
      <c r="C331" s="77"/>
      <c r="D331" s="77"/>
      <c r="E331" s="77">
        <v>1</v>
      </c>
      <c r="F331" s="77"/>
      <c r="G331" s="77"/>
      <c r="H331" s="77">
        <v>2</v>
      </c>
      <c r="I331" s="77"/>
      <c r="J331" s="77"/>
      <c r="K331" s="77">
        <v>1</v>
      </c>
      <c r="L331" s="77"/>
      <c r="M331" s="77"/>
      <c r="N331" s="77"/>
      <c r="O331" s="77"/>
      <c r="P331" s="77"/>
      <c r="Q331" s="36">
        <f t="shared" si="18"/>
        <v>4</v>
      </c>
    </row>
    <row r="332" spans="1:18" ht="14">
      <c r="A332" s="61" t="s">
        <v>690</v>
      </c>
      <c r="B332" s="77"/>
      <c r="C332" s="77"/>
      <c r="D332" s="77">
        <v>1</v>
      </c>
      <c r="E332" s="77">
        <v>25</v>
      </c>
      <c r="F332" s="77">
        <v>7</v>
      </c>
      <c r="G332" s="77">
        <v>2</v>
      </c>
      <c r="H332" s="77">
        <v>9</v>
      </c>
      <c r="I332" s="77">
        <v>6</v>
      </c>
      <c r="J332" s="77">
        <v>1</v>
      </c>
      <c r="K332" s="77">
        <v>2</v>
      </c>
      <c r="L332" s="77">
        <v>2</v>
      </c>
      <c r="M332" s="77"/>
      <c r="N332" s="77"/>
      <c r="O332" s="77"/>
      <c r="P332" s="77">
        <v>35</v>
      </c>
      <c r="Q332" s="36">
        <f t="shared" si="18"/>
        <v>90</v>
      </c>
    </row>
    <row r="333" spans="1:18">
      <c r="A333" s="61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87"/>
    </row>
    <row r="334" spans="1:18" ht="14">
      <c r="A334" s="32" t="s">
        <v>1043</v>
      </c>
      <c r="B334" s="77">
        <f>COUNT(B6:B24,B26:B32,B34,B38:B44,B47,B49:B53,B56:B62,B65:B71,B73:B77,B81:B84,B87:B104,B109:B116,B120:B122,B125:B128,B132:B140,B144:B147,B150:B154,B158,B161:B170,B174:B177,B181:B187,B189:B192,B194,B197:B200,B204:B209,B212:B219,B223:B225,B227,B230:B233,B236:B241,B245:B249,B252:B253,B255:B259,B262:B270,B273:B284,B288:B302,B304,B308:B318,B320:B329,B331:B332)</f>
        <v>71</v>
      </c>
      <c r="C334" s="77">
        <f t="shared" ref="C334:L334" si="19">COUNT(C6:C24,C26:C32,C34,C38:C44,C47,C49:C53,C56:C62,C65:C71,C73:C77,C81:C84,C87:C104,C109:C116,C120:C122,C125:C128,C132:C140,C144:C147,C150:C154,C158,C161:C170,C174:C177,C181:C187,C189:C192,C194,C197:C200,C204:C209,C212:C219,C223:C225,C227,C230:C233,C236:C241,C245:C249,C252:C253,C255:C259,C262:C270,C273:C284,C288:C302,C304,C308:C318,C320:C329,C331:C332)</f>
        <v>78</v>
      </c>
      <c r="D334" s="77">
        <f t="shared" si="19"/>
        <v>33</v>
      </c>
      <c r="E334" s="77">
        <f>COUNT(E6:E24,E26:E32,E34,E38:E44,E47,E49:E53,E56:E62,E65:E71,E73:E77,E81:E84,E87:E104,E109:E116,E120:E122,E125:E128,E132:E140,E144:E147,E150:E154,E158,E161:E170,E174:E177,E181:E187,E189:E192,E194,E197:E200,E204:E209,E212:E219,E223:E225,E227,E230:E233,E236:E241,E245:E249,E252:E253,E255:E259,E262:E270,E273:E284,E288:E302,E304,E308:E318,E320:E329,E331:E332)</f>
        <v>52</v>
      </c>
      <c r="F334" s="77">
        <f t="shared" si="19"/>
        <v>40</v>
      </c>
      <c r="G334" s="77">
        <f t="shared" si="19"/>
        <v>43</v>
      </c>
      <c r="H334" s="77">
        <f>COUNT(H6:H24,H26:H32,H34,H38:H44,H47,H49:H53,H56:H62,H65:H71,H73:H77,H81:H84,H87:H104,H109:H116,H120:H122,H125:H128,H132:H140,H144:H147,H150:H154,H158,H161:H170,H174:H177,H181:H187,H189:H192,H194,H197:H200,H204:H209,H212:H219,H223:H225,H227,H230:H233,H236:H241,H245:H249,H252:H253,H255:H259,H262:H270,H273:H284,H288:H302,H304,H308:H318,H320:H329,H331:H332)</f>
        <v>60</v>
      </c>
      <c r="I334" s="77">
        <f t="shared" si="19"/>
        <v>87</v>
      </c>
      <c r="J334" s="77">
        <f t="shared" si="19"/>
        <v>48</v>
      </c>
      <c r="K334" s="77">
        <f t="shared" si="19"/>
        <v>73</v>
      </c>
      <c r="L334" s="77">
        <f t="shared" si="19"/>
        <v>45</v>
      </c>
      <c r="M334" s="77">
        <f>COUNT(M6:M24,M26:M32,M34,M38:M44,M47,M49:M53,M56:M62,M65:M71,M73:M77,M81:M84,M87:M104,M109:M116,M120:M122,M125:M128,M132:M140,M144:M147,M150:M154,M158,M161:M170,M174:M177,M181:M187,M189:M192,M194,M197:M200,M204:M209,M212:M219,M223:M225,M227,M230:M233,M236:M241,M245:M249,M252:M253,M255:M259,M262:M270,M273:M284,M288:M302,M304,M308:M318,M320:M329,M331:M332)</f>
        <v>58</v>
      </c>
      <c r="N334" s="77">
        <f>COUNT(N6:N24,N26:N32,N34,N38:N44,N47,N49:N53,N56:N62,N65:N71,N73:N77,N81:N84,N87:N104,N109:N116,N120:N122,N125:N128,N132:N140,N144:N147,N150:N154,N158,N161:N170,N174:N177,N181:N187,N189:N192,N194,N197:N200,N204:N209,N212:N219,N223:N225,N227,N230:N233,N236:N241,N245:N249,N252:N253,N255:N259,N262:N270,N273:N284,N288:N302,N304,N308:N318,N320:N329,N331:N332)</f>
        <v>49</v>
      </c>
      <c r="O334" s="77">
        <f>COUNT(O6:O24,O26:O32,O34,O38:O44,O47,O49:O53,O56:O62,O65:O71,O73:O77,O81:O84,O87:O104,O109:O116,O120:O122,O125:O128,O132:O140,O144:O147,O150:O154,O158,O161:O170,O174:O177,O181:O187,O189:O192,O194,O197:O200,O204:O209,O212:O219,O223:O225,O227,O230:O233,O236:O241,O245:O249,O252:O253,O255:O259,O262:O270,O273:O284,O288:O302,O304,O308:O318,O320:O329,O331:O332)</f>
        <v>40</v>
      </c>
      <c r="P334" s="77">
        <f>COUNT(P6:P24,P26:P32,P34,P38:P44,P47,P49:P53,P56:P62,P65:P71,P73:P77,P81:P84,P87:P104,P109:P116,P120:P122,P125:P128,P132:P140,P144:P147,P150:P154,P158,P161:P170,P174:P177,P181:P187,P189:P192,P194,P197:P200,P204:P209,P212:P219,P223:P225,P227,P230:P233,P236:P241,P245:P249,P252:P253,P255:P259,P262:P270,P273:P284,P288:P302,P304,P308:P318,P320:P329,P331:P332)</f>
        <v>65</v>
      </c>
      <c r="Q334" s="34">
        <f>COUNT(Q6:Q24,Q26:Q32,Q34,Q38:Q44,Q47,Q49:Q53,Q56:Q62,Q65:Q71,Q73:Q77,Q81:Q84,Q87:Q104,Q109:Q116,Q120:Q122,Q125:Q128,Q132:Q140,Q144:Q147,Q150:Q154,Q158,Q161:Q170,Q174:Q177,Q181:Q187,Q189:Q192,Q194,Q197:Q200,Q204:Q209,Q212:Q219,Q223:Q225,Q227,Q230:Q233,Q236:Q241,Q245:Q249,Q252:Q253,Q255:Q259,Q262:Q270,Q273:Q284,Q288:Q302,Q304,Q308:Q318,Q320:Q329,Q331:Q332)</f>
        <v>159</v>
      </c>
    </row>
    <row r="335" spans="1:18" ht="14">
      <c r="A335" s="7" t="s">
        <v>915</v>
      </c>
      <c r="B335" s="77">
        <f t="shared" ref="B335:Q335" si="20">SUM(B7:B285)+SUM(B286:B332)</f>
        <v>622</v>
      </c>
      <c r="C335" s="77">
        <f t="shared" si="20"/>
        <v>992</v>
      </c>
      <c r="D335" s="77">
        <f t="shared" si="20"/>
        <v>269</v>
      </c>
      <c r="E335" s="77">
        <f t="shared" si="20"/>
        <v>347</v>
      </c>
      <c r="F335" s="77">
        <f t="shared" si="20"/>
        <v>197</v>
      </c>
      <c r="G335" s="77">
        <f t="shared" si="20"/>
        <v>263</v>
      </c>
      <c r="H335" s="77">
        <f t="shared" si="20"/>
        <v>214</v>
      </c>
      <c r="I335" s="77">
        <f t="shared" si="20"/>
        <v>614</v>
      </c>
      <c r="J335" s="77">
        <f t="shared" si="20"/>
        <v>317</v>
      </c>
      <c r="K335" s="77">
        <f t="shared" si="20"/>
        <v>344</v>
      </c>
      <c r="L335" s="77">
        <f t="shared" si="20"/>
        <v>298</v>
      </c>
      <c r="M335" s="77">
        <f t="shared" si="20"/>
        <v>195</v>
      </c>
      <c r="N335" s="77">
        <f t="shared" si="20"/>
        <v>406</v>
      </c>
      <c r="O335" s="77">
        <f t="shared" si="20"/>
        <v>350</v>
      </c>
      <c r="P335" s="77">
        <f t="shared" si="20"/>
        <v>548</v>
      </c>
      <c r="Q335" s="36">
        <f t="shared" si="20"/>
        <v>5976</v>
      </c>
      <c r="R335" s="71"/>
    </row>
    <row r="336" spans="1:18">
      <c r="A336" s="4"/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87"/>
    </row>
    <row r="337" spans="1:17">
      <c r="A337" s="33" t="s">
        <v>624</v>
      </c>
      <c r="B337" s="77">
        <v>3</v>
      </c>
      <c r="C337" s="77">
        <v>4</v>
      </c>
      <c r="D337" s="77">
        <v>3</v>
      </c>
      <c r="E337" s="77">
        <v>4</v>
      </c>
      <c r="F337" s="77">
        <v>4</v>
      </c>
      <c r="G337" s="77">
        <v>5</v>
      </c>
      <c r="H337" s="77">
        <v>2</v>
      </c>
      <c r="I337" s="77">
        <v>2</v>
      </c>
      <c r="J337" s="77">
        <v>2</v>
      </c>
      <c r="K337" s="77">
        <v>3</v>
      </c>
      <c r="L337" s="77">
        <v>2</v>
      </c>
      <c r="M337" s="77">
        <v>1</v>
      </c>
      <c r="N337" s="77">
        <v>3</v>
      </c>
      <c r="O337" s="77">
        <v>2</v>
      </c>
      <c r="P337" s="77"/>
      <c r="Q337" s="36">
        <f>SUM(B337:P337)</f>
        <v>40</v>
      </c>
    </row>
    <row r="338" spans="1:17">
      <c r="A338" s="8" t="s">
        <v>850</v>
      </c>
      <c r="B338" s="77">
        <v>2</v>
      </c>
      <c r="C338" s="77">
        <v>2</v>
      </c>
      <c r="D338" s="77">
        <v>1</v>
      </c>
      <c r="E338" s="77">
        <v>1</v>
      </c>
      <c r="F338" s="77">
        <v>1</v>
      </c>
      <c r="G338" s="77">
        <v>1</v>
      </c>
      <c r="H338" s="77">
        <v>1</v>
      </c>
      <c r="I338" s="77">
        <v>1</v>
      </c>
      <c r="J338" s="77">
        <v>1</v>
      </c>
      <c r="K338" s="77">
        <v>1</v>
      </c>
      <c r="L338" s="77">
        <v>1</v>
      </c>
      <c r="M338" s="77">
        <v>1</v>
      </c>
      <c r="N338" s="77">
        <v>1</v>
      </c>
      <c r="O338" s="77">
        <v>1</v>
      </c>
      <c r="P338" s="77"/>
      <c r="Q338" s="36">
        <f>SUM(B338:P338)</f>
        <v>16</v>
      </c>
    </row>
    <row r="339" spans="1:17">
      <c r="A339" s="8" t="s">
        <v>622</v>
      </c>
      <c r="B339" s="99">
        <v>0.27499999999999997</v>
      </c>
      <c r="C339" s="99">
        <v>0.33333333333333331</v>
      </c>
      <c r="D339" s="99">
        <v>0.42222222222222222</v>
      </c>
      <c r="E339" s="99">
        <v>0.33333333333333331</v>
      </c>
      <c r="F339" s="99">
        <v>0.38541666666666669</v>
      </c>
      <c r="G339" s="99">
        <v>0.27083333333333331</v>
      </c>
      <c r="H339" s="99">
        <v>0.22222222222222221</v>
      </c>
      <c r="I339" s="99">
        <v>0.26250000000000001</v>
      </c>
      <c r="J339" s="99">
        <v>0.22916666666666666</v>
      </c>
      <c r="K339" s="99">
        <v>0.2986111111111111</v>
      </c>
      <c r="L339" s="99">
        <v>0.26041666666666669</v>
      </c>
      <c r="M339" s="99">
        <v>0.25</v>
      </c>
      <c r="N339" s="99">
        <v>0.33333333333333331</v>
      </c>
      <c r="O339" s="99">
        <v>0.29166666666666669</v>
      </c>
      <c r="P339" s="99"/>
      <c r="Q339" s="36"/>
    </row>
    <row r="340" spans="1:17">
      <c r="A340" s="8" t="s">
        <v>623</v>
      </c>
      <c r="B340" s="99">
        <v>0.61111111111111105</v>
      </c>
      <c r="C340" s="99">
        <v>0.76111111111111107</v>
      </c>
      <c r="D340" s="99">
        <v>0.5625</v>
      </c>
      <c r="E340" s="99">
        <v>0.65277777777777779</v>
      </c>
      <c r="F340" s="99">
        <v>0.52083333333333337</v>
      </c>
      <c r="G340" s="99">
        <v>0.60416666666666663</v>
      </c>
      <c r="H340" s="99">
        <v>0.87638888888888899</v>
      </c>
      <c r="I340" s="99">
        <v>0.81458333333333333</v>
      </c>
      <c r="J340" s="99">
        <v>0.75</v>
      </c>
      <c r="K340" s="99">
        <v>0.46875</v>
      </c>
      <c r="L340" s="99">
        <v>0.70347222222222217</v>
      </c>
      <c r="M340" s="99">
        <v>0.5</v>
      </c>
      <c r="N340" s="99">
        <v>0.5</v>
      </c>
      <c r="O340" s="99">
        <v>0.51041666666666663</v>
      </c>
      <c r="P340" s="99"/>
      <c r="Q340" s="36"/>
    </row>
    <row r="341" spans="1:17">
      <c r="A341" s="9" t="s">
        <v>940</v>
      </c>
      <c r="B341" s="77">
        <v>26</v>
      </c>
      <c r="C341" s="77">
        <v>34.200000000000003</v>
      </c>
      <c r="D341" s="77">
        <v>13.2</v>
      </c>
      <c r="E341" s="77">
        <v>70.3</v>
      </c>
      <c r="F341" s="77"/>
      <c r="G341" s="77">
        <v>88</v>
      </c>
      <c r="H341" s="77"/>
      <c r="I341" s="77">
        <v>77</v>
      </c>
      <c r="J341" s="77">
        <v>85</v>
      </c>
      <c r="K341" s="77">
        <v>35.1</v>
      </c>
      <c r="L341" s="77">
        <v>71</v>
      </c>
      <c r="M341" s="77">
        <v>40</v>
      </c>
      <c r="N341" s="77"/>
      <c r="O341" s="77">
        <v>34</v>
      </c>
      <c r="P341" s="77"/>
      <c r="Q341" s="36">
        <f t="shared" ref="Q341:Q346" si="21">SUM(B341:P341)</f>
        <v>573.79999999999995</v>
      </c>
    </row>
    <row r="342" spans="1:17">
      <c r="A342" s="9" t="s">
        <v>621</v>
      </c>
      <c r="B342" s="77">
        <v>3.5</v>
      </c>
      <c r="C342" s="77">
        <v>2.5</v>
      </c>
      <c r="D342" s="77">
        <v>1</v>
      </c>
      <c r="E342" s="77"/>
      <c r="F342" s="77"/>
      <c r="G342" s="77">
        <v>4</v>
      </c>
      <c r="H342" s="77"/>
      <c r="I342" s="77">
        <v>1</v>
      </c>
      <c r="J342" s="77">
        <v>1</v>
      </c>
      <c r="K342" s="77">
        <v>0.5</v>
      </c>
      <c r="L342" s="77">
        <v>1.5</v>
      </c>
      <c r="M342" s="77">
        <v>1</v>
      </c>
      <c r="N342" s="77"/>
      <c r="O342" s="77">
        <v>1</v>
      </c>
      <c r="P342" s="77"/>
      <c r="Q342" s="36">
        <f t="shared" si="21"/>
        <v>17</v>
      </c>
    </row>
    <row r="343" spans="1:17">
      <c r="A343" s="9" t="s">
        <v>1153</v>
      </c>
      <c r="B343" s="77">
        <v>29.5</v>
      </c>
      <c r="C343" s="77">
        <v>36.700000000000003</v>
      </c>
      <c r="D343" s="77">
        <v>14.2</v>
      </c>
      <c r="E343" s="77">
        <v>70.3</v>
      </c>
      <c r="F343" s="77"/>
      <c r="G343" s="77">
        <v>92</v>
      </c>
      <c r="H343" s="77">
        <v>4</v>
      </c>
      <c r="I343" s="77">
        <v>78</v>
      </c>
      <c r="J343" s="77">
        <v>86</v>
      </c>
      <c r="K343" s="77">
        <v>35.6</v>
      </c>
      <c r="L343" s="77">
        <v>72.5</v>
      </c>
      <c r="M343" s="77">
        <v>41</v>
      </c>
      <c r="N343" s="77">
        <v>3.1</v>
      </c>
      <c r="O343" s="77">
        <v>35</v>
      </c>
      <c r="P343" s="77"/>
      <c r="Q343" s="36">
        <f t="shared" si="21"/>
        <v>597.9</v>
      </c>
    </row>
    <row r="344" spans="1:17">
      <c r="A344" s="9" t="s">
        <v>618</v>
      </c>
      <c r="B344" s="109">
        <v>1</v>
      </c>
      <c r="C344" s="109">
        <v>5</v>
      </c>
      <c r="D344" s="109">
        <v>1</v>
      </c>
      <c r="E344" s="109">
        <v>7.7</v>
      </c>
      <c r="F344" s="109">
        <v>0.5</v>
      </c>
      <c r="G344" s="109">
        <v>4.5</v>
      </c>
      <c r="H344" s="109"/>
      <c r="I344" s="109">
        <v>9.25</v>
      </c>
      <c r="J344" s="109"/>
      <c r="K344" s="109">
        <v>4</v>
      </c>
      <c r="L344" s="109">
        <v>6.5</v>
      </c>
      <c r="M344" s="109">
        <v>3</v>
      </c>
      <c r="N344" s="109"/>
      <c r="O344" s="109">
        <v>2.75</v>
      </c>
      <c r="P344" s="109"/>
      <c r="Q344" s="36">
        <f t="shared" si="21"/>
        <v>45.2</v>
      </c>
    </row>
    <row r="345" spans="1:17">
      <c r="A345" s="9" t="s">
        <v>619</v>
      </c>
      <c r="B345" s="109">
        <v>5.5</v>
      </c>
      <c r="C345" s="109">
        <v>5.25</v>
      </c>
      <c r="D345" s="109">
        <v>2</v>
      </c>
      <c r="E345" s="109"/>
      <c r="F345" s="109">
        <v>2.75</v>
      </c>
      <c r="G345" s="109">
        <v>2</v>
      </c>
      <c r="H345" s="109"/>
      <c r="I345" s="109">
        <v>3.75</v>
      </c>
      <c r="J345" s="109"/>
      <c r="K345" s="109">
        <v>2</v>
      </c>
      <c r="L345" s="109">
        <v>1</v>
      </c>
      <c r="M345" s="109">
        <v>3</v>
      </c>
      <c r="N345" s="109"/>
      <c r="O345" s="109">
        <v>2.5</v>
      </c>
      <c r="P345" s="109"/>
      <c r="Q345" s="36">
        <f t="shared" si="21"/>
        <v>29.75</v>
      </c>
    </row>
    <row r="346" spans="1:17">
      <c r="A346" s="9" t="s">
        <v>1152</v>
      </c>
      <c r="B346" s="109">
        <v>6.5</v>
      </c>
      <c r="C346" s="109">
        <v>10.25</v>
      </c>
      <c r="D346" s="109">
        <v>3</v>
      </c>
      <c r="E346" s="109">
        <v>7.7</v>
      </c>
      <c r="F346" s="109"/>
      <c r="G346" s="109">
        <v>6.5</v>
      </c>
      <c r="H346" s="109">
        <v>1.7</v>
      </c>
      <c r="I346" s="109">
        <v>13</v>
      </c>
      <c r="J346" s="109"/>
      <c r="K346" s="109">
        <v>6</v>
      </c>
      <c r="L346" s="109"/>
      <c r="M346" s="109">
        <v>6</v>
      </c>
      <c r="N346" s="109">
        <v>4</v>
      </c>
      <c r="O346" s="109">
        <v>5.25</v>
      </c>
      <c r="P346" s="109"/>
      <c r="Q346" s="36">
        <f t="shared" si="21"/>
        <v>69.900000000000006</v>
      </c>
    </row>
    <row r="347" spans="1:17">
      <c r="A347" s="9" t="s">
        <v>682</v>
      </c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36"/>
    </row>
    <row r="348" spans="1:17">
      <c r="A348" s="9" t="s">
        <v>993</v>
      </c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36"/>
    </row>
    <row r="349" spans="1:17">
      <c r="A349" s="9" t="s">
        <v>683</v>
      </c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36"/>
    </row>
    <row r="350" spans="1:17">
      <c r="A350" s="9" t="s">
        <v>703</v>
      </c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36"/>
    </row>
    <row r="351" spans="1:17">
      <c r="A351" s="9" t="s">
        <v>702</v>
      </c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36"/>
    </row>
    <row r="352" spans="1:17">
      <c r="A352" s="8" t="s">
        <v>763</v>
      </c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36"/>
    </row>
    <row r="353" spans="1:17">
      <c r="A353" s="10" t="s">
        <v>764</v>
      </c>
      <c r="B353" s="29">
        <v>38</v>
      </c>
      <c r="C353" s="29">
        <v>41</v>
      </c>
      <c r="D353" s="29"/>
      <c r="E353" s="29">
        <v>44</v>
      </c>
      <c r="F353" s="29"/>
      <c r="G353" s="29"/>
      <c r="H353" s="29"/>
      <c r="I353" s="29">
        <v>41</v>
      </c>
      <c r="J353" s="29">
        <v>35</v>
      </c>
      <c r="K353" s="29">
        <v>28</v>
      </c>
      <c r="L353" s="29">
        <v>41</v>
      </c>
      <c r="M353" s="29">
        <v>48</v>
      </c>
      <c r="N353" s="29"/>
      <c r="O353" s="29">
        <v>45</v>
      </c>
      <c r="P353" s="29"/>
      <c r="Q353" s="36"/>
    </row>
    <row r="354" spans="1:17">
      <c r="A354" s="10" t="s">
        <v>765</v>
      </c>
      <c r="B354" s="29">
        <v>41</v>
      </c>
      <c r="C354" s="29">
        <v>42</v>
      </c>
      <c r="D354" s="29">
        <v>57</v>
      </c>
      <c r="E354" s="29">
        <v>52</v>
      </c>
      <c r="F354" s="29"/>
      <c r="G354" s="29"/>
      <c r="H354" s="29"/>
      <c r="I354" s="29">
        <v>40</v>
      </c>
      <c r="J354" s="29">
        <v>42</v>
      </c>
      <c r="K354" s="29">
        <v>52</v>
      </c>
      <c r="L354" s="29">
        <v>54</v>
      </c>
      <c r="M354" s="29">
        <v>58</v>
      </c>
      <c r="N354" s="29"/>
      <c r="O354" s="29">
        <v>52</v>
      </c>
      <c r="P354" s="29"/>
      <c r="Q354" s="36"/>
    </row>
    <row r="355" spans="1:17">
      <c r="A355" s="10" t="s">
        <v>1017</v>
      </c>
      <c r="B355" s="29">
        <v>47</v>
      </c>
      <c r="C355" s="29">
        <v>49</v>
      </c>
      <c r="D355" s="29"/>
      <c r="E355" s="29"/>
      <c r="F355" s="29"/>
      <c r="G355" s="29"/>
      <c r="H355" s="29"/>
      <c r="I355" s="29">
        <v>40</v>
      </c>
      <c r="J355" s="29">
        <v>40</v>
      </c>
      <c r="K355" s="29">
        <v>45</v>
      </c>
      <c r="L355" s="29">
        <v>51</v>
      </c>
      <c r="M355" s="29"/>
      <c r="N355" s="29"/>
      <c r="O355" s="29"/>
      <c r="P355" s="29"/>
      <c r="Q355" s="36"/>
    </row>
    <row r="356" spans="1:17">
      <c r="A356" s="9" t="s">
        <v>766</v>
      </c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36"/>
    </row>
    <row r="357" spans="1:17">
      <c r="A357" s="10" t="s">
        <v>764</v>
      </c>
      <c r="B357" s="28">
        <v>0.4</v>
      </c>
      <c r="C357" s="28">
        <v>0.7</v>
      </c>
      <c r="D357" s="28"/>
      <c r="E357" s="28">
        <v>0.9</v>
      </c>
      <c r="F357" s="28"/>
      <c r="G357" s="28"/>
      <c r="H357" s="28"/>
      <c r="I357" s="28">
        <v>1</v>
      </c>
      <c r="J357" s="28">
        <v>0.5</v>
      </c>
      <c r="K357" s="28">
        <v>1</v>
      </c>
      <c r="L357" s="28">
        <v>0.9</v>
      </c>
      <c r="M357" s="28">
        <v>0.9</v>
      </c>
      <c r="N357" s="28"/>
      <c r="O357" s="28" t="s">
        <v>1055</v>
      </c>
      <c r="P357" s="28"/>
      <c r="Q357" s="36"/>
    </row>
    <row r="358" spans="1:17">
      <c r="A358" s="10" t="s">
        <v>765</v>
      </c>
      <c r="B358" s="28">
        <v>1</v>
      </c>
      <c r="C358" s="28">
        <v>1</v>
      </c>
      <c r="D358" s="28"/>
      <c r="E358" s="28"/>
      <c r="F358" s="28"/>
      <c r="G358" s="28"/>
      <c r="H358" s="28"/>
      <c r="I358" s="28">
        <v>0.75</v>
      </c>
      <c r="J358" s="28">
        <v>0.6</v>
      </c>
      <c r="K358" s="28">
        <v>0.8</v>
      </c>
      <c r="L358" s="28">
        <v>0.9</v>
      </c>
      <c r="M358" s="28">
        <v>0.6</v>
      </c>
      <c r="N358" s="28"/>
      <c r="O358" s="28" t="s">
        <v>1243</v>
      </c>
      <c r="P358" s="28"/>
      <c r="Q358" s="36"/>
    </row>
    <row r="359" spans="1:17">
      <c r="A359" s="10" t="s">
        <v>1017</v>
      </c>
      <c r="B359" s="28">
        <v>0.5</v>
      </c>
      <c r="C359" s="28">
        <v>1</v>
      </c>
      <c r="D359" s="28"/>
      <c r="E359" s="28"/>
      <c r="F359" s="28"/>
      <c r="G359" s="28"/>
      <c r="H359" s="28"/>
      <c r="I359" s="28">
        <v>0.6</v>
      </c>
      <c r="J359" s="28">
        <v>0.5</v>
      </c>
      <c r="K359" s="28">
        <v>0.6</v>
      </c>
      <c r="L359" s="28">
        <v>0.8</v>
      </c>
      <c r="M359" s="28"/>
      <c r="N359" s="28"/>
      <c r="O359" s="28"/>
      <c r="P359" s="28"/>
      <c r="Q359" s="36"/>
    </row>
    <row r="360" spans="1:17">
      <c r="A360" s="9" t="s">
        <v>1079</v>
      </c>
      <c r="B360" s="29"/>
      <c r="C360" s="29"/>
      <c r="D360" s="29"/>
      <c r="E360" s="29"/>
      <c r="F360" s="29"/>
      <c r="G360" s="29"/>
      <c r="H360" s="29"/>
      <c r="I360" s="28"/>
      <c r="J360" s="28"/>
      <c r="K360" s="29"/>
      <c r="L360" s="29"/>
      <c r="M360" s="28"/>
      <c r="N360" s="28"/>
      <c r="O360" s="28"/>
      <c r="P360" s="28"/>
      <c r="Q360" s="36"/>
    </row>
    <row r="361" spans="1:17">
      <c r="A361" s="10" t="s">
        <v>764</v>
      </c>
      <c r="B361" s="29">
        <v>3</v>
      </c>
      <c r="C361" s="29">
        <v>0</v>
      </c>
      <c r="D361" s="29"/>
      <c r="E361" s="29"/>
      <c r="F361" s="29"/>
      <c r="G361" s="29"/>
      <c r="H361" s="29"/>
      <c r="I361" s="29"/>
      <c r="J361" s="70" t="s">
        <v>1224</v>
      </c>
      <c r="K361" s="29">
        <v>0</v>
      </c>
      <c r="L361" s="117">
        <v>42865</v>
      </c>
      <c r="M361" s="70" t="s">
        <v>1139</v>
      </c>
      <c r="N361" s="70"/>
      <c r="O361" s="70" t="s">
        <v>1143</v>
      </c>
      <c r="P361" s="70"/>
      <c r="Q361" s="36"/>
    </row>
    <row r="362" spans="1:17">
      <c r="A362" s="10" t="s">
        <v>765</v>
      </c>
      <c r="B362" s="29">
        <v>5</v>
      </c>
      <c r="C362" s="29">
        <v>0</v>
      </c>
      <c r="D362" s="29"/>
      <c r="E362" s="29"/>
      <c r="F362" s="29"/>
      <c r="G362" s="29"/>
      <c r="H362" s="29"/>
      <c r="I362" s="70"/>
      <c r="J362" s="70" t="s">
        <v>1225</v>
      </c>
      <c r="K362" s="29">
        <v>12</v>
      </c>
      <c r="L362" s="117">
        <v>42865</v>
      </c>
      <c r="M362" s="70" t="s">
        <v>1241</v>
      </c>
      <c r="N362" s="70"/>
      <c r="O362" s="70" t="s">
        <v>1244</v>
      </c>
      <c r="P362" s="70"/>
      <c r="Q362" s="36"/>
    </row>
    <row r="363" spans="1:17">
      <c r="A363" s="10" t="s">
        <v>1017</v>
      </c>
      <c r="B363" s="29">
        <v>6</v>
      </c>
      <c r="C363" s="29">
        <v>10</v>
      </c>
      <c r="D363" s="29"/>
      <c r="E363" s="29"/>
      <c r="F363" s="29"/>
      <c r="G363" s="29"/>
      <c r="H363" s="29"/>
      <c r="I363" s="70"/>
      <c r="J363" s="70" t="s">
        <v>1226</v>
      </c>
      <c r="K363" s="29">
        <v>20</v>
      </c>
      <c r="L363" s="70" t="s">
        <v>1162</v>
      </c>
      <c r="M363" s="70"/>
      <c r="N363" s="70"/>
      <c r="O363" s="70"/>
      <c r="P363" s="70"/>
      <c r="Q363" s="36"/>
    </row>
    <row r="364" spans="1:17">
      <c r="A364" s="9" t="s">
        <v>872</v>
      </c>
      <c r="B364" s="29"/>
      <c r="C364" s="29"/>
      <c r="D364" s="29"/>
      <c r="E364" s="29"/>
      <c r="F364" s="29"/>
      <c r="G364" s="29"/>
      <c r="H364" s="29"/>
      <c r="I364" s="28"/>
      <c r="J364" s="28"/>
      <c r="K364" s="29"/>
      <c r="L364" s="29"/>
      <c r="M364" s="28"/>
      <c r="N364" s="28"/>
      <c r="O364" s="28"/>
      <c r="P364" s="28"/>
      <c r="Q364" s="36"/>
    </row>
    <row r="365" spans="1:17">
      <c r="A365" s="10" t="s">
        <v>764</v>
      </c>
      <c r="B365" s="29" t="s">
        <v>1232</v>
      </c>
      <c r="C365" s="29">
        <v>0</v>
      </c>
      <c r="D365" s="29"/>
      <c r="E365" s="29">
        <v>0</v>
      </c>
      <c r="F365" s="29"/>
      <c r="G365" s="29"/>
      <c r="H365" s="29"/>
      <c r="I365" s="37">
        <v>0</v>
      </c>
      <c r="J365" s="29">
        <v>0</v>
      </c>
      <c r="K365" s="70" t="s">
        <v>1210</v>
      </c>
      <c r="L365" s="70" t="s">
        <v>1112</v>
      </c>
      <c r="M365" s="29" t="s">
        <v>1242</v>
      </c>
      <c r="N365" s="29"/>
      <c r="O365" s="29" t="s">
        <v>1245</v>
      </c>
      <c r="P365" s="29"/>
      <c r="Q365" s="36"/>
    </row>
    <row r="366" spans="1:17" ht="28">
      <c r="A366" s="10" t="s">
        <v>765</v>
      </c>
      <c r="B366" s="29" t="s">
        <v>1233</v>
      </c>
      <c r="C366" s="29" t="s">
        <v>1201</v>
      </c>
      <c r="D366" s="29"/>
      <c r="E366" s="29" t="s">
        <v>1235</v>
      </c>
      <c r="F366" s="29"/>
      <c r="G366" s="29"/>
      <c r="H366" s="29"/>
      <c r="I366" s="118" t="s">
        <v>1236</v>
      </c>
      <c r="J366" s="29" t="s">
        <v>1227</v>
      </c>
      <c r="K366" s="70" t="s">
        <v>1112</v>
      </c>
      <c r="L366" s="70" t="s">
        <v>1112</v>
      </c>
      <c r="M366" s="29">
        <v>0</v>
      </c>
      <c r="N366" s="29"/>
      <c r="O366" s="29" t="s">
        <v>1232</v>
      </c>
      <c r="P366" s="29"/>
      <c r="Q366" s="36"/>
    </row>
    <row r="367" spans="1:17">
      <c r="A367" s="10" t="s">
        <v>1017</v>
      </c>
      <c r="B367" s="29" t="s">
        <v>1232</v>
      </c>
      <c r="C367" s="29">
        <v>0</v>
      </c>
      <c r="D367" s="29"/>
      <c r="E367" s="29">
        <v>0</v>
      </c>
      <c r="F367" s="29"/>
      <c r="G367" s="29"/>
      <c r="H367" s="29"/>
      <c r="I367" s="37">
        <v>0</v>
      </c>
      <c r="J367" s="29">
        <v>0</v>
      </c>
      <c r="K367" s="70" t="s">
        <v>1112</v>
      </c>
      <c r="L367" s="70" t="s">
        <v>1112</v>
      </c>
      <c r="M367" s="29"/>
      <c r="N367" s="29"/>
      <c r="O367" s="29"/>
      <c r="P367" s="29"/>
      <c r="Q367" s="36"/>
    </row>
    <row r="368" spans="1:17">
      <c r="A368" s="8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36"/>
    </row>
    <row r="369" spans="1:17" ht="28">
      <c r="A369" s="10" t="s">
        <v>615</v>
      </c>
      <c r="B369" s="24" t="s">
        <v>1180</v>
      </c>
      <c r="C369" s="24" t="s">
        <v>539</v>
      </c>
      <c r="D369" s="24" t="s">
        <v>1208</v>
      </c>
      <c r="E369" s="24" t="s">
        <v>602</v>
      </c>
      <c r="F369" s="24" t="s">
        <v>1204</v>
      </c>
      <c r="G369" s="24" t="s">
        <v>1184</v>
      </c>
      <c r="H369" s="24" t="s">
        <v>1222</v>
      </c>
      <c r="I369" s="24" t="s">
        <v>1217</v>
      </c>
      <c r="J369" s="24" t="s">
        <v>1189</v>
      </c>
      <c r="K369" s="24" t="s">
        <v>1220</v>
      </c>
      <c r="L369" s="24" t="s">
        <v>1160</v>
      </c>
      <c r="M369" s="24" t="s">
        <v>1223</v>
      </c>
      <c r="N369" s="24" t="s">
        <v>1183</v>
      </c>
      <c r="O369" s="24" t="s">
        <v>1218</v>
      </c>
      <c r="P369" s="24" t="s">
        <v>601</v>
      </c>
      <c r="Q369" s="36"/>
    </row>
    <row r="370" spans="1:17" ht="28">
      <c r="B370" s="24" t="s">
        <v>1173</v>
      </c>
      <c r="C370" s="24" t="s">
        <v>685</v>
      </c>
      <c r="D370" s="24" t="s">
        <v>1209</v>
      </c>
      <c r="E370" s="24" t="s">
        <v>447</v>
      </c>
      <c r="F370" s="24" t="s">
        <v>1205</v>
      </c>
      <c r="G370" s="24" t="s">
        <v>1197</v>
      </c>
      <c r="H370" s="24" t="s">
        <v>1221</v>
      </c>
      <c r="I370" s="24" t="s">
        <v>1155</v>
      </c>
      <c r="J370" s="24" t="s">
        <v>1228</v>
      </c>
      <c r="K370" s="24" t="s">
        <v>1221</v>
      </c>
      <c r="L370" s="24" t="s">
        <v>1161</v>
      </c>
      <c r="M370" s="24"/>
      <c r="N370" s="24" t="s">
        <v>1127</v>
      </c>
      <c r="O370" s="24" t="s">
        <v>1219</v>
      </c>
      <c r="P370" s="24" t="s">
        <v>1181</v>
      </c>
      <c r="Q370" s="36"/>
    </row>
    <row r="371" spans="1:17" ht="42">
      <c r="B371" s="24" t="s">
        <v>1234</v>
      </c>
      <c r="C371" s="24" t="s">
        <v>1113</v>
      </c>
      <c r="D371" s="24" t="s">
        <v>604</v>
      </c>
      <c r="E371" s="24" t="s">
        <v>1061</v>
      </c>
      <c r="F371" s="24" t="s">
        <v>1206</v>
      </c>
      <c r="G371" s="24" t="s">
        <v>1198</v>
      </c>
      <c r="H371" s="24"/>
      <c r="I371" s="69"/>
      <c r="J371" s="69"/>
      <c r="K371" s="24" t="s">
        <v>1222</v>
      </c>
      <c r="L371" s="24"/>
      <c r="M371" s="24"/>
      <c r="N371" s="24" t="s">
        <v>1229</v>
      </c>
      <c r="O371" s="24"/>
      <c r="P371" s="24"/>
      <c r="Q371" s="36"/>
    </row>
    <row r="372" spans="1:17" ht="28">
      <c r="B372" s="24"/>
      <c r="C372" s="24" t="s">
        <v>1194</v>
      </c>
      <c r="D372" s="54"/>
      <c r="E372" s="24" t="s">
        <v>1063</v>
      </c>
      <c r="F372" s="24" t="s">
        <v>1207</v>
      </c>
      <c r="G372" s="24" t="s">
        <v>1199</v>
      </c>
      <c r="H372" s="49"/>
      <c r="I372" s="49"/>
      <c r="J372" s="54"/>
      <c r="K372" s="54"/>
      <c r="L372" s="54"/>
      <c r="M372" s="54"/>
      <c r="N372" s="54"/>
      <c r="O372" s="54"/>
      <c r="P372" s="54"/>
      <c r="Q372" s="56"/>
    </row>
    <row r="373" spans="1:17" ht="14">
      <c r="C373" s="51"/>
      <c r="D373" s="51"/>
      <c r="E373" s="51"/>
      <c r="F373" s="51"/>
      <c r="G373" s="24" t="s">
        <v>1200</v>
      </c>
      <c r="H373" s="48"/>
      <c r="I373" s="88"/>
      <c r="J373" s="51"/>
      <c r="K373" s="51"/>
      <c r="L373" s="51"/>
      <c r="M373" s="88"/>
      <c r="N373" s="88"/>
      <c r="O373" s="88"/>
      <c r="P373" s="88"/>
      <c r="Q373" s="88"/>
    </row>
    <row r="374" spans="1:17">
      <c r="C374" s="51"/>
      <c r="D374" s="51"/>
      <c r="E374" s="51"/>
      <c r="F374" s="51"/>
      <c r="G374" s="48"/>
      <c r="H374" s="48"/>
      <c r="I374" s="88"/>
      <c r="J374" s="51"/>
      <c r="K374" s="51"/>
      <c r="L374" s="51"/>
      <c r="M374" s="88"/>
      <c r="N374" s="88"/>
      <c r="O374" s="88"/>
      <c r="P374" s="88"/>
      <c r="Q374" s="88"/>
    </row>
    <row r="375" spans="1:17">
      <c r="C375" s="51"/>
      <c r="D375" s="51"/>
      <c r="E375" s="51"/>
      <c r="F375" s="51"/>
      <c r="G375" s="48"/>
      <c r="H375" s="48"/>
      <c r="I375" s="88"/>
      <c r="J375" s="51"/>
      <c r="K375" s="51"/>
      <c r="L375" s="51"/>
      <c r="M375" s="88"/>
      <c r="N375" s="88"/>
      <c r="O375" s="88"/>
      <c r="P375" s="88"/>
      <c r="Q375" s="88"/>
    </row>
    <row r="376" spans="1:17">
      <c r="A376" t="s">
        <v>1195</v>
      </c>
      <c r="B376" t="s">
        <v>1196</v>
      </c>
      <c r="C376" s="88"/>
      <c r="D376" s="88"/>
      <c r="E376" s="88"/>
      <c r="F376" s="88"/>
      <c r="G376" s="88"/>
      <c r="H376" s="88"/>
      <c r="I376" s="88"/>
      <c r="J376" s="51"/>
      <c r="K376" s="88"/>
      <c r="L376" s="88"/>
      <c r="P376" s="88"/>
      <c r="Q376" s="88"/>
    </row>
    <row r="377" spans="1:17">
      <c r="A377" t="s">
        <v>1141</v>
      </c>
      <c r="B377" t="s">
        <v>1211</v>
      </c>
      <c r="C377" s="88"/>
      <c r="D377" s="88"/>
      <c r="E377" s="88"/>
      <c r="F377" s="88"/>
      <c r="G377" s="88"/>
      <c r="H377" s="88"/>
      <c r="I377" s="88"/>
      <c r="J377" s="51"/>
      <c r="K377" s="88"/>
      <c r="L377" s="88"/>
      <c r="P377" s="88"/>
      <c r="Q377" s="88"/>
    </row>
    <row r="378" spans="1:17">
      <c r="A378" t="s">
        <v>1237</v>
      </c>
      <c r="B378" t="s">
        <v>1238</v>
      </c>
      <c r="C378" s="88"/>
      <c r="D378" s="88"/>
      <c r="E378" s="88"/>
      <c r="F378" s="88"/>
      <c r="G378" s="88"/>
      <c r="H378" s="88"/>
      <c r="I378" s="88"/>
      <c r="J378" s="51"/>
      <c r="K378" s="88"/>
      <c r="L378" s="88"/>
      <c r="M378" s="88"/>
      <c r="N378" s="88"/>
      <c r="O378" s="88"/>
      <c r="P378" s="88"/>
      <c r="Q378" s="88"/>
    </row>
    <row r="379" spans="1:17">
      <c r="A379" t="s">
        <v>1239</v>
      </c>
      <c r="B379" t="s">
        <v>1240</v>
      </c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</row>
    <row r="380" spans="1:17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</row>
    <row r="381" spans="1:17">
      <c r="A381" s="3"/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</row>
    <row r="382" spans="1:17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</row>
    <row r="383" spans="1:17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</row>
    <row r="384" spans="1:17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</row>
    <row r="385" spans="1:17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</row>
    <row r="386" spans="1:17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</row>
    <row r="387" spans="1:17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</row>
    <row r="388" spans="1:17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</row>
    <row r="389" spans="1:17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</row>
    <row r="390" spans="1:17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</row>
    <row r="391" spans="1:17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</row>
    <row r="392" spans="1:17">
      <c r="A392" s="3"/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</row>
    <row r="393" spans="1:17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</row>
    <row r="394" spans="1:17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</row>
    <row r="395" spans="1:17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</row>
    <row r="396" spans="1:17">
      <c r="A396" s="3"/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</row>
    <row r="397" spans="1:17">
      <c r="A397" s="93"/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</row>
    <row r="398" spans="1:17">
      <c r="A398" s="93"/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</row>
    <row r="399" spans="1:17">
      <c r="A399" s="93"/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</row>
    <row r="400" spans="1:17">
      <c r="A400" s="93"/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</row>
    <row r="401" spans="1:17">
      <c r="A401" s="93"/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</row>
    <row r="402" spans="1:17">
      <c r="A402" s="93"/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</row>
    <row r="403" spans="1:17">
      <c r="A403" s="93"/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</row>
    <row r="404" spans="1:17">
      <c r="A404" s="93"/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</row>
    <row r="405" spans="1:17">
      <c r="A405" s="93"/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</row>
    <row r="406" spans="1:17">
      <c r="A406" s="93"/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</row>
    <row r="407" spans="1:17">
      <c r="A407" s="93"/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</row>
    <row r="408" spans="1:17">
      <c r="A408" s="3"/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</row>
    <row r="409" spans="1:17">
      <c r="A409" s="93"/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</row>
    <row r="410" spans="1:17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</row>
    <row r="411" spans="1:17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</row>
  </sheetData>
  <phoneticPr fontId="6" type="noConversion"/>
  <pageMargins left="0.75" right="0.75" top="1" bottom="1" header="0.5" footer="0.5"/>
  <pageSetup orientation="landscape" horizontalDpi="4294967292" verticalDpi="429496729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415"/>
  <sheetViews>
    <sheetView topLeftCell="A355" workbookViewId="0">
      <selection activeCell="B338" sqref="B338"/>
    </sheetView>
  </sheetViews>
  <sheetFormatPr baseColWidth="10" defaultColWidth="8.6640625" defaultRowHeight="13"/>
  <cols>
    <col min="1" max="1" width="25.6640625" customWidth="1"/>
    <col min="2" max="2" width="8.6640625" customWidth="1"/>
    <col min="3" max="7" width="9.6640625" customWidth="1"/>
    <col min="8" max="8" width="10.5" customWidth="1"/>
    <col min="9" max="9" width="10.1640625" customWidth="1"/>
    <col min="10" max="10" width="11.33203125" customWidth="1"/>
    <col min="11" max="12" width="9.5" customWidth="1"/>
    <col min="13" max="15" width="10.33203125" customWidth="1"/>
  </cols>
  <sheetData>
    <row r="1" spans="1:17">
      <c r="A1" s="3" t="s">
        <v>1250</v>
      </c>
      <c r="C1" s="5" t="s">
        <v>514</v>
      </c>
      <c r="D1" s="5">
        <f>P338</f>
        <v>161</v>
      </c>
      <c r="E1" s="5"/>
      <c r="F1" s="5"/>
      <c r="G1" s="5"/>
      <c r="I1" s="4"/>
      <c r="M1" s="4"/>
      <c r="N1" s="4"/>
      <c r="O1" s="4"/>
    </row>
    <row r="2" spans="1:17">
      <c r="A2" s="3"/>
      <c r="C2" s="5"/>
      <c r="D2" s="5"/>
      <c r="E2" s="5"/>
      <c r="F2" s="5"/>
      <c r="G2" s="5"/>
      <c r="H2" s="5"/>
      <c r="I2" s="4"/>
      <c r="M2" s="4"/>
      <c r="N2" s="4"/>
      <c r="O2" s="4"/>
    </row>
    <row r="3" spans="1:17" ht="24" customHeight="1">
      <c r="A3" s="3"/>
      <c r="B3" s="40" t="s">
        <v>1036</v>
      </c>
      <c r="C3" s="40" t="s">
        <v>251</v>
      </c>
      <c r="D3" s="47" t="s">
        <v>1261</v>
      </c>
      <c r="E3" s="47" t="s">
        <v>1213</v>
      </c>
      <c r="F3" s="47" t="s">
        <v>1176</v>
      </c>
      <c r="G3" s="40" t="s">
        <v>1251</v>
      </c>
      <c r="H3" s="40" t="s">
        <v>1257</v>
      </c>
      <c r="I3" s="40" t="s">
        <v>1253</v>
      </c>
      <c r="J3" s="47" t="s">
        <v>1268</v>
      </c>
      <c r="K3" s="47" t="s">
        <v>1117</v>
      </c>
      <c r="L3" s="47" t="s">
        <v>1141</v>
      </c>
      <c r="M3" s="47" t="s">
        <v>1148</v>
      </c>
      <c r="N3" s="47" t="s">
        <v>1216</v>
      </c>
      <c r="O3" s="47" t="s">
        <v>1144</v>
      </c>
      <c r="P3" s="41" t="s">
        <v>378</v>
      </c>
    </row>
    <row r="4" spans="1:17" ht="42">
      <c r="B4" s="81"/>
      <c r="C4" s="67"/>
      <c r="D4" s="100" t="s">
        <v>1262</v>
      </c>
      <c r="E4" s="100" t="s">
        <v>1214</v>
      </c>
      <c r="F4" s="81"/>
      <c r="G4" s="81"/>
      <c r="H4" s="81" t="s">
        <v>1237</v>
      </c>
      <c r="I4" s="100" t="s">
        <v>1254</v>
      </c>
      <c r="J4" s="81"/>
      <c r="K4" s="81"/>
      <c r="L4" s="81"/>
      <c r="M4" s="81"/>
      <c r="N4" s="81"/>
      <c r="O4" s="81"/>
      <c r="P4" s="72"/>
      <c r="Q4" s="52"/>
    </row>
    <row r="5" spans="1:17" s="1" customFormat="1" ht="14">
      <c r="A5" s="2" t="s">
        <v>983</v>
      </c>
      <c r="B5" s="82"/>
      <c r="C5" s="83"/>
      <c r="D5" s="114"/>
      <c r="E5" s="115"/>
      <c r="F5" s="83"/>
      <c r="G5" s="83"/>
      <c r="H5" s="83"/>
      <c r="I5" s="83"/>
      <c r="J5" s="82"/>
      <c r="K5" s="82"/>
      <c r="L5" s="82"/>
      <c r="M5" s="83"/>
      <c r="N5" s="83"/>
      <c r="O5" s="83"/>
      <c r="P5" s="83"/>
    </row>
    <row r="6" spans="1:17" s="1" customFormat="1" ht="14">
      <c r="A6" s="103" t="s">
        <v>1083</v>
      </c>
      <c r="B6" s="82"/>
      <c r="C6" s="83"/>
      <c r="D6" s="83"/>
      <c r="E6" s="43"/>
      <c r="F6" s="83"/>
      <c r="G6" s="83"/>
      <c r="H6" s="83"/>
      <c r="I6" s="83"/>
      <c r="J6" s="82"/>
      <c r="K6" s="82"/>
      <c r="L6" s="82"/>
      <c r="M6" s="102"/>
      <c r="N6" s="102"/>
      <c r="O6" s="102"/>
      <c r="P6" s="36" t="str">
        <f t="shared" ref="P6:P37" si="0">IF(SUM(B6:O6)&gt;0,SUM(B6:O6),"")</f>
        <v/>
      </c>
    </row>
    <row r="7" spans="1:17">
      <c r="A7" s="8" t="s">
        <v>364</v>
      </c>
      <c r="B7" s="29"/>
      <c r="C7" s="77"/>
      <c r="D7" s="77"/>
      <c r="E7" s="77"/>
      <c r="F7" s="77"/>
      <c r="G7" s="77"/>
      <c r="H7" s="77">
        <v>1</v>
      </c>
      <c r="I7" s="77"/>
      <c r="J7" s="77"/>
      <c r="K7" s="77"/>
      <c r="L7" s="77"/>
      <c r="M7" s="77"/>
      <c r="N7" s="77"/>
      <c r="O7" s="77"/>
      <c r="P7" s="36">
        <f t="shared" si="0"/>
        <v>1</v>
      </c>
    </row>
    <row r="8" spans="1:17">
      <c r="A8" s="63" t="s">
        <v>408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36" t="str">
        <f t="shared" si="0"/>
        <v/>
      </c>
    </row>
    <row r="9" spans="1:17">
      <c r="A9" s="8" t="s">
        <v>266</v>
      </c>
      <c r="B9" s="77">
        <v>6</v>
      </c>
      <c r="C9" s="77">
        <v>50</v>
      </c>
      <c r="D9" s="77">
        <v>29</v>
      </c>
      <c r="E9" s="77"/>
      <c r="F9" s="77">
        <v>4</v>
      </c>
      <c r="G9" s="77">
        <v>15</v>
      </c>
      <c r="H9" s="77">
        <v>26</v>
      </c>
      <c r="I9" s="77">
        <v>9</v>
      </c>
      <c r="J9" s="77"/>
      <c r="K9" s="77"/>
      <c r="L9" s="77"/>
      <c r="M9" s="77">
        <v>6</v>
      </c>
      <c r="N9" s="77">
        <v>10</v>
      </c>
      <c r="O9" s="77">
        <v>57</v>
      </c>
      <c r="P9" s="36">
        <f t="shared" si="0"/>
        <v>212</v>
      </c>
    </row>
    <row r="10" spans="1:17">
      <c r="A10" s="8" t="s">
        <v>1258</v>
      </c>
      <c r="B10" s="77"/>
      <c r="C10" s="77"/>
      <c r="D10" s="77"/>
      <c r="E10" s="77"/>
      <c r="F10" s="77"/>
      <c r="G10" s="77"/>
      <c r="H10" s="77">
        <v>16</v>
      </c>
      <c r="I10" s="77"/>
      <c r="J10" s="77"/>
      <c r="K10" s="77"/>
      <c r="L10" s="77"/>
      <c r="M10" s="77"/>
      <c r="N10" s="77"/>
      <c r="O10" s="77"/>
      <c r="P10" s="36">
        <f t="shared" si="0"/>
        <v>16</v>
      </c>
    </row>
    <row r="11" spans="1:17" ht="14">
      <c r="A11" s="39" t="s">
        <v>776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36" t="str">
        <f t="shared" si="0"/>
        <v/>
      </c>
    </row>
    <row r="12" spans="1:17" ht="14">
      <c r="A12" s="39" t="s">
        <v>242</v>
      </c>
      <c r="B12" s="77"/>
      <c r="C12" s="77">
        <v>2</v>
      </c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36">
        <f t="shared" si="0"/>
        <v>2</v>
      </c>
    </row>
    <row r="13" spans="1:17">
      <c r="A13" s="8" t="s">
        <v>267</v>
      </c>
      <c r="B13" s="77">
        <v>9</v>
      </c>
      <c r="C13" s="77">
        <v>18</v>
      </c>
      <c r="D13" s="77"/>
      <c r="E13" s="77"/>
      <c r="F13" s="77">
        <v>6</v>
      </c>
      <c r="G13" s="77"/>
      <c r="H13" s="77"/>
      <c r="I13" s="77" t="s">
        <v>1136</v>
      </c>
      <c r="J13" s="77"/>
      <c r="K13" s="77"/>
      <c r="L13" s="77"/>
      <c r="M13" s="77"/>
      <c r="N13" s="77">
        <v>2</v>
      </c>
      <c r="O13" s="77"/>
      <c r="P13" s="36">
        <f t="shared" si="0"/>
        <v>35</v>
      </c>
    </row>
    <row r="14" spans="1:17">
      <c r="A14" s="8" t="s">
        <v>268</v>
      </c>
      <c r="B14" s="77"/>
      <c r="C14" s="77">
        <v>2</v>
      </c>
      <c r="D14" s="77">
        <v>8</v>
      </c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36">
        <f t="shared" si="0"/>
        <v>10</v>
      </c>
    </row>
    <row r="15" spans="1:17">
      <c r="A15" s="8" t="s">
        <v>269</v>
      </c>
      <c r="B15" s="77"/>
      <c r="C15" s="77"/>
      <c r="D15" s="77">
        <v>7</v>
      </c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>
        <v>1</v>
      </c>
      <c r="P15" s="36">
        <f t="shared" si="0"/>
        <v>8</v>
      </c>
    </row>
    <row r="16" spans="1:17">
      <c r="A16" s="8" t="s">
        <v>410</v>
      </c>
      <c r="B16" s="77">
        <v>14</v>
      </c>
      <c r="C16" s="77">
        <v>35</v>
      </c>
      <c r="D16" s="77">
        <v>3</v>
      </c>
      <c r="E16" s="77"/>
      <c r="F16" s="77">
        <v>2</v>
      </c>
      <c r="G16" s="77"/>
      <c r="H16" s="77">
        <v>22</v>
      </c>
      <c r="I16" s="77">
        <v>3</v>
      </c>
      <c r="J16" s="77"/>
      <c r="K16" s="77">
        <v>5</v>
      </c>
      <c r="L16" s="77"/>
      <c r="M16" s="77">
        <v>4</v>
      </c>
      <c r="N16" s="77">
        <v>16</v>
      </c>
      <c r="O16" s="77">
        <v>21</v>
      </c>
      <c r="P16" s="36">
        <f t="shared" si="0"/>
        <v>125</v>
      </c>
    </row>
    <row r="17" spans="1:16">
      <c r="A17" s="8" t="s">
        <v>411</v>
      </c>
      <c r="B17" s="77"/>
      <c r="C17" s="77">
        <v>2</v>
      </c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36">
        <f t="shared" si="0"/>
        <v>2</v>
      </c>
    </row>
    <row r="18" spans="1:16">
      <c r="A18" s="8" t="s">
        <v>568</v>
      </c>
      <c r="B18" s="77"/>
      <c r="C18" s="77">
        <v>13</v>
      </c>
      <c r="D18" s="77"/>
      <c r="E18" s="77"/>
      <c r="F18" s="77"/>
      <c r="G18" s="77"/>
      <c r="H18" s="77"/>
      <c r="I18" s="77"/>
      <c r="J18" s="77"/>
      <c r="K18" s="77">
        <v>2</v>
      </c>
      <c r="L18" s="77"/>
      <c r="M18" s="77"/>
      <c r="N18" s="77"/>
      <c r="O18" s="77"/>
      <c r="P18" s="36">
        <f t="shared" si="0"/>
        <v>15</v>
      </c>
    </row>
    <row r="19" spans="1:16">
      <c r="A19" s="8" t="s">
        <v>569</v>
      </c>
      <c r="B19" s="77"/>
      <c r="C19" s="77">
        <v>6</v>
      </c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>
        <v>2</v>
      </c>
      <c r="P19" s="36">
        <f t="shared" si="0"/>
        <v>8</v>
      </c>
    </row>
    <row r="20" spans="1:16">
      <c r="A20" s="8" t="s">
        <v>40</v>
      </c>
      <c r="B20" s="77"/>
      <c r="C20" s="77">
        <v>2</v>
      </c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>
        <v>2</v>
      </c>
      <c r="P20" s="36">
        <f t="shared" si="0"/>
        <v>4</v>
      </c>
    </row>
    <row r="21" spans="1:16">
      <c r="A21" s="8" t="s">
        <v>417</v>
      </c>
      <c r="B21" s="77"/>
      <c r="C21" s="77">
        <v>6</v>
      </c>
      <c r="D21" s="77"/>
      <c r="E21" s="77"/>
      <c r="F21" s="77"/>
      <c r="G21" s="77"/>
      <c r="H21" s="77"/>
      <c r="I21" s="77" t="s">
        <v>1136</v>
      </c>
      <c r="J21" s="77"/>
      <c r="K21" s="77"/>
      <c r="L21" s="77"/>
      <c r="M21" s="77"/>
      <c r="N21" s="77"/>
      <c r="O21" s="77">
        <v>2</v>
      </c>
      <c r="P21" s="36">
        <f t="shared" si="0"/>
        <v>8</v>
      </c>
    </row>
    <row r="22" spans="1:16">
      <c r="A22" s="8" t="s">
        <v>1259</v>
      </c>
      <c r="B22" s="77"/>
      <c r="C22" s="77"/>
      <c r="D22" s="77"/>
      <c r="E22" s="77"/>
      <c r="F22" s="77"/>
      <c r="G22" s="77"/>
      <c r="H22" s="77">
        <v>6</v>
      </c>
      <c r="I22" s="77"/>
      <c r="J22" s="77"/>
      <c r="K22" s="77"/>
      <c r="L22" s="77"/>
      <c r="M22" s="77"/>
      <c r="N22" s="77"/>
      <c r="O22" s="77"/>
      <c r="P22" s="36">
        <f t="shared" si="0"/>
        <v>6</v>
      </c>
    </row>
    <row r="23" spans="1:16">
      <c r="A23" s="8" t="s">
        <v>124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36" t="str">
        <f t="shared" si="0"/>
        <v/>
      </c>
    </row>
    <row r="24" spans="1:16">
      <c r="A24" s="8" t="s">
        <v>418</v>
      </c>
      <c r="B24" s="77">
        <v>3</v>
      </c>
      <c r="C24" s="77">
        <v>7</v>
      </c>
      <c r="D24" s="77"/>
      <c r="E24" s="77"/>
      <c r="F24" s="77">
        <v>1</v>
      </c>
      <c r="G24" s="77"/>
      <c r="H24" s="77">
        <v>3</v>
      </c>
      <c r="I24" s="77"/>
      <c r="J24" s="77"/>
      <c r="K24" s="77"/>
      <c r="L24" s="77"/>
      <c r="M24" s="77"/>
      <c r="N24" s="77"/>
      <c r="O24" s="77">
        <v>1</v>
      </c>
      <c r="P24" s="36">
        <f t="shared" si="0"/>
        <v>15</v>
      </c>
    </row>
    <row r="25" spans="1:16">
      <c r="A25" s="8" t="s">
        <v>849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36" t="str">
        <f t="shared" si="0"/>
        <v/>
      </c>
    </row>
    <row r="26" spans="1:16">
      <c r="A26" s="8" t="s">
        <v>419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36" t="str">
        <f t="shared" si="0"/>
        <v/>
      </c>
    </row>
    <row r="27" spans="1:16">
      <c r="A27" s="8" t="s">
        <v>18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36" t="str">
        <f t="shared" si="0"/>
        <v/>
      </c>
    </row>
    <row r="28" spans="1:16">
      <c r="A28" s="8" t="s">
        <v>828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36" t="str">
        <f t="shared" si="0"/>
        <v/>
      </c>
    </row>
    <row r="29" spans="1:16">
      <c r="A29" s="8" t="s">
        <v>770</v>
      </c>
      <c r="B29" s="77">
        <v>5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>
        <v>1</v>
      </c>
      <c r="N29" s="77"/>
      <c r="O29" s="77"/>
      <c r="P29" s="36">
        <f t="shared" si="0"/>
        <v>6</v>
      </c>
    </row>
    <row r="30" spans="1:16">
      <c r="A30" s="8" t="s">
        <v>684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36" t="str">
        <f t="shared" si="0"/>
        <v/>
      </c>
    </row>
    <row r="31" spans="1:16">
      <c r="A31" s="8" t="s">
        <v>771</v>
      </c>
      <c r="B31" s="77">
        <v>3</v>
      </c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36">
        <f t="shared" si="0"/>
        <v>3</v>
      </c>
    </row>
    <row r="32" spans="1:16">
      <c r="A32" s="8" t="s">
        <v>179</v>
      </c>
      <c r="B32" s="77">
        <v>6</v>
      </c>
      <c r="C32" s="77">
        <v>2</v>
      </c>
      <c r="D32" s="77"/>
      <c r="E32" s="77"/>
      <c r="F32" s="77"/>
      <c r="G32" s="77"/>
      <c r="H32" s="77"/>
      <c r="I32" s="77" t="s">
        <v>1136</v>
      </c>
      <c r="J32" s="77"/>
      <c r="K32" s="77"/>
      <c r="L32" s="77"/>
      <c r="M32" s="77"/>
      <c r="N32" s="77"/>
      <c r="O32" s="77"/>
      <c r="P32" s="36">
        <f t="shared" si="0"/>
        <v>8</v>
      </c>
    </row>
    <row r="33" spans="1:16">
      <c r="A33" s="8" t="s">
        <v>180</v>
      </c>
      <c r="B33" s="77"/>
      <c r="C33" s="77"/>
      <c r="D33" s="77"/>
      <c r="E33" s="77"/>
      <c r="F33" s="77"/>
      <c r="G33" s="77"/>
      <c r="H33" s="77">
        <v>5</v>
      </c>
      <c r="I33" s="77">
        <v>2</v>
      </c>
      <c r="J33" s="77">
        <v>2</v>
      </c>
      <c r="K33" s="77"/>
      <c r="L33" s="77"/>
      <c r="M33" s="77">
        <v>1</v>
      </c>
      <c r="N33" s="77"/>
      <c r="O33" s="77">
        <v>2</v>
      </c>
      <c r="P33" s="36">
        <f t="shared" si="0"/>
        <v>12</v>
      </c>
    </row>
    <row r="34" spans="1:16">
      <c r="A34" s="8" t="s">
        <v>365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36" t="str">
        <f t="shared" si="0"/>
        <v/>
      </c>
    </row>
    <row r="35" spans="1:16">
      <c r="A35" s="8" t="s">
        <v>651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36" t="str">
        <f t="shared" si="0"/>
        <v/>
      </c>
    </row>
    <row r="36" spans="1:16">
      <c r="A36" s="8" t="s">
        <v>476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36" t="str">
        <f t="shared" si="0"/>
        <v/>
      </c>
    </row>
    <row r="37" spans="1:16">
      <c r="A37" s="8" t="s">
        <v>290</v>
      </c>
      <c r="B37" s="77"/>
      <c r="C37" s="77"/>
      <c r="D37" s="77"/>
      <c r="E37" s="77"/>
      <c r="F37" s="77"/>
      <c r="G37" s="77"/>
      <c r="H37" s="77"/>
      <c r="I37" s="77"/>
      <c r="J37" s="29"/>
      <c r="K37" s="29"/>
      <c r="L37" s="29"/>
      <c r="M37" s="77"/>
      <c r="N37" s="77"/>
      <c r="O37" s="77">
        <v>1</v>
      </c>
      <c r="P37" s="36">
        <f t="shared" si="0"/>
        <v>1</v>
      </c>
    </row>
    <row r="38" spans="1:16">
      <c r="B38" s="105"/>
      <c r="C38" s="105"/>
      <c r="D38" s="105"/>
      <c r="E38" s="116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6"/>
    </row>
    <row r="39" spans="1:16" ht="14">
      <c r="A39" s="2" t="s">
        <v>691</v>
      </c>
      <c r="B39" s="98"/>
      <c r="C39" s="98"/>
      <c r="D39" s="98"/>
      <c r="E39" s="116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87"/>
    </row>
    <row r="40" spans="1:16">
      <c r="A40" s="8" t="s">
        <v>0</v>
      </c>
      <c r="B40" s="77"/>
      <c r="C40" s="77">
        <v>1</v>
      </c>
      <c r="D40" s="77">
        <v>18</v>
      </c>
      <c r="E40" s="77">
        <v>9</v>
      </c>
      <c r="F40" s="77">
        <v>3</v>
      </c>
      <c r="G40" s="77"/>
      <c r="H40" s="77">
        <v>6</v>
      </c>
      <c r="I40" s="77">
        <v>5</v>
      </c>
      <c r="J40" s="77"/>
      <c r="K40" s="77">
        <v>1</v>
      </c>
      <c r="L40" s="77">
        <v>1</v>
      </c>
      <c r="M40" s="77"/>
      <c r="N40" s="77">
        <v>4</v>
      </c>
      <c r="O40" s="77">
        <v>21</v>
      </c>
      <c r="P40" s="36">
        <f t="shared" ref="P40:P46" si="1">IF(SUM(B40:O40)&gt;0,SUM(B40:O40),"")</f>
        <v>69</v>
      </c>
    </row>
    <row r="41" spans="1:16">
      <c r="A41" s="8" t="s">
        <v>477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>
        <v>1</v>
      </c>
      <c r="O41" s="77">
        <v>1</v>
      </c>
      <c r="P41" s="36">
        <f t="shared" si="1"/>
        <v>2</v>
      </c>
    </row>
    <row r="42" spans="1:16">
      <c r="A42" s="8" t="s">
        <v>626</v>
      </c>
      <c r="B42" s="77"/>
      <c r="C42" s="77"/>
      <c r="D42" s="77"/>
      <c r="E42" s="77"/>
      <c r="F42" s="77"/>
      <c r="G42" s="77"/>
      <c r="H42" s="77"/>
      <c r="I42" s="77">
        <v>4</v>
      </c>
      <c r="J42" s="77"/>
      <c r="K42" s="77"/>
      <c r="L42" s="77"/>
      <c r="M42" s="77"/>
      <c r="N42" s="77">
        <v>2</v>
      </c>
      <c r="O42" s="77"/>
      <c r="P42" s="36">
        <f t="shared" si="1"/>
        <v>6</v>
      </c>
    </row>
    <row r="43" spans="1:16">
      <c r="A43" s="8" t="s">
        <v>366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36" t="str">
        <f t="shared" si="1"/>
        <v/>
      </c>
    </row>
    <row r="44" spans="1:16">
      <c r="A44" s="8" t="s">
        <v>485</v>
      </c>
      <c r="B44" s="77">
        <v>1</v>
      </c>
      <c r="C44" s="77"/>
      <c r="D44" s="77"/>
      <c r="E44" s="77"/>
      <c r="F44" s="77"/>
      <c r="G44" s="77"/>
      <c r="H44" s="77"/>
      <c r="I44" s="77" t="s">
        <v>1136</v>
      </c>
      <c r="J44" s="77"/>
      <c r="K44" s="77"/>
      <c r="L44" s="77"/>
      <c r="M44" s="77"/>
      <c r="N44" s="77"/>
      <c r="O44" s="77"/>
      <c r="P44" s="36">
        <f t="shared" si="1"/>
        <v>1</v>
      </c>
    </row>
    <row r="45" spans="1:16">
      <c r="A45" s="8" t="s">
        <v>486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36" t="str">
        <f t="shared" si="1"/>
        <v/>
      </c>
    </row>
    <row r="46" spans="1:16">
      <c r="A46" s="8" t="s">
        <v>487</v>
      </c>
      <c r="B46" s="77"/>
      <c r="C46" s="77">
        <v>1</v>
      </c>
      <c r="D46" s="77"/>
      <c r="E46" s="77">
        <v>1</v>
      </c>
      <c r="F46" s="77">
        <v>1</v>
      </c>
      <c r="G46" s="77"/>
      <c r="H46" s="77">
        <v>9</v>
      </c>
      <c r="I46" s="77">
        <v>5</v>
      </c>
      <c r="J46" s="77"/>
      <c r="K46" s="77"/>
      <c r="L46" s="77">
        <v>1</v>
      </c>
      <c r="M46" s="77"/>
      <c r="N46" s="77">
        <v>1</v>
      </c>
      <c r="O46" s="77"/>
      <c r="P46" s="36">
        <f t="shared" si="1"/>
        <v>19</v>
      </c>
    </row>
    <row r="47" spans="1:16">
      <c r="B47" s="98"/>
      <c r="C47" s="98"/>
      <c r="D47" s="98"/>
      <c r="E47" s="116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87"/>
    </row>
    <row r="48" spans="1:16">
      <c r="A48" s="53" t="s">
        <v>843</v>
      </c>
      <c r="B48" s="98"/>
      <c r="C48" s="98"/>
      <c r="D48" s="98"/>
      <c r="E48" s="116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87"/>
    </row>
    <row r="49" spans="1:16" ht="14">
      <c r="A49" s="61" t="s">
        <v>1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29"/>
      <c r="P49" s="36" t="str">
        <f t="shared" ref="P49:P55" si="2">IF(SUM(B49:O49)&gt;0,SUM(B49:O49),"")</f>
        <v/>
      </c>
    </row>
    <row r="50" spans="1:16" ht="14">
      <c r="A50" s="61" t="s">
        <v>17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36" t="str">
        <f t="shared" si="2"/>
        <v/>
      </c>
    </row>
    <row r="51" spans="1:16" ht="14">
      <c r="A51" s="61" t="s">
        <v>245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36" t="str">
        <f t="shared" si="2"/>
        <v/>
      </c>
    </row>
    <row r="52" spans="1:16" ht="14">
      <c r="A52" s="61" t="s">
        <v>246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36" t="str">
        <f t="shared" si="2"/>
        <v/>
      </c>
    </row>
    <row r="53" spans="1:16" ht="14">
      <c r="A53" s="61" t="s">
        <v>247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36" t="str">
        <f t="shared" si="2"/>
        <v/>
      </c>
    </row>
    <row r="54" spans="1:16" ht="14">
      <c r="A54" s="61" t="s">
        <v>248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36" t="str">
        <f t="shared" si="2"/>
        <v/>
      </c>
    </row>
    <row r="55" spans="1:16" ht="14">
      <c r="A55" s="62" t="s">
        <v>805</v>
      </c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36" t="str">
        <f t="shared" si="2"/>
        <v/>
      </c>
    </row>
    <row r="56" spans="1:16">
      <c r="B56" s="98"/>
      <c r="C56" s="98"/>
      <c r="D56" s="98"/>
      <c r="E56" s="116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87"/>
    </row>
    <row r="57" spans="1:16" ht="14">
      <c r="A57" s="2" t="s">
        <v>995</v>
      </c>
      <c r="B57" s="98"/>
      <c r="C57" s="98"/>
      <c r="D57" s="98"/>
      <c r="E57" s="116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87"/>
    </row>
    <row r="58" spans="1:16" ht="14">
      <c r="A58" s="61" t="s">
        <v>695</v>
      </c>
      <c r="B58" s="77"/>
      <c r="C58" s="77"/>
      <c r="D58" s="77"/>
      <c r="E58" s="77"/>
      <c r="F58" s="77">
        <v>3</v>
      </c>
      <c r="G58" s="77"/>
      <c r="H58" s="77"/>
      <c r="I58" s="77"/>
      <c r="J58" s="77"/>
      <c r="K58" s="77"/>
      <c r="L58" s="77"/>
      <c r="M58" s="77">
        <v>70</v>
      </c>
      <c r="N58" s="77"/>
      <c r="O58" s="77"/>
      <c r="P58" s="36">
        <f t="shared" ref="P58:P64" si="3">IF(SUM(B58:O58)&gt;0,SUM(B58:O58),"")</f>
        <v>73</v>
      </c>
    </row>
    <row r="59" spans="1:16" ht="14">
      <c r="A59" s="39" t="s">
        <v>896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>
        <v>5</v>
      </c>
      <c r="O59" s="29"/>
      <c r="P59" s="36">
        <f t="shared" si="3"/>
        <v>5</v>
      </c>
    </row>
    <row r="60" spans="1:16" ht="14">
      <c r="A60" s="61" t="s">
        <v>570</v>
      </c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36" t="str">
        <f t="shared" si="3"/>
        <v/>
      </c>
    </row>
    <row r="61" spans="1:16" ht="14">
      <c r="A61" s="61" t="s">
        <v>571</v>
      </c>
      <c r="B61" s="77">
        <v>1</v>
      </c>
      <c r="C61" s="77">
        <v>2</v>
      </c>
      <c r="D61" s="77">
        <v>2</v>
      </c>
      <c r="E61" s="77"/>
      <c r="F61" s="77">
        <v>7</v>
      </c>
      <c r="G61" s="77"/>
      <c r="H61" s="77">
        <v>3</v>
      </c>
      <c r="I61" s="77" t="s">
        <v>1136</v>
      </c>
      <c r="J61" s="77"/>
      <c r="K61" s="77"/>
      <c r="L61" s="77">
        <v>1</v>
      </c>
      <c r="M61" s="77">
        <v>1</v>
      </c>
      <c r="N61" s="77">
        <v>3</v>
      </c>
      <c r="O61" s="77">
        <v>2</v>
      </c>
      <c r="P61" s="36">
        <f t="shared" si="3"/>
        <v>22</v>
      </c>
    </row>
    <row r="62" spans="1:16" ht="14">
      <c r="A62" s="61" t="s">
        <v>572</v>
      </c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36" t="str">
        <f t="shared" si="3"/>
        <v/>
      </c>
    </row>
    <row r="63" spans="1:16" ht="14">
      <c r="A63" s="61" t="s">
        <v>821</v>
      </c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36" t="str">
        <f t="shared" si="3"/>
        <v/>
      </c>
    </row>
    <row r="64" spans="1:16" ht="14">
      <c r="A64" s="61" t="s">
        <v>528</v>
      </c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36" t="str">
        <f t="shared" si="3"/>
        <v/>
      </c>
    </row>
    <row r="65" spans="1:16"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87"/>
    </row>
    <row r="66" spans="1:16">
      <c r="A66" s="3" t="s">
        <v>692</v>
      </c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87"/>
    </row>
    <row r="67" spans="1:16" ht="14">
      <c r="A67" s="61" t="s">
        <v>390</v>
      </c>
      <c r="B67" s="77">
        <v>7</v>
      </c>
      <c r="C67" s="77">
        <v>9</v>
      </c>
      <c r="D67" s="77">
        <v>15</v>
      </c>
      <c r="E67" s="77">
        <v>1</v>
      </c>
      <c r="F67" s="77">
        <v>7</v>
      </c>
      <c r="G67" s="77">
        <v>1</v>
      </c>
      <c r="H67" s="77">
        <v>28</v>
      </c>
      <c r="I67" s="77">
        <v>3</v>
      </c>
      <c r="J67" s="77"/>
      <c r="K67" s="77"/>
      <c r="L67" s="77">
        <v>5</v>
      </c>
      <c r="M67" s="77">
        <v>7</v>
      </c>
      <c r="N67" s="77"/>
      <c r="O67" s="77">
        <v>1</v>
      </c>
      <c r="P67" s="36">
        <f t="shared" ref="P67:P80" si="4">IF(SUM(B67:O67)&gt;0,SUM(B67:O67),"")</f>
        <v>84</v>
      </c>
    </row>
    <row r="68" spans="1:16" ht="14">
      <c r="A68" s="61" t="s">
        <v>391</v>
      </c>
      <c r="B68" s="77"/>
      <c r="C68" s="77"/>
      <c r="D68" s="77">
        <v>8</v>
      </c>
      <c r="E68" s="77"/>
      <c r="F68" s="77">
        <v>4</v>
      </c>
      <c r="G68" s="77"/>
      <c r="H68" s="77"/>
      <c r="I68" s="77" t="s">
        <v>1136</v>
      </c>
      <c r="J68" s="77"/>
      <c r="K68" s="77"/>
      <c r="L68" s="77"/>
      <c r="M68" s="77">
        <v>4</v>
      </c>
      <c r="N68" s="77">
        <v>1</v>
      </c>
      <c r="O68" s="77">
        <v>3</v>
      </c>
      <c r="P68" s="36">
        <f t="shared" si="4"/>
        <v>20</v>
      </c>
    </row>
    <row r="69" spans="1:16" ht="14">
      <c r="A69" s="61" t="s">
        <v>439</v>
      </c>
      <c r="B69" s="77"/>
      <c r="C69" s="77"/>
      <c r="D69" s="77"/>
      <c r="E69" s="77"/>
      <c r="F69" s="77"/>
      <c r="G69" s="77"/>
      <c r="H69" s="77">
        <v>1</v>
      </c>
      <c r="I69" s="77"/>
      <c r="J69" s="77"/>
      <c r="K69" s="77"/>
      <c r="L69" s="77"/>
      <c r="M69" s="77"/>
      <c r="N69" s="77"/>
      <c r="O69" s="77"/>
      <c r="P69" s="36">
        <f t="shared" si="4"/>
        <v>1</v>
      </c>
    </row>
    <row r="70" spans="1:16" ht="14">
      <c r="A70" s="61" t="s">
        <v>551</v>
      </c>
      <c r="B70" s="77"/>
      <c r="C70" s="77"/>
      <c r="D70" s="77"/>
      <c r="E70" s="77"/>
      <c r="F70" s="77"/>
      <c r="G70" s="77"/>
      <c r="H70" s="77">
        <v>3</v>
      </c>
      <c r="I70" s="77">
        <v>2</v>
      </c>
      <c r="J70" s="77"/>
      <c r="K70" s="77">
        <v>2</v>
      </c>
      <c r="L70" s="77"/>
      <c r="M70" s="77"/>
      <c r="N70" s="77">
        <v>2</v>
      </c>
      <c r="O70" s="77"/>
      <c r="P70" s="36">
        <f t="shared" si="4"/>
        <v>9</v>
      </c>
    </row>
    <row r="71" spans="1:16" ht="14">
      <c r="A71" s="61" t="s">
        <v>593</v>
      </c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>
        <v>1</v>
      </c>
      <c r="O71" s="77"/>
      <c r="P71" s="36">
        <f t="shared" si="4"/>
        <v>1</v>
      </c>
    </row>
    <row r="72" spans="1:16" ht="14">
      <c r="A72" s="61" t="s">
        <v>594</v>
      </c>
      <c r="B72" s="77"/>
      <c r="C72" s="77">
        <v>1</v>
      </c>
      <c r="D72" s="77"/>
      <c r="E72" s="77"/>
      <c r="F72" s="77"/>
      <c r="G72" s="77"/>
      <c r="H72" s="77"/>
      <c r="I72" s="77">
        <v>1</v>
      </c>
      <c r="J72" s="77"/>
      <c r="K72" s="77"/>
      <c r="L72" s="77"/>
      <c r="M72" s="77"/>
      <c r="N72" s="77"/>
      <c r="O72" s="77"/>
      <c r="P72" s="36">
        <f t="shared" si="4"/>
        <v>2</v>
      </c>
    </row>
    <row r="73" spans="1:16" ht="14">
      <c r="A73" s="61" t="s">
        <v>212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36" t="str">
        <f t="shared" si="4"/>
        <v/>
      </c>
    </row>
    <row r="74" spans="1:16" ht="14">
      <c r="A74" s="61" t="s">
        <v>357</v>
      </c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36" t="str">
        <f t="shared" si="4"/>
        <v/>
      </c>
    </row>
    <row r="75" spans="1:16" ht="14">
      <c r="A75" s="61" t="s">
        <v>392</v>
      </c>
      <c r="B75" s="29">
        <v>1</v>
      </c>
      <c r="C75" s="77">
        <v>9</v>
      </c>
      <c r="D75" s="77"/>
      <c r="E75" s="77"/>
      <c r="F75" s="77"/>
      <c r="G75" s="77"/>
      <c r="H75" s="77">
        <v>1</v>
      </c>
      <c r="I75" s="77">
        <v>1</v>
      </c>
      <c r="J75" s="77"/>
      <c r="K75" s="77"/>
      <c r="L75" s="77"/>
      <c r="M75" s="77">
        <v>2</v>
      </c>
      <c r="N75" s="77">
        <v>3</v>
      </c>
      <c r="O75" s="77"/>
      <c r="P75" s="36">
        <f t="shared" si="4"/>
        <v>17</v>
      </c>
    </row>
    <row r="76" spans="1:16" ht="14">
      <c r="A76" s="61" t="s">
        <v>437</v>
      </c>
      <c r="B76" s="77"/>
      <c r="C76" s="77"/>
      <c r="D76" s="77"/>
      <c r="E76" s="77"/>
      <c r="F76" s="77"/>
      <c r="G76" s="77"/>
      <c r="H76" s="77"/>
      <c r="I76" s="77">
        <v>3</v>
      </c>
      <c r="J76" s="77"/>
      <c r="K76" s="77"/>
      <c r="L76" s="77"/>
      <c r="M76" s="77"/>
      <c r="N76" s="77">
        <v>1</v>
      </c>
      <c r="O76" s="77"/>
      <c r="P76" s="36">
        <f t="shared" si="4"/>
        <v>4</v>
      </c>
    </row>
    <row r="77" spans="1:16" ht="14">
      <c r="A77" s="61" t="s">
        <v>438</v>
      </c>
      <c r="B77" s="77">
        <v>1</v>
      </c>
      <c r="C77" s="77">
        <v>4</v>
      </c>
      <c r="D77" s="77">
        <v>1</v>
      </c>
      <c r="E77" s="77">
        <v>7</v>
      </c>
      <c r="F77" s="77">
        <v>7</v>
      </c>
      <c r="G77" s="77">
        <v>3</v>
      </c>
      <c r="H77" s="77">
        <v>1</v>
      </c>
      <c r="I77" s="77">
        <v>11</v>
      </c>
      <c r="J77" s="77">
        <v>2</v>
      </c>
      <c r="K77" s="77">
        <v>4</v>
      </c>
      <c r="L77" s="77">
        <v>8</v>
      </c>
      <c r="M77" s="77">
        <v>4</v>
      </c>
      <c r="N77" s="77">
        <v>3</v>
      </c>
      <c r="O77" s="77">
        <v>2</v>
      </c>
      <c r="P77" s="36">
        <f t="shared" si="4"/>
        <v>58</v>
      </c>
    </row>
    <row r="78" spans="1:16" ht="14">
      <c r="A78" s="61" t="s">
        <v>393</v>
      </c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36" t="str">
        <f t="shared" si="4"/>
        <v/>
      </c>
    </row>
    <row r="79" spans="1:16" ht="14">
      <c r="A79" s="61" t="s">
        <v>160</v>
      </c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36" t="str">
        <f t="shared" si="4"/>
        <v/>
      </c>
    </row>
    <row r="80" spans="1:16" ht="14">
      <c r="A80" s="61" t="s">
        <v>19</v>
      </c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36" t="str">
        <f t="shared" si="4"/>
        <v/>
      </c>
    </row>
    <row r="81" spans="1:16"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87"/>
    </row>
    <row r="82" spans="1:16">
      <c r="A82" s="3" t="s">
        <v>829</v>
      </c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87"/>
    </row>
    <row r="83" spans="1:16" ht="14">
      <c r="A83" s="61" t="s">
        <v>745</v>
      </c>
      <c r="B83" s="77">
        <v>2</v>
      </c>
      <c r="C83" s="77"/>
      <c r="D83" s="77"/>
      <c r="E83" s="77"/>
      <c r="F83" s="77">
        <v>2</v>
      </c>
      <c r="G83" s="77"/>
      <c r="H83" s="77"/>
      <c r="I83" s="77" t="s">
        <v>1136</v>
      </c>
      <c r="J83" s="77"/>
      <c r="K83" s="77"/>
      <c r="L83" s="77">
        <v>2</v>
      </c>
      <c r="M83" s="77"/>
      <c r="N83" s="77"/>
      <c r="O83" s="77"/>
      <c r="P83" s="36">
        <f>IF(SUM(B83:O83)&gt;0,SUM(B83:O83),"")</f>
        <v>6</v>
      </c>
    </row>
    <row r="84" spans="1:16" ht="14">
      <c r="A84" s="61" t="s">
        <v>746</v>
      </c>
      <c r="B84" s="77">
        <v>8</v>
      </c>
      <c r="C84" s="77">
        <v>9</v>
      </c>
      <c r="D84" s="77"/>
      <c r="E84" s="77"/>
      <c r="F84" s="77">
        <v>1</v>
      </c>
      <c r="G84" s="77"/>
      <c r="H84" s="77">
        <v>1</v>
      </c>
      <c r="I84" s="77" t="s">
        <v>1136</v>
      </c>
      <c r="J84" s="77"/>
      <c r="K84" s="77"/>
      <c r="L84" s="77">
        <v>2</v>
      </c>
      <c r="M84" s="77"/>
      <c r="N84" s="77"/>
      <c r="O84" s="77"/>
      <c r="P84" s="36">
        <f>IF(SUM(B84:O84)&gt;0,SUM(B84:O84),"")</f>
        <v>21</v>
      </c>
    </row>
    <row r="85" spans="1:16" ht="14">
      <c r="A85" s="61" t="s">
        <v>436</v>
      </c>
      <c r="B85" s="77"/>
      <c r="C85" s="77">
        <v>1</v>
      </c>
      <c r="D85" s="77">
        <v>8</v>
      </c>
      <c r="E85" s="77"/>
      <c r="F85" s="77"/>
      <c r="G85" s="77"/>
      <c r="H85" s="77"/>
      <c r="I85" s="77" t="s">
        <v>1136</v>
      </c>
      <c r="J85" s="77"/>
      <c r="K85" s="77"/>
      <c r="L85" s="77"/>
      <c r="M85" s="77">
        <v>2</v>
      </c>
      <c r="N85" s="77"/>
      <c r="O85" s="77">
        <v>5</v>
      </c>
      <c r="P85" s="36">
        <f>IF(SUM(B85:O85)&gt;0,SUM(B85:O85),"")</f>
        <v>16</v>
      </c>
    </row>
    <row r="86" spans="1:16" ht="14">
      <c r="A86" s="61" t="s">
        <v>444</v>
      </c>
      <c r="B86" s="29"/>
      <c r="C86" s="77">
        <v>8</v>
      </c>
      <c r="D86" s="77"/>
      <c r="E86" s="77"/>
      <c r="F86" s="77"/>
      <c r="G86" s="77"/>
      <c r="H86" s="77"/>
      <c r="I86" s="77" t="s">
        <v>1136</v>
      </c>
      <c r="J86" s="77"/>
      <c r="K86" s="77"/>
      <c r="L86" s="77"/>
      <c r="M86" s="77"/>
      <c r="N86" s="77"/>
      <c r="O86" s="77"/>
      <c r="P86" s="36">
        <f>IF(SUM(B86:O86)&gt;0,SUM(B86:O86),"")</f>
        <v>8</v>
      </c>
    </row>
    <row r="87" spans="1:16"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87"/>
    </row>
    <row r="88" spans="1:16" ht="14">
      <c r="A88" s="2" t="s">
        <v>830</v>
      </c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87"/>
    </row>
    <row r="89" spans="1:16" ht="14">
      <c r="A89" s="39" t="s">
        <v>808</v>
      </c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36" t="str">
        <f t="shared" ref="P89:P104" si="5">IF(SUM(B89:O89)&gt;0,SUM(B89:O89),"")</f>
        <v/>
      </c>
    </row>
    <row r="90" spans="1:16" ht="14">
      <c r="A90" s="61" t="s">
        <v>173</v>
      </c>
      <c r="B90" s="77"/>
      <c r="C90" s="77">
        <v>1</v>
      </c>
      <c r="D90" s="77">
        <v>4</v>
      </c>
      <c r="E90" s="77"/>
      <c r="F90" s="77"/>
      <c r="G90" s="77"/>
      <c r="H90" s="77">
        <v>3</v>
      </c>
      <c r="I90" s="77">
        <v>3</v>
      </c>
      <c r="J90" s="77"/>
      <c r="K90" s="77">
        <v>2</v>
      </c>
      <c r="L90" s="77"/>
      <c r="M90" s="77">
        <v>5</v>
      </c>
      <c r="N90" s="77">
        <v>3</v>
      </c>
      <c r="O90" s="77">
        <v>3</v>
      </c>
      <c r="P90" s="36">
        <f t="shared" si="5"/>
        <v>24</v>
      </c>
    </row>
    <row r="91" spans="1:16" ht="14">
      <c r="A91" s="61" t="s">
        <v>174</v>
      </c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36" t="str">
        <f t="shared" si="5"/>
        <v/>
      </c>
    </row>
    <row r="92" spans="1:16" ht="14">
      <c r="A92" s="61" t="s">
        <v>175</v>
      </c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>
        <v>4</v>
      </c>
      <c r="P92" s="36">
        <f t="shared" si="5"/>
        <v>4</v>
      </c>
    </row>
    <row r="93" spans="1:16" ht="14">
      <c r="A93" s="61" t="s">
        <v>671</v>
      </c>
      <c r="B93" s="77">
        <v>2</v>
      </c>
      <c r="C93" s="77">
        <v>3</v>
      </c>
      <c r="D93" s="77"/>
      <c r="E93" s="77"/>
      <c r="F93" s="77"/>
      <c r="G93" s="77"/>
      <c r="H93" s="77">
        <v>2</v>
      </c>
      <c r="I93" s="77"/>
      <c r="J93" s="77"/>
      <c r="K93" s="77"/>
      <c r="L93" s="77"/>
      <c r="M93" s="77"/>
      <c r="N93" s="77">
        <v>2</v>
      </c>
      <c r="O93" s="77">
        <v>3</v>
      </c>
      <c r="P93" s="36">
        <f t="shared" si="5"/>
        <v>12</v>
      </c>
    </row>
    <row r="94" spans="1:16" ht="14">
      <c r="A94" s="61" t="s">
        <v>893</v>
      </c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36" t="str">
        <f t="shared" si="5"/>
        <v/>
      </c>
    </row>
    <row r="95" spans="1:16" ht="14">
      <c r="A95" s="61" t="s">
        <v>897</v>
      </c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36" t="str">
        <f t="shared" si="5"/>
        <v/>
      </c>
    </row>
    <row r="96" spans="1:16" ht="14">
      <c r="A96" s="61" t="s">
        <v>131</v>
      </c>
      <c r="B96" s="77"/>
      <c r="C96" s="77">
        <v>1</v>
      </c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36">
        <f t="shared" si="5"/>
        <v>1</v>
      </c>
    </row>
    <row r="97" spans="1:16" ht="14">
      <c r="A97" s="61" t="s">
        <v>425</v>
      </c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36" t="str">
        <f t="shared" si="5"/>
        <v/>
      </c>
    </row>
    <row r="98" spans="1:16" ht="14">
      <c r="A98" s="61" t="s">
        <v>614</v>
      </c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>
        <v>3</v>
      </c>
      <c r="M98" s="77"/>
      <c r="N98" s="77"/>
      <c r="O98" s="77"/>
      <c r="P98" s="36">
        <f t="shared" si="5"/>
        <v>3</v>
      </c>
    </row>
    <row r="99" spans="1:16" ht="14">
      <c r="A99" s="61" t="s">
        <v>467</v>
      </c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36" t="str">
        <f t="shared" si="5"/>
        <v/>
      </c>
    </row>
    <row r="100" spans="1:16" ht="14">
      <c r="A100" s="61" t="s">
        <v>435</v>
      </c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36" t="str">
        <f t="shared" si="5"/>
        <v/>
      </c>
    </row>
    <row r="101" spans="1:16" ht="14">
      <c r="A101" s="61" t="s">
        <v>344</v>
      </c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36" t="str">
        <f t="shared" si="5"/>
        <v/>
      </c>
    </row>
    <row r="102" spans="1:16" ht="14">
      <c r="A102" s="61" t="s">
        <v>342</v>
      </c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36" t="str">
        <f t="shared" si="5"/>
        <v/>
      </c>
    </row>
    <row r="103" spans="1:16" ht="14">
      <c r="A103" s="61" t="s">
        <v>398</v>
      </c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36" t="str">
        <f t="shared" si="5"/>
        <v/>
      </c>
    </row>
    <row r="104" spans="1:16" ht="14">
      <c r="A104" s="61" t="s">
        <v>54</v>
      </c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36" t="str">
        <f t="shared" si="5"/>
        <v/>
      </c>
    </row>
    <row r="105" spans="1:16" ht="14">
      <c r="A105" s="61" t="s">
        <v>1248</v>
      </c>
      <c r="B105" s="77"/>
      <c r="C105" s="77">
        <v>3</v>
      </c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36"/>
    </row>
    <row r="106" spans="1:16" ht="14">
      <c r="A106" s="61" t="s">
        <v>540</v>
      </c>
      <c r="B106" s="77"/>
      <c r="C106" s="77">
        <v>4</v>
      </c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36">
        <f>IF(SUM(B106:O106)&gt;0,SUM(B106:O106),"")</f>
        <v>4</v>
      </c>
    </row>
    <row r="107" spans="1:16" ht="14">
      <c r="A107" s="61" t="s">
        <v>686</v>
      </c>
      <c r="B107" s="77"/>
      <c r="C107" s="77">
        <v>3</v>
      </c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36">
        <f>IF(SUM(B107:O107)&gt;0,SUM(B107:O107),"")</f>
        <v>3</v>
      </c>
    </row>
    <row r="108" spans="1:16" ht="14">
      <c r="A108" s="61" t="s">
        <v>537</v>
      </c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36" t="str">
        <f>IF(SUM(B108:O108)&gt;0,SUM(B108:O108),"")</f>
        <v/>
      </c>
    </row>
    <row r="109" spans="1:16" ht="14">
      <c r="A109" s="62" t="s">
        <v>346</v>
      </c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36" t="str">
        <f>IF(SUM(B109:O109)&gt;0,SUM(B109:O109),"")</f>
        <v/>
      </c>
    </row>
    <row r="110" spans="1:16"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87"/>
    </row>
    <row r="111" spans="1:16" ht="14">
      <c r="A111" s="2" t="s">
        <v>977</v>
      </c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87"/>
    </row>
    <row r="112" spans="1:16" ht="14">
      <c r="A112" s="61" t="s">
        <v>801</v>
      </c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36" t="str">
        <f t="shared" ref="P112:P120" si="6">IF(SUM(B112:O112)&gt;0,SUM(B112:O112),"")</f>
        <v/>
      </c>
    </row>
    <row r="113" spans="1:16" ht="14">
      <c r="A113" s="61" t="s">
        <v>1192</v>
      </c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36" t="str">
        <f t="shared" si="6"/>
        <v/>
      </c>
    </row>
    <row r="114" spans="1:16" ht="14">
      <c r="A114" s="61" t="s">
        <v>167</v>
      </c>
      <c r="B114" s="77"/>
      <c r="C114" s="77"/>
      <c r="D114" s="77"/>
      <c r="E114" s="77"/>
      <c r="F114" s="77">
        <v>1</v>
      </c>
      <c r="G114" s="77"/>
      <c r="H114" s="77"/>
      <c r="I114" s="77"/>
      <c r="J114" s="77"/>
      <c r="K114" s="77"/>
      <c r="L114" s="77"/>
      <c r="M114" s="77"/>
      <c r="N114" s="77"/>
      <c r="O114" s="77"/>
      <c r="P114" s="36">
        <f t="shared" si="6"/>
        <v>1</v>
      </c>
    </row>
    <row r="115" spans="1:16" ht="14">
      <c r="A115" s="61" t="s">
        <v>1191</v>
      </c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36" t="str">
        <f t="shared" si="6"/>
        <v/>
      </c>
    </row>
    <row r="116" spans="1:16" ht="14">
      <c r="A116" s="61" t="s">
        <v>168</v>
      </c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>
        <v>3</v>
      </c>
      <c r="N116" s="77"/>
      <c r="O116" s="77">
        <v>10</v>
      </c>
      <c r="P116" s="36">
        <f t="shared" si="6"/>
        <v>13</v>
      </c>
    </row>
    <row r="117" spans="1:16" ht="14">
      <c r="A117" s="61" t="s">
        <v>205</v>
      </c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36" t="str">
        <f t="shared" si="6"/>
        <v/>
      </c>
    </row>
    <row r="118" spans="1:16" ht="14">
      <c r="A118" s="61" t="s">
        <v>652</v>
      </c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36" t="str">
        <f t="shared" si="6"/>
        <v/>
      </c>
    </row>
    <row r="119" spans="1:16" ht="14">
      <c r="A119" s="61" t="s">
        <v>6</v>
      </c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36" t="str">
        <f t="shared" si="6"/>
        <v/>
      </c>
    </row>
    <row r="120" spans="1:16" ht="14">
      <c r="A120" s="61" t="s">
        <v>616</v>
      </c>
      <c r="B120" s="77"/>
      <c r="C120" s="77"/>
      <c r="D120" s="77">
        <v>1</v>
      </c>
      <c r="E120" s="77"/>
      <c r="F120" s="77">
        <v>1</v>
      </c>
      <c r="G120" s="77"/>
      <c r="H120" s="77"/>
      <c r="I120" s="77"/>
      <c r="J120" s="77"/>
      <c r="K120" s="77"/>
      <c r="L120" s="77"/>
      <c r="M120" s="77"/>
      <c r="N120" s="77"/>
      <c r="O120" s="77">
        <v>11</v>
      </c>
      <c r="P120" s="36">
        <f t="shared" si="6"/>
        <v>13</v>
      </c>
    </row>
    <row r="121" spans="1:16"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87"/>
    </row>
    <row r="122" spans="1:16" ht="14">
      <c r="A122" s="2" t="s">
        <v>978</v>
      </c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87"/>
    </row>
    <row r="123" spans="1:16" ht="14">
      <c r="A123" s="61" t="s">
        <v>687</v>
      </c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>
        <v>8</v>
      </c>
      <c r="P123" s="36">
        <f>IF(SUM(B123:O123)&gt;0,SUM(B123:O123),"")</f>
        <v>8</v>
      </c>
    </row>
    <row r="124" spans="1:16" ht="14">
      <c r="A124" s="61" t="s">
        <v>688</v>
      </c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36" t="str">
        <f>IF(SUM(B124:O124)&gt;0,SUM(B124:O124),"")</f>
        <v/>
      </c>
    </row>
    <row r="125" spans="1:16" ht="14">
      <c r="A125" s="61" t="s">
        <v>791</v>
      </c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36" t="str">
        <f>IF(SUM(B125:O125)&gt;0,SUM(B125:O125),"")</f>
        <v/>
      </c>
    </row>
    <row r="126" spans="1:16"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87"/>
    </row>
    <row r="127" spans="1:16" ht="14">
      <c r="A127" s="2" t="s">
        <v>979</v>
      </c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87"/>
    </row>
    <row r="128" spans="1:16" ht="14">
      <c r="A128" s="61" t="s">
        <v>324</v>
      </c>
      <c r="B128" s="77"/>
      <c r="C128" s="77"/>
      <c r="D128" s="77"/>
      <c r="E128" s="77"/>
      <c r="F128" s="77"/>
      <c r="G128" s="77"/>
      <c r="H128" s="77"/>
      <c r="I128" s="77">
        <v>2</v>
      </c>
      <c r="J128" s="77"/>
      <c r="K128" s="77"/>
      <c r="L128" s="77"/>
      <c r="M128" s="77">
        <v>6</v>
      </c>
      <c r="N128" s="77">
        <v>24</v>
      </c>
      <c r="O128" s="77">
        <v>4</v>
      </c>
      <c r="P128" s="36">
        <f>IF(SUM(B128:O128)&gt;0,SUM(B128:O128),"")</f>
        <v>36</v>
      </c>
    </row>
    <row r="129" spans="1:16" ht="14">
      <c r="A129" s="61" t="s">
        <v>769</v>
      </c>
      <c r="B129" s="77">
        <v>2</v>
      </c>
      <c r="C129" s="77"/>
      <c r="D129" s="77"/>
      <c r="E129" s="77"/>
      <c r="F129" s="77"/>
      <c r="G129" s="77"/>
      <c r="H129" s="77"/>
      <c r="I129" s="77" t="s">
        <v>1136</v>
      </c>
      <c r="J129" s="77"/>
      <c r="K129" s="77"/>
      <c r="L129" s="77"/>
      <c r="M129" s="77"/>
      <c r="N129" s="77"/>
      <c r="O129" s="77"/>
      <c r="P129" s="36">
        <f>IF(SUM(B129:O129)&gt;0,SUM(B129:O129),"")</f>
        <v>2</v>
      </c>
    </row>
    <row r="130" spans="1:16" ht="14">
      <c r="A130" s="61" t="s">
        <v>863</v>
      </c>
      <c r="B130" s="77">
        <v>9</v>
      </c>
      <c r="C130" s="77">
        <v>3</v>
      </c>
      <c r="D130" s="77"/>
      <c r="E130" s="77">
        <v>16</v>
      </c>
      <c r="F130" s="77">
        <v>2</v>
      </c>
      <c r="G130" s="77">
        <v>1</v>
      </c>
      <c r="H130" s="77">
        <v>8</v>
      </c>
      <c r="I130" s="77">
        <v>7</v>
      </c>
      <c r="J130" s="77"/>
      <c r="K130" s="77">
        <v>6</v>
      </c>
      <c r="L130" s="77">
        <v>3</v>
      </c>
      <c r="M130" s="77">
        <v>6</v>
      </c>
      <c r="N130" s="77">
        <v>7</v>
      </c>
      <c r="O130" s="77">
        <v>7</v>
      </c>
      <c r="P130" s="36">
        <f>IF(SUM(B130:O130)&gt;0,SUM(B130:O130),"")</f>
        <v>75</v>
      </c>
    </row>
    <row r="131" spans="1:16" ht="14">
      <c r="A131" s="61" t="s">
        <v>864</v>
      </c>
      <c r="B131" s="77">
        <v>2</v>
      </c>
      <c r="C131" s="77"/>
      <c r="D131" s="77">
        <v>10</v>
      </c>
      <c r="E131" s="77">
        <v>2</v>
      </c>
      <c r="F131" s="77">
        <v>6</v>
      </c>
      <c r="G131" s="77">
        <v>1</v>
      </c>
      <c r="H131" s="77">
        <v>1</v>
      </c>
      <c r="I131" s="77">
        <v>9</v>
      </c>
      <c r="J131" s="77"/>
      <c r="K131" s="77">
        <v>2</v>
      </c>
      <c r="L131" s="77">
        <v>3</v>
      </c>
      <c r="M131" s="77">
        <v>2</v>
      </c>
      <c r="N131" s="77">
        <v>20</v>
      </c>
      <c r="O131" s="77">
        <v>28</v>
      </c>
      <c r="P131" s="36">
        <f>IF(SUM(B131:O131)&gt;0,SUM(B131:O131),"")</f>
        <v>86</v>
      </c>
    </row>
    <row r="132" spans="1:16" ht="14">
      <c r="A132" s="61" t="s">
        <v>1021</v>
      </c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36" t="str">
        <f>IF(SUM(B132:O132)&gt;0,SUM(B132:O132),"")</f>
        <v/>
      </c>
    </row>
    <row r="133" spans="1:16">
      <c r="A133" s="48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87"/>
    </row>
    <row r="134" spans="1:16" ht="14">
      <c r="A134" s="2" t="s">
        <v>980</v>
      </c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87"/>
    </row>
    <row r="135" spans="1:16" ht="14">
      <c r="A135" s="61" t="s">
        <v>865</v>
      </c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>
        <v>1</v>
      </c>
      <c r="P135" s="36">
        <f t="shared" ref="P135:P144" si="7">IF(SUM(B135:O135)&gt;0,SUM(B135:O135),"")</f>
        <v>1</v>
      </c>
    </row>
    <row r="136" spans="1:16" ht="14">
      <c r="A136" s="61" t="s">
        <v>842</v>
      </c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36" t="str">
        <f t="shared" si="7"/>
        <v/>
      </c>
    </row>
    <row r="137" spans="1:16" ht="14">
      <c r="A137" s="61" t="s">
        <v>866</v>
      </c>
      <c r="B137" s="29"/>
      <c r="C137" s="77"/>
      <c r="D137" s="77"/>
      <c r="E137" s="77"/>
      <c r="F137" s="77"/>
      <c r="G137" s="77"/>
      <c r="H137" s="77"/>
      <c r="I137" s="77"/>
      <c r="J137" s="77"/>
      <c r="K137" s="77"/>
      <c r="L137" s="77">
        <v>1</v>
      </c>
      <c r="M137" s="77"/>
      <c r="N137" s="77"/>
      <c r="O137" s="77">
        <v>3</v>
      </c>
      <c r="P137" s="36">
        <f t="shared" si="7"/>
        <v>4</v>
      </c>
    </row>
    <row r="138" spans="1:16" ht="14">
      <c r="A138" s="61" t="s">
        <v>479</v>
      </c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36" t="str">
        <f t="shared" si="7"/>
        <v/>
      </c>
    </row>
    <row r="139" spans="1:16" ht="14">
      <c r="A139" s="61" t="s">
        <v>480</v>
      </c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36" t="str">
        <f t="shared" si="7"/>
        <v/>
      </c>
    </row>
    <row r="140" spans="1:16" ht="14">
      <c r="A140" s="61" t="s">
        <v>214</v>
      </c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36" t="str">
        <f t="shared" si="7"/>
        <v/>
      </c>
    </row>
    <row r="141" spans="1:16" ht="14">
      <c r="A141" s="61" t="s">
        <v>867</v>
      </c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36" t="str">
        <f t="shared" si="7"/>
        <v/>
      </c>
    </row>
    <row r="142" spans="1:16" ht="14">
      <c r="A142" s="61" t="s">
        <v>576</v>
      </c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36" t="str">
        <f t="shared" si="7"/>
        <v/>
      </c>
    </row>
    <row r="143" spans="1:16" ht="14">
      <c r="A143" s="61" t="s">
        <v>697</v>
      </c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36" t="str">
        <f t="shared" si="7"/>
        <v/>
      </c>
    </row>
    <row r="144" spans="1:16" ht="14">
      <c r="A144" s="61" t="s">
        <v>291</v>
      </c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36" t="str">
        <f t="shared" si="7"/>
        <v/>
      </c>
    </row>
    <row r="145" spans="1:16"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87"/>
    </row>
    <row r="146" spans="1:16" ht="14">
      <c r="A146" s="2" t="s">
        <v>981</v>
      </c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87"/>
    </row>
    <row r="147" spans="1:16" ht="14">
      <c r="A147" s="39" t="s">
        <v>806</v>
      </c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36" t="str">
        <f>IF(SUM(B147:O147)&gt;0,SUM(B147:O147),"")</f>
        <v/>
      </c>
    </row>
    <row r="148" spans="1:16" ht="14">
      <c r="A148" s="39" t="s">
        <v>716</v>
      </c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36" t="str">
        <f>IF(SUM(B148:O148)&gt;0,SUM(B148:O148),"")</f>
        <v/>
      </c>
    </row>
    <row r="149" spans="1:16" ht="14">
      <c r="A149" s="61" t="s">
        <v>552</v>
      </c>
      <c r="B149" s="77"/>
      <c r="C149" s="77">
        <v>2</v>
      </c>
      <c r="D149" s="77">
        <v>6</v>
      </c>
      <c r="E149" s="77"/>
      <c r="F149" s="77">
        <v>13</v>
      </c>
      <c r="G149" s="77">
        <v>3</v>
      </c>
      <c r="H149" s="77">
        <v>8</v>
      </c>
      <c r="I149" s="77">
        <v>12</v>
      </c>
      <c r="J149" s="77">
        <v>6</v>
      </c>
      <c r="K149" s="77"/>
      <c r="L149" s="77"/>
      <c r="M149" s="77"/>
      <c r="N149" s="77"/>
      <c r="O149" s="77"/>
      <c r="P149" s="36">
        <f>IF(SUM(B149:O149)&gt;0,SUM(B149:O149),"")</f>
        <v>50</v>
      </c>
    </row>
    <row r="150" spans="1:16" ht="14">
      <c r="A150" s="61" t="s">
        <v>739</v>
      </c>
      <c r="B150" s="77"/>
      <c r="C150" s="77"/>
      <c r="D150" s="77"/>
      <c r="E150" s="77"/>
      <c r="F150" s="77"/>
      <c r="G150" s="77"/>
      <c r="H150" s="77"/>
      <c r="I150" s="77"/>
      <c r="J150" s="77">
        <v>1</v>
      </c>
      <c r="K150" s="77"/>
      <c r="L150" s="77"/>
      <c r="M150" s="77"/>
      <c r="N150" s="77"/>
      <c r="O150" s="77"/>
      <c r="P150" s="36">
        <f>IF(SUM(B150:O150)&gt;0,SUM(B150:O150),"")</f>
        <v>1</v>
      </c>
    </row>
    <row r="151" spans="1:16"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87"/>
    </row>
    <row r="152" spans="1:16" ht="14">
      <c r="A152" s="2" t="s">
        <v>982</v>
      </c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87"/>
    </row>
    <row r="153" spans="1:16" ht="14">
      <c r="A153" s="61" t="s">
        <v>481</v>
      </c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36" t="str">
        <f t="shared" ref="P153:P158" si="8">IF(SUM(B153:O153)&gt;0,SUM(B153:O153),"")</f>
        <v/>
      </c>
    </row>
    <row r="154" spans="1:16" ht="14">
      <c r="A154" s="61" t="s">
        <v>488</v>
      </c>
      <c r="B154" s="77"/>
      <c r="C154" s="77"/>
      <c r="D154" s="77"/>
      <c r="E154" s="77"/>
      <c r="F154" s="77">
        <v>1</v>
      </c>
      <c r="G154" s="77"/>
      <c r="H154" s="77">
        <v>3</v>
      </c>
      <c r="I154" s="77"/>
      <c r="J154" s="77"/>
      <c r="K154" s="77"/>
      <c r="L154" s="77"/>
      <c r="M154" s="77"/>
      <c r="N154" s="77"/>
      <c r="O154" s="77"/>
      <c r="P154" s="36">
        <f t="shared" si="8"/>
        <v>4</v>
      </c>
    </row>
    <row r="155" spans="1:16" ht="14">
      <c r="A155" s="48" t="s">
        <v>259</v>
      </c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36" t="str">
        <f t="shared" si="8"/>
        <v/>
      </c>
    </row>
    <row r="156" spans="1:16" ht="14">
      <c r="A156" s="61" t="s">
        <v>490</v>
      </c>
      <c r="B156" s="77">
        <v>5</v>
      </c>
      <c r="C156" s="77"/>
      <c r="D156" s="77"/>
      <c r="E156" s="77">
        <v>1</v>
      </c>
      <c r="F156" s="77"/>
      <c r="G156" s="77"/>
      <c r="H156" s="77">
        <v>2</v>
      </c>
      <c r="I156" s="77">
        <v>1</v>
      </c>
      <c r="J156" s="77"/>
      <c r="K156" s="77"/>
      <c r="L156" s="77">
        <v>2</v>
      </c>
      <c r="M156" s="77"/>
      <c r="N156" s="77"/>
      <c r="O156" s="77"/>
      <c r="P156" s="36">
        <f t="shared" si="8"/>
        <v>11</v>
      </c>
    </row>
    <row r="157" spans="1:16" ht="14">
      <c r="A157" s="61" t="s">
        <v>489</v>
      </c>
      <c r="B157" s="77"/>
      <c r="C157" s="77">
        <v>1</v>
      </c>
      <c r="D157" s="77"/>
      <c r="E157" s="77"/>
      <c r="F157" s="77"/>
      <c r="G157" s="77"/>
      <c r="H157" s="77"/>
      <c r="I157" s="77"/>
      <c r="J157" s="77">
        <v>1</v>
      </c>
      <c r="K157" s="77"/>
      <c r="L157" s="77">
        <v>6</v>
      </c>
      <c r="M157" s="77"/>
      <c r="N157" s="77"/>
      <c r="O157" s="77"/>
      <c r="P157" s="36">
        <f t="shared" si="8"/>
        <v>8</v>
      </c>
    </row>
    <row r="158" spans="1:16" ht="14">
      <c r="A158" s="64" t="s">
        <v>762</v>
      </c>
      <c r="B158" s="77"/>
      <c r="C158" s="77"/>
      <c r="D158" s="77"/>
      <c r="E158" s="77"/>
      <c r="F158" s="77">
        <v>1</v>
      </c>
      <c r="G158" s="77"/>
      <c r="H158" s="77"/>
      <c r="I158" s="77"/>
      <c r="J158" s="77"/>
      <c r="K158" s="77"/>
      <c r="L158" s="77"/>
      <c r="M158" s="77"/>
      <c r="N158" s="77">
        <v>1</v>
      </c>
      <c r="O158" s="77"/>
      <c r="P158" s="36">
        <f t="shared" si="8"/>
        <v>2</v>
      </c>
    </row>
    <row r="159" spans="1:16"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87"/>
    </row>
    <row r="160" spans="1:16" ht="14">
      <c r="A160" s="2" t="s">
        <v>383</v>
      </c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87"/>
    </row>
    <row r="161" spans="1:16" ht="14">
      <c r="A161" s="61" t="s">
        <v>332</v>
      </c>
      <c r="B161" s="77"/>
      <c r="C161" s="77"/>
      <c r="D161" s="77"/>
      <c r="E161" s="77"/>
      <c r="F161" s="77"/>
      <c r="G161" s="77"/>
      <c r="H161" s="77">
        <v>1</v>
      </c>
      <c r="I161" s="77"/>
      <c r="J161" s="77"/>
      <c r="K161" s="77"/>
      <c r="L161" s="77"/>
      <c r="M161" s="77"/>
      <c r="N161" s="77">
        <v>1</v>
      </c>
      <c r="O161" s="77"/>
      <c r="P161" s="36">
        <f>IF(SUM(B161:O161)&gt;0,SUM(B161:O161),"")</f>
        <v>2</v>
      </c>
    </row>
    <row r="162" spans="1:16"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87"/>
    </row>
    <row r="163" spans="1:16">
      <c r="A163" s="3" t="s">
        <v>554</v>
      </c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87"/>
    </row>
    <row r="164" spans="1:16" ht="14">
      <c r="A164" s="61" t="s">
        <v>333</v>
      </c>
      <c r="B164" s="77"/>
      <c r="C164" s="77"/>
      <c r="D164" s="77"/>
      <c r="E164" s="77"/>
      <c r="F164" s="77">
        <v>3</v>
      </c>
      <c r="G164" s="77"/>
      <c r="H164" s="77">
        <v>2</v>
      </c>
      <c r="I164" s="77">
        <v>2</v>
      </c>
      <c r="J164" s="77"/>
      <c r="K164" s="77"/>
      <c r="L164" s="77">
        <v>5</v>
      </c>
      <c r="M164" s="77"/>
      <c r="N164" s="77"/>
      <c r="O164" s="77"/>
      <c r="P164" s="36">
        <f t="shared" ref="P164:P175" si="9">IF(SUM(B164:O164)&gt;0,SUM(B164:O164),"")</f>
        <v>12</v>
      </c>
    </row>
    <row r="165" spans="1:16" ht="14">
      <c r="A165" s="61" t="s">
        <v>334</v>
      </c>
      <c r="B165" s="77"/>
      <c r="C165" s="77"/>
      <c r="D165" s="77"/>
      <c r="E165" s="77"/>
      <c r="F165" s="77">
        <v>4</v>
      </c>
      <c r="G165" s="77"/>
      <c r="H165" s="77">
        <v>2</v>
      </c>
      <c r="I165" s="77"/>
      <c r="J165" s="77"/>
      <c r="K165" s="77"/>
      <c r="L165" s="77"/>
      <c r="M165" s="77"/>
      <c r="N165" s="77"/>
      <c r="O165" s="77"/>
      <c r="P165" s="36">
        <f t="shared" si="9"/>
        <v>6</v>
      </c>
    </row>
    <row r="166" spans="1:16" ht="14">
      <c r="A166" s="61" t="s">
        <v>198</v>
      </c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36" t="str">
        <f t="shared" si="9"/>
        <v/>
      </c>
    </row>
    <row r="167" spans="1:16" ht="14">
      <c r="A167" s="61" t="s">
        <v>199</v>
      </c>
      <c r="B167" s="77"/>
      <c r="C167" s="77"/>
      <c r="D167" s="77"/>
      <c r="E167" s="77"/>
      <c r="F167" s="77"/>
      <c r="G167" s="77"/>
      <c r="H167" s="77"/>
      <c r="I167" s="77" t="s">
        <v>1136</v>
      </c>
      <c r="J167" s="77"/>
      <c r="K167" s="77"/>
      <c r="L167" s="77"/>
      <c r="M167" s="77"/>
      <c r="N167" s="77"/>
      <c r="O167" s="77"/>
      <c r="P167" s="36" t="str">
        <f t="shared" si="9"/>
        <v/>
      </c>
    </row>
    <row r="168" spans="1:16" ht="14">
      <c r="A168" s="61" t="s">
        <v>717</v>
      </c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36" t="str">
        <f t="shared" si="9"/>
        <v/>
      </c>
    </row>
    <row r="169" spans="1:16" ht="14">
      <c r="A169" s="61" t="s">
        <v>200</v>
      </c>
      <c r="B169" s="77"/>
      <c r="C169" s="77"/>
      <c r="D169" s="77"/>
      <c r="E169" s="77"/>
      <c r="F169" s="29" t="s">
        <v>1128</v>
      </c>
      <c r="G169" s="77">
        <v>1</v>
      </c>
      <c r="H169" s="77">
        <v>1</v>
      </c>
      <c r="I169" s="77">
        <v>2</v>
      </c>
      <c r="J169" s="77"/>
      <c r="K169" s="77"/>
      <c r="L169" s="77">
        <v>1</v>
      </c>
      <c r="M169" s="77">
        <v>1</v>
      </c>
      <c r="N169" s="77">
        <v>1</v>
      </c>
      <c r="O169" s="77">
        <v>2</v>
      </c>
      <c r="P169" s="36">
        <f t="shared" si="9"/>
        <v>9</v>
      </c>
    </row>
    <row r="170" spans="1:16" ht="14">
      <c r="A170" s="61" t="s">
        <v>336</v>
      </c>
      <c r="B170" s="77"/>
      <c r="C170" s="77"/>
      <c r="D170" s="77"/>
      <c r="E170" s="77"/>
      <c r="F170" s="77">
        <v>2</v>
      </c>
      <c r="G170" s="77">
        <v>1</v>
      </c>
      <c r="H170" s="77"/>
      <c r="I170" s="77">
        <v>1</v>
      </c>
      <c r="J170" s="77"/>
      <c r="K170" s="77"/>
      <c r="L170" s="77">
        <v>2</v>
      </c>
      <c r="M170" s="77"/>
      <c r="N170" s="77"/>
      <c r="O170" s="77"/>
      <c r="P170" s="36">
        <f t="shared" si="9"/>
        <v>6</v>
      </c>
    </row>
    <row r="171" spans="1:16" ht="14">
      <c r="A171" s="61" t="s">
        <v>787</v>
      </c>
      <c r="B171" s="77"/>
      <c r="C171" s="77"/>
      <c r="D171" s="77"/>
      <c r="E171" s="77"/>
      <c r="F171" s="77"/>
      <c r="G171" s="77">
        <v>2</v>
      </c>
      <c r="H171" s="77"/>
      <c r="I171" s="77"/>
      <c r="J171" s="77"/>
      <c r="K171" s="77"/>
      <c r="L171" s="77"/>
      <c r="M171" s="77"/>
      <c r="N171" s="77"/>
      <c r="O171" s="77"/>
      <c r="P171" s="36">
        <f t="shared" si="9"/>
        <v>2</v>
      </c>
    </row>
    <row r="172" spans="1:16" ht="14">
      <c r="A172" s="61" t="s">
        <v>271</v>
      </c>
      <c r="B172" s="77">
        <v>2</v>
      </c>
      <c r="C172" s="77">
        <v>1</v>
      </c>
      <c r="D172" s="77">
        <v>2</v>
      </c>
      <c r="E172" s="77"/>
      <c r="F172" s="77">
        <v>1</v>
      </c>
      <c r="G172" s="77"/>
      <c r="H172" s="77">
        <v>2</v>
      </c>
      <c r="I172" s="77">
        <v>4</v>
      </c>
      <c r="J172" s="77">
        <v>1</v>
      </c>
      <c r="K172" s="77"/>
      <c r="L172" s="77">
        <v>1</v>
      </c>
      <c r="M172" s="77"/>
      <c r="N172" s="77">
        <v>1</v>
      </c>
      <c r="O172" s="77">
        <v>4</v>
      </c>
      <c r="P172" s="36">
        <f t="shared" si="9"/>
        <v>19</v>
      </c>
    </row>
    <row r="173" spans="1:16" ht="14">
      <c r="A173" s="61" t="s">
        <v>1256</v>
      </c>
      <c r="B173" s="77"/>
      <c r="C173" s="77"/>
      <c r="D173" s="77"/>
      <c r="E173" s="77"/>
      <c r="F173" s="77"/>
      <c r="G173" s="77"/>
      <c r="H173" s="77"/>
      <c r="I173" s="77">
        <v>1</v>
      </c>
      <c r="J173" s="77"/>
      <c r="K173" s="77"/>
      <c r="L173" s="77"/>
      <c r="M173" s="77"/>
      <c r="N173" s="77"/>
      <c r="O173" s="77"/>
      <c r="P173" s="36">
        <f t="shared" si="9"/>
        <v>1</v>
      </c>
    </row>
    <row r="174" spans="1:16" ht="14">
      <c r="A174" s="61" t="s">
        <v>263</v>
      </c>
      <c r="B174" s="77">
        <v>2</v>
      </c>
      <c r="C174" s="77"/>
      <c r="D174" s="77"/>
      <c r="E174" s="77"/>
      <c r="F174" s="77">
        <v>1</v>
      </c>
      <c r="G174" s="77"/>
      <c r="H174" s="77"/>
      <c r="I174" s="77"/>
      <c r="J174" s="77"/>
      <c r="K174" s="77"/>
      <c r="L174" s="77"/>
      <c r="M174" s="77"/>
      <c r="N174" s="77"/>
      <c r="O174" s="77"/>
      <c r="P174" s="36">
        <f t="shared" si="9"/>
        <v>3</v>
      </c>
    </row>
    <row r="175" spans="1:16" ht="14">
      <c r="A175" s="61" t="s">
        <v>206</v>
      </c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36" t="str">
        <f t="shared" si="9"/>
        <v/>
      </c>
    </row>
    <row r="176" spans="1:16"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87"/>
    </row>
    <row r="177" spans="1:16" ht="14">
      <c r="A177" s="2" t="s">
        <v>253</v>
      </c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87"/>
    </row>
    <row r="178" spans="1:16" ht="14">
      <c r="A178" s="61" t="s">
        <v>440</v>
      </c>
      <c r="B178" s="77"/>
      <c r="C178" s="77">
        <v>2</v>
      </c>
      <c r="D178" s="77"/>
      <c r="E178" s="77"/>
      <c r="F178" s="77"/>
      <c r="G178" s="77">
        <v>1</v>
      </c>
      <c r="H178" s="77">
        <v>1</v>
      </c>
      <c r="I178" s="77">
        <v>7</v>
      </c>
      <c r="J178" s="77"/>
      <c r="K178" s="77"/>
      <c r="L178" s="77">
        <v>2</v>
      </c>
      <c r="M178" s="77"/>
      <c r="N178" s="77">
        <v>3</v>
      </c>
      <c r="O178" s="77"/>
      <c r="P178" s="36">
        <f>IF(SUM(B178:O178)&gt;0,SUM(B178:O178),"")</f>
        <v>16</v>
      </c>
    </row>
    <row r="179" spans="1:16" ht="14">
      <c r="A179" s="61" t="s">
        <v>441</v>
      </c>
      <c r="B179" s="77"/>
      <c r="C179" s="77"/>
      <c r="D179" s="77"/>
      <c r="E179" s="77"/>
      <c r="F179" s="77"/>
      <c r="G179" s="77"/>
      <c r="H179" s="77">
        <v>1</v>
      </c>
      <c r="I179" s="77"/>
      <c r="J179" s="77"/>
      <c r="K179" s="77"/>
      <c r="L179" s="77"/>
      <c r="M179" s="77"/>
      <c r="N179" s="77"/>
      <c r="O179" s="77"/>
      <c r="P179" s="36">
        <f>IF(SUM(B179:O179)&gt;0,SUM(B179:O179),"")</f>
        <v>1</v>
      </c>
    </row>
    <row r="180" spans="1:16" ht="14">
      <c r="A180" s="61" t="s">
        <v>442</v>
      </c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36" t="str">
        <f>IF(SUM(B180:O180)&gt;0,SUM(B180:O180),"")</f>
        <v/>
      </c>
    </row>
    <row r="181" spans="1:16" ht="14">
      <c r="A181" s="61" t="s">
        <v>443</v>
      </c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36" t="str">
        <f>IF(SUM(B181:O181)&gt;0,SUM(B181:O181),"")</f>
        <v/>
      </c>
    </row>
    <row r="182" spans="1:16" ht="14">
      <c r="A182" s="61" t="s">
        <v>20</v>
      </c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>
        <v>1</v>
      </c>
      <c r="O182" s="77"/>
      <c r="P182" s="36">
        <f>IF(SUM(B182:O182)&gt;0,SUM(B182:O182),"")</f>
        <v>1</v>
      </c>
    </row>
    <row r="183" spans="1:16"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87"/>
    </row>
    <row r="184" spans="1:16" ht="14">
      <c r="A184" s="2" t="s">
        <v>555</v>
      </c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87"/>
    </row>
    <row r="185" spans="1:16" ht="14">
      <c r="A185" s="61" t="s">
        <v>264</v>
      </c>
      <c r="B185" s="29"/>
      <c r="C185" s="77"/>
      <c r="D185" s="77"/>
      <c r="E185" s="77"/>
      <c r="F185" s="77"/>
      <c r="G185" s="77"/>
      <c r="H185" s="77">
        <v>1</v>
      </c>
      <c r="I185" s="77">
        <v>1</v>
      </c>
      <c r="J185" s="77"/>
      <c r="K185" s="77"/>
      <c r="L185" s="77">
        <v>1</v>
      </c>
      <c r="M185" s="77"/>
      <c r="N185" s="77"/>
      <c r="O185" s="77"/>
      <c r="P185" s="36">
        <f t="shared" ref="P185:P198" si="10">IF(SUM(B185:O185)&gt;0,SUM(B185:O185),"")</f>
        <v>3</v>
      </c>
    </row>
    <row r="186" spans="1:16" ht="14">
      <c r="A186" s="61" t="s">
        <v>265</v>
      </c>
      <c r="B186" s="77">
        <v>4</v>
      </c>
      <c r="C186" s="77">
        <v>7</v>
      </c>
      <c r="D186" s="77"/>
      <c r="E186" s="77"/>
      <c r="F186" s="77"/>
      <c r="G186" s="77">
        <v>2</v>
      </c>
      <c r="H186" s="77">
        <v>1</v>
      </c>
      <c r="I186" s="77">
        <v>11</v>
      </c>
      <c r="J186" s="77"/>
      <c r="K186" s="77"/>
      <c r="L186" s="77"/>
      <c r="M186" s="77"/>
      <c r="N186" s="77"/>
      <c r="O186" s="77"/>
      <c r="P186" s="36">
        <f t="shared" si="10"/>
        <v>25</v>
      </c>
    </row>
    <row r="187" spans="1:16" ht="14">
      <c r="A187" s="61" t="s">
        <v>51</v>
      </c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36" t="str">
        <f t="shared" si="10"/>
        <v/>
      </c>
    </row>
    <row r="188" spans="1:16" ht="14">
      <c r="A188" s="61" t="s">
        <v>126</v>
      </c>
      <c r="B188" s="77">
        <v>6</v>
      </c>
      <c r="C188" s="77"/>
      <c r="D188" s="77"/>
      <c r="E188" s="77"/>
      <c r="F188" s="77"/>
      <c r="G188" s="77"/>
      <c r="H188" s="77">
        <v>2</v>
      </c>
      <c r="I188" s="77" t="s">
        <v>1136</v>
      </c>
      <c r="J188" s="77">
        <v>1</v>
      </c>
      <c r="K188" s="77"/>
      <c r="L188" s="77"/>
      <c r="M188" s="77"/>
      <c r="N188" s="77"/>
      <c r="O188" s="77"/>
      <c r="P188" s="36">
        <f t="shared" si="10"/>
        <v>9</v>
      </c>
    </row>
    <row r="189" spans="1:16" ht="14">
      <c r="A189" s="61" t="s">
        <v>127</v>
      </c>
      <c r="B189" s="77"/>
      <c r="C189" s="77"/>
      <c r="D189" s="77"/>
      <c r="E189" s="77"/>
      <c r="F189" s="77"/>
      <c r="G189" s="77">
        <v>1</v>
      </c>
      <c r="H189" s="77">
        <v>7</v>
      </c>
      <c r="I189" s="77">
        <v>6</v>
      </c>
      <c r="J189" s="77"/>
      <c r="K189" s="77"/>
      <c r="L189" s="77"/>
      <c r="M189" s="77"/>
      <c r="N189" s="77">
        <v>1</v>
      </c>
      <c r="O189" s="77"/>
      <c r="P189" s="36">
        <f t="shared" si="10"/>
        <v>15</v>
      </c>
    </row>
    <row r="190" spans="1:16" ht="14">
      <c r="A190" s="61" t="s">
        <v>128</v>
      </c>
      <c r="B190" s="77">
        <v>1</v>
      </c>
      <c r="C190" s="77"/>
      <c r="D190" s="77"/>
      <c r="E190" s="77"/>
      <c r="F190" s="77"/>
      <c r="G190" s="77"/>
      <c r="H190" s="77"/>
      <c r="I190" s="77">
        <v>11</v>
      </c>
      <c r="J190" s="77"/>
      <c r="K190" s="77"/>
      <c r="L190" s="77"/>
      <c r="M190" s="77"/>
      <c r="N190" s="77"/>
      <c r="O190" s="77"/>
      <c r="P190" s="36">
        <f t="shared" si="10"/>
        <v>12</v>
      </c>
    </row>
    <row r="191" spans="1:16" ht="14">
      <c r="A191" s="61" t="s">
        <v>270</v>
      </c>
      <c r="B191" s="77">
        <v>2</v>
      </c>
      <c r="C191" s="77"/>
      <c r="D191" s="77"/>
      <c r="E191" s="77"/>
      <c r="F191" s="77"/>
      <c r="G191" s="77"/>
      <c r="H191" s="77"/>
      <c r="I191" s="77" t="s">
        <v>1136</v>
      </c>
      <c r="J191" s="77"/>
      <c r="K191" s="77"/>
      <c r="L191" s="77"/>
      <c r="M191" s="77"/>
      <c r="N191" s="77"/>
      <c r="O191" s="77"/>
      <c r="P191" s="36">
        <f t="shared" si="10"/>
        <v>2</v>
      </c>
    </row>
    <row r="192" spans="1:16" ht="14">
      <c r="A192" s="61" t="s">
        <v>21</v>
      </c>
      <c r="B192" s="77"/>
      <c r="C192" s="77">
        <v>3</v>
      </c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36">
        <f t="shared" si="10"/>
        <v>3</v>
      </c>
    </row>
    <row r="193" spans="1:16" ht="14">
      <c r="A193" s="61" t="s">
        <v>4</v>
      </c>
      <c r="B193" s="77"/>
      <c r="C193" s="77"/>
      <c r="D193" s="77"/>
      <c r="E193" s="77"/>
      <c r="F193" s="77">
        <v>2</v>
      </c>
      <c r="G193" s="77"/>
      <c r="H193" s="77">
        <v>1</v>
      </c>
      <c r="I193" s="77">
        <v>2</v>
      </c>
      <c r="J193" s="77"/>
      <c r="K193" s="77">
        <v>1</v>
      </c>
      <c r="L193" s="77">
        <v>6</v>
      </c>
      <c r="M193" s="77"/>
      <c r="N193" s="77">
        <v>3</v>
      </c>
      <c r="O193" s="77"/>
      <c r="P193" s="36">
        <f t="shared" si="10"/>
        <v>15</v>
      </c>
    </row>
    <row r="194" spans="1:16" ht="14">
      <c r="A194" s="61" t="s">
        <v>142</v>
      </c>
      <c r="B194" s="77"/>
      <c r="C194" s="77"/>
      <c r="D194" s="77"/>
      <c r="E194" s="77">
        <v>2</v>
      </c>
      <c r="F194" s="77">
        <v>5</v>
      </c>
      <c r="G194" s="77"/>
      <c r="H194" s="77">
        <v>1</v>
      </c>
      <c r="I194" s="77">
        <v>1</v>
      </c>
      <c r="J194" s="77"/>
      <c r="K194" s="77"/>
      <c r="L194" s="77"/>
      <c r="M194" s="77"/>
      <c r="N194" s="77">
        <v>21</v>
      </c>
      <c r="O194" s="77">
        <v>1</v>
      </c>
      <c r="P194" s="36">
        <f t="shared" si="10"/>
        <v>31</v>
      </c>
    </row>
    <row r="195" spans="1:16" ht="14">
      <c r="A195" s="61" t="s">
        <v>143</v>
      </c>
      <c r="B195" s="77">
        <v>2</v>
      </c>
      <c r="C195" s="77">
        <v>8</v>
      </c>
      <c r="D195" s="77"/>
      <c r="E195" s="77">
        <v>5</v>
      </c>
      <c r="F195" s="77">
        <v>7</v>
      </c>
      <c r="G195" s="77"/>
      <c r="H195" s="77">
        <v>7</v>
      </c>
      <c r="I195" s="77">
        <v>6</v>
      </c>
      <c r="J195" s="77"/>
      <c r="K195" s="77">
        <v>1</v>
      </c>
      <c r="L195" s="77">
        <v>6</v>
      </c>
      <c r="M195" s="77">
        <v>8</v>
      </c>
      <c r="N195" s="77">
        <v>12</v>
      </c>
      <c r="O195" s="77">
        <v>19</v>
      </c>
      <c r="P195" s="36">
        <f t="shared" si="10"/>
        <v>81</v>
      </c>
    </row>
    <row r="196" spans="1:16" ht="14">
      <c r="A196" s="61" t="s">
        <v>52</v>
      </c>
      <c r="B196" s="77"/>
      <c r="C196" s="77"/>
      <c r="D196" s="77"/>
      <c r="E196" s="77"/>
      <c r="F196" s="77"/>
      <c r="G196" s="77">
        <v>3</v>
      </c>
      <c r="H196" s="77"/>
      <c r="I196" s="77"/>
      <c r="J196" s="77"/>
      <c r="K196" s="77"/>
      <c r="L196" s="77"/>
      <c r="M196" s="77"/>
      <c r="N196" s="77"/>
      <c r="O196" s="77"/>
      <c r="P196" s="36">
        <f t="shared" si="10"/>
        <v>3</v>
      </c>
    </row>
    <row r="197" spans="1:16" ht="14">
      <c r="A197" s="61" t="s">
        <v>22</v>
      </c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36" t="str">
        <f t="shared" si="10"/>
        <v/>
      </c>
    </row>
    <row r="198" spans="1:16" ht="14">
      <c r="A198" s="61" t="s">
        <v>497</v>
      </c>
      <c r="B198" s="77"/>
      <c r="C198" s="77"/>
      <c r="D198" s="77"/>
      <c r="E198" s="77"/>
      <c r="F198" s="77"/>
      <c r="G198" s="77"/>
      <c r="H198" s="77"/>
      <c r="I198" s="77">
        <v>1</v>
      </c>
      <c r="J198" s="77"/>
      <c r="K198" s="77"/>
      <c r="L198" s="77"/>
      <c r="M198" s="77"/>
      <c r="N198" s="77"/>
      <c r="O198" s="77">
        <v>2</v>
      </c>
      <c r="P198" s="36">
        <f t="shared" si="10"/>
        <v>3</v>
      </c>
    </row>
    <row r="199" spans="1:16"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87"/>
    </row>
    <row r="200" spans="1:16" ht="14">
      <c r="A200" s="2" t="s">
        <v>556</v>
      </c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87"/>
    </row>
    <row r="201" spans="1:16" ht="14">
      <c r="A201" s="61" t="s">
        <v>341</v>
      </c>
      <c r="B201" s="77">
        <v>6</v>
      </c>
      <c r="C201" s="77">
        <v>3</v>
      </c>
      <c r="D201" s="77"/>
      <c r="E201" s="77">
        <v>3</v>
      </c>
      <c r="F201" s="77">
        <v>2</v>
      </c>
      <c r="G201" s="77"/>
      <c r="H201" s="77">
        <v>1</v>
      </c>
      <c r="I201" s="77">
        <v>11</v>
      </c>
      <c r="J201" s="77">
        <v>2</v>
      </c>
      <c r="K201" s="77"/>
      <c r="L201" s="77"/>
      <c r="M201" s="77"/>
      <c r="N201" s="77">
        <v>3</v>
      </c>
      <c r="O201" s="77"/>
      <c r="P201" s="36">
        <f>IF(SUM(B201:O201)&gt;0,SUM(B201:O201),"")</f>
        <v>31</v>
      </c>
    </row>
    <row r="202" spans="1:16" ht="14">
      <c r="A202" s="61" t="s">
        <v>482</v>
      </c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36" t="str">
        <f>IF(SUM(B202:O202)&gt;0,SUM(B202:O202),"")</f>
        <v/>
      </c>
    </row>
    <row r="203" spans="1:16" ht="14">
      <c r="A203" s="61" t="s">
        <v>502</v>
      </c>
      <c r="B203" s="77">
        <v>3</v>
      </c>
      <c r="C203" s="77"/>
      <c r="D203" s="77"/>
      <c r="E203" s="77"/>
      <c r="F203" s="77">
        <v>1</v>
      </c>
      <c r="G203" s="77"/>
      <c r="H203" s="77">
        <v>2</v>
      </c>
      <c r="I203" s="77">
        <v>7</v>
      </c>
      <c r="J203" s="77">
        <v>2</v>
      </c>
      <c r="K203" s="77"/>
      <c r="L203" s="77">
        <v>2</v>
      </c>
      <c r="M203" s="77"/>
      <c r="N203" s="77">
        <v>4</v>
      </c>
      <c r="O203" s="77">
        <v>1</v>
      </c>
      <c r="P203" s="36">
        <f>IF(SUM(B203:O203)&gt;0,SUM(B203:O203),"")</f>
        <v>22</v>
      </c>
    </row>
    <row r="204" spans="1:16" ht="14">
      <c r="A204" s="61" t="s">
        <v>741</v>
      </c>
      <c r="B204" s="77"/>
      <c r="C204" s="77"/>
      <c r="D204" s="77"/>
      <c r="E204" s="77"/>
      <c r="F204" s="77"/>
      <c r="G204" s="77"/>
      <c r="H204" s="77"/>
      <c r="I204" s="77">
        <v>2</v>
      </c>
      <c r="J204" s="77"/>
      <c r="K204" s="77"/>
      <c r="L204" s="77"/>
      <c r="M204" s="77"/>
      <c r="N204" s="77"/>
      <c r="O204" s="77"/>
      <c r="P204" s="36">
        <f>IF(SUM(B204:O204)&gt;0,SUM(B204:O204),"")</f>
        <v>2</v>
      </c>
    </row>
    <row r="205" spans="1:16" ht="14">
      <c r="A205" s="61" t="s">
        <v>23</v>
      </c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36" t="str">
        <f>IF(SUM(B205:O205)&gt;0,SUM(B205:O205),"")</f>
        <v/>
      </c>
    </row>
    <row r="206" spans="1:16"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87"/>
    </row>
    <row r="207" spans="1:16" ht="14">
      <c r="A207" s="2" t="s">
        <v>557</v>
      </c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87"/>
    </row>
    <row r="208" spans="1:16" ht="14">
      <c r="A208" s="39" t="s">
        <v>309</v>
      </c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36" t="str">
        <f t="shared" ref="P208:P213" si="11">IF(SUM(B208:O208)&gt;0,SUM(B208:O208),"")</f>
        <v/>
      </c>
    </row>
    <row r="209" spans="1:16" ht="14">
      <c r="A209" s="61" t="s">
        <v>343</v>
      </c>
      <c r="B209" s="77"/>
      <c r="C209" s="77">
        <v>1</v>
      </c>
      <c r="D209" s="77"/>
      <c r="E209" s="77">
        <v>2</v>
      </c>
      <c r="F209" s="77">
        <v>1</v>
      </c>
      <c r="G209" s="77">
        <v>1</v>
      </c>
      <c r="H209" s="77">
        <v>1</v>
      </c>
      <c r="I209" s="77">
        <v>2</v>
      </c>
      <c r="J209" s="77"/>
      <c r="K209" s="77"/>
      <c r="L209" s="77"/>
      <c r="M209" s="77"/>
      <c r="N209" s="77"/>
      <c r="O209" s="77"/>
      <c r="P209" s="36">
        <f t="shared" si="11"/>
        <v>8</v>
      </c>
    </row>
    <row r="210" spans="1:16" ht="14">
      <c r="A210" s="61" t="s">
        <v>1230</v>
      </c>
      <c r="B210" s="77"/>
      <c r="C210" s="77"/>
      <c r="D210" s="77">
        <v>14</v>
      </c>
      <c r="E210" s="77">
        <v>19</v>
      </c>
      <c r="F210" s="77">
        <v>14</v>
      </c>
      <c r="G210" s="77"/>
      <c r="H210" s="77">
        <v>6</v>
      </c>
      <c r="I210" s="77">
        <v>4</v>
      </c>
      <c r="J210" s="77"/>
      <c r="K210" s="77"/>
      <c r="L210" s="77">
        <v>3</v>
      </c>
      <c r="M210" s="77">
        <v>4</v>
      </c>
      <c r="N210" s="77">
        <v>4</v>
      </c>
      <c r="O210" s="77">
        <v>2</v>
      </c>
      <c r="P210" s="36">
        <f t="shared" si="11"/>
        <v>70</v>
      </c>
    </row>
    <row r="211" spans="1:16" ht="14">
      <c r="A211" s="61" t="s">
        <v>496</v>
      </c>
      <c r="B211" s="77"/>
      <c r="C211" s="77">
        <v>3</v>
      </c>
      <c r="D211" s="77"/>
      <c r="E211" s="77"/>
      <c r="F211" s="77"/>
      <c r="G211" s="77"/>
      <c r="H211" s="77"/>
      <c r="I211" s="77">
        <v>1</v>
      </c>
      <c r="J211" s="77"/>
      <c r="K211" s="77"/>
      <c r="L211" s="77">
        <v>3</v>
      </c>
      <c r="M211" s="77"/>
      <c r="N211" s="77">
        <v>6</v>
      </c>
      <c r="O211" s="77">
        <v>8</v>
      </c>
      <c r="P211" s="36">
        <f t="shared" si="11"/>
        <v>21</v>
      </c>
    </row>
    <row r="212" spans="1:16" ht="14">
      <c r="A212" s="61" t="s">
        <v>793</v>
      </c>
      <c r="B212" s="77">
        <v>13</v>
      </c>
      <c r="C212" s="77"/>
      <c r="D212" s="77">
        <v>5</v>
      </c>
      <c r="E212" s="77">
        <v>10</v>
      </c>
      <c r="F212" s="77">
        <v>8</v>
      </c>
      <c r="G212" s="77"/>
      <c r="H212" s="77">
        <v>14</v>
      </c>
      <c r="I212" s="77">
        <v>1</v>
      </c>
      <c r="J212" s="77"/>
      <c r="K212" s="77"/>
      <c r="L212" s="77"/>
      <c r="M212" s="77">
        <v>3</v>
      </c>
      <c r="N212" s="77">
        <v>20</v>
      </c>
      <c r="O212" s="77">
        <v>9</v>
      </c>
      <c r="P212" s="36">
        <f t="shared" si="11"/>
        <v>83</v>
      </c>
    </row>
    <row r="213" spans="1:16" ht="14">
      <c r="A213" s="61" t="s">
        <v>794</v>
      </c>
      <c r="B213" s="77">
        <v>2</v>
      </c>
      <c r="C213" s="77">
        <v>11</v>
      </c>
      <c r="D213" s="77">
        <v>4</v>
      </c>
      <c r="E213" s="77">
        <v>12</v>
      </c>
      <c r="F213" s="77">
        <v>4</v>
      </c>
      <c r="G213" s="77">
        <v>3</v>
      </c>
      <c r="H213" s="77">
        <v>10</v>
      </c>
      <c r="I213" s="77">
        <v>9</v>
      </c>
      <c r="J213" s="77">
        <v>1</v>
      </c>
      <c r="K213" s="77">
        <v>6</v>
      </c>
      <c r="L213" s="77">
        <v>3</v>
      </c>
      <c r="M213" s="77">
        <v>28</v>
      </c>
      <c r="N213" s="77">
        <v>24</v>
      </c>
      <c r="O213" s="77">
        <v>40</v>
      </c>
      <c r="P213" s="36">
        <f t="shared" si="11"/>
        <v>157</v>
      </c>
    </row>
    <row r="214" spans="1:16"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87"/>
    </row>
    <row r="215" spans="1:16" ht="14">
      <c r="A215" s="2" t="s">
        <v>558</v>
      </c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87"/>
    </row>
    <row r="216" spans="1:16" ht="14">
      <c r="A216" s="61" t="s">
        <v>470</v>
      </c>
      <c r="B216" s="77"/>
      <c r="C216" s="77"/>
      <c r="D216" s="77"/>
      <c r="E216" s="77"/>
      <c r="F216" s="77"/>
      <c r="G216" s="77"/>
      <c r="H216" s="77"/>
      <c r="I216" s="29">
        <v>18</v>
      </c>
      <c r="J216" s="77"/>
      <c r="K216" s="77">
        <v>7</v>
      </c>
      <c r="L216" s="77">
        <v>3</v>
      </c>
      <c r="M216" s="77"/>
      <c r="N216" s="77">
        <v>46</v>
      </c>
      <c r="O216" s="77">
        <v>18</v>
      </c>
      <c r="P216" s="36">
        <f t="shared" ref="P216:P224" si="12">IF(SUM(B216:O216)&gt;0,SUM(B216:O216),"")</f>
        <v>92</v>
      </c>
    </row>
    <row r="217" spans="1:16" ht="14">
      <c r="A217" s="61" t="s">
        <v>473</v>
      </c>
      <c r="B217" s="77">
        <v>3</v>
      </c>
      <c r="C217" s="77"/>
      <c r="D217" s="77">
        <v>40</v>
      </c>
      <c r="E217" s="77">
        <v>6</v>
      </c>
      <c r="F217" s="77"/>
      <c r="G217" s="77"/>
      <c r="H217" s="77">
        <v>16</v>
      </c>
      <c r="I217" s="77">
        <v>6</v>
      </c>
      <c r="J217" s="77"/>
      <c r="K217" s="77"/>
      <c r="L217" s="77"/>
      <c r="M217" s="77"/>
      <c r="N217" s="77">
        <v>9</v>
      </c>
      <c r="O217" s="77">
        <v>4</v>
      </c>
      <c r="P217" s="36">
        <f t="shared" si="12"/>
        <v>84</v>
      </c>
    </row>
    <row r="218" spans="1:16" ht="14">
      <c r="A218" s="61" t="s">
        <v>727</v>
      </c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29"/>
      <c r="P218" s="36" t="str">
        <f t="shared" si="12"/>
        <v/>
      </c>
    </row>
    <row r="219" spans="1:16" ht="14">
      <c r="A219" s="61" t="s">
        <v>471</v>
      </c>
      <c r="B219" s="77">
        <v>20</v>
      </c>
      <c r="C219" s="77">
        <v>71</v>
      </c>
      <c r="D219" s="77"/>
      <c r="E219" s="77">
        <v>8</v>
      </c>
      <c r="F219" s="77">
        <v>2</v>
      </c>
      <c r="G219" s="77"/>
      <c r="H219" s="77"/>
      <c r="I219" s="77">
        <v>15</v>
      </c>
      <c r="J219" s="77"/>
      <c r="K219" s="77"/>
      <c r="L219" s="77">
        <v>10</v>
      </c>
      <c r="M219" s="77"/>
      <c r="N219" s="77">
        <v>4</v>
      </c>
      <c r="O219" s="77"/>
      <c r="P219" s="36">
        <f t="shared" si="12"/>
        <v>130</v>
      </c>
    </row>
    <row r="220" spans="1:16" ht="14">
      <c r="A220" s="61" t="s">
        <v>472</v>
      </c>
      <c r="B220" s="77">
        <v>11</v>
      </c>
      <c r="C220" s="77">
        <v>2</v>
      </c>
      <c r="D220" s="77">
        <v>4</v>
      </c>
      <c r="E220" s="77">
        <v>17</v>
      </c>
      <c r="F220" s="77">
        <v>8</v>
      </c>
      <c r="G220" s="77">
        <v>10</v>
      </c>
      <c r="H220" s="77">
        <v>50</v>
      </c>
      <c r="I220" s="77">
        <v>31</v>
      </c>
      <c r="J220" s="77">
        <v>30</v>
      </c>
      <c r="K220" s="77"/>
      <c r="L220" s="77">
        <v>2</v>
      </c>
      <c r="M220" s="77">
        <v>27</v>
      </c>
      <c r="N220" s="77">
        <v>6</v>
      </c>
      <c r="O220" s="77">
        <v>5</v>
      </c>
      <c r="P220" s="36">
        <f t="shared" si="12"/>
        <v>203</v>
      </c>
    </row>
    <row r="221" spans="1:16" ht="14">
      <c r="A221" s="61" t="s">
        <v>474</v>
      </c>
      <c r="B221" s="77"/>
      <c r="C221" s="77"/>
      <c r="D221" s="77"/>
      <c r="E221" s="77">
        <v>6</v>
      </c>
      <c r="F221" s="77"/>
      <c r="G221" s="77"/>
      <c r="H221" s="77"/>
      <c r="I221" s="77">
        <v>1</v>
      </c>
      <c r="J221" s="77"/>
      <c r="K221" s="77"/>
      <c r="L221" s="77"/>
      <c r="M221" s="77"/>
      <c r="N221" s="77"/>
      <c r="O221" s="77">
        <v>10</v>
      </c>
      <c r="P221" s="36">
        <f t="shared" si="12"/>
        <v>17</v>
      </c>
    </row>
    <row r="222" spans="1:16" ht="14">
      <c r="A222" s="61" t="s">
        <v>317</v>
      </c>
      <c r="B222" s="77">
        <v>3</v>
      </c>
      <c r="C222" s="77">
        <v>3</v>
      </c>
      <c r="D222" s="77">
        <v>4</v>
      </c>
      <c r="E222" s="77"/>
      <c r="F222" s="77">
        <v>6</v>
      </c>
      <c r="G222" s="77"/>
      <c r="H222" s="77"/>
      <c r="I222" s="77">
        <v>16</v>
      </c>
      <c r="J222" s="77"/>
      <c r="K222" s="77">
        <v>5</v>
      </c>
      <c r="L222" s="77">
        <v>8</v>
      </c>
      <c r="M222" s="77"/>
      <c r="N222" s="77">
        <v>7</v>
      </c>
      <c r="O222" s="77">
        <v>7</v>
      </c>
      <c r="P222" s="36">
        <f t="shared" si="12"/>
        <v>59</v>
      </c>
    </row>
    <row r="223" spans="1:16" ht="14">
      <c r="A223" s="61" t="s">
        <v>475</v>
      </c>
      <c r="B223" s="77"/>
      <c r="C223" s="77">
        <v>77</v>
      </c>
      <c r="D223" s="77">
        <v>29</v>
      </c>
      <c r="E223" s="77">
        <v>3</v>
      </c>
      <c r="F223" s="77"/>
      <c r="G223" s="77"/>
      <c r="H223" s="77">
        <v>17</v>
      </c>
      <c r="I223" s="77">
        <v>50</v>
      </c>
      <c r="J223" s="77">
        <v>6</v>
      </c>
      <c r="K223" s="77">
        <v>50</v>
      </c>
      <c r="L223" s="77"/>
      <c r="M223" s="77">
        <v>13</v>
      </c>
      <c r="N223" s="77">
        <v>32</v>
      </c>
      <c r="O223" s="77">
        <v>59</v>
      </c>
      <c r="P223" s="36">
        <f t="shared" si="12"/>
        <v>336</v>
      </c>
    </row>
    <row r="224" spans="1:16" ht="14">
      <c r="A224" s="61" t="s">
        <v>345</v>
      </c>
      <c r="B224" s="77"/>
      <c r="C224" s="77"/>
      <c r="D224" s="77">
        <v>20</v>
      </c>
      <c r="E224" s="77">
        <v>15</v>
      </c>
      <c r="F224" s="77">
        <v>100</v>
      </c>
      <c r="G224" s="77"/>
      <c r="H224" s="77"/>
      <c r="I224" s="77"/>
      <c r="J224" s="77"/>
      <c r="K224" s="77"/>
      <c r="L224" s="77"/>
      <c r="M224" s="77">
        <v>20</v>
      </c>
      <c r="N224" s="77">
        <v>3</v>
      </c>
      <c r="O224" s="77"/>
      <c r="P224" s="36">
        <f t="shared" si="12"/>
        <v>158</v>
      </c>
    </row>
    <row r="225" spans="1:16">
      <c r="B225" s="98"/>
      <c r="C225" s="98"/>
      <c r="D225" s="98"/>
      <c r="E225" s="98"/>
      <c r="F225" s="110"/>
      <c r="G225" s="98"/>
      <c r="H225" s="98"/>
      <c r="I225" s="98"/>
      <c r="J225" s="98"/>
      <c r="K225" s="98"/>
      <c r="L225" s="98"/>
      <c r="M225" s="98"/>
      <c r="N225" s="98"/>
      <c r="O225" s="98"/>
      <c r="P225" s="87"/>
    </row>
    <row r="226" spans="1:16" ht="14">
      <c r="A226" s="2" t="s">
        <v>698</v>
      </c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87"/>
    </row>
    <row r="227" spans="1:16" ht="14">
      <c r="A227" s="61" t="s">
        <v>165</v>
      </c>
      <c r="B227" s="77">
        <v>3</v>
      </c>
      <c r="C227" s="77">
        <v>1</v>
      </c>
      <c r="D227" s="77">
        <v>1</v>
      </c>
      <c r="E227" s="77">
        <v>5</v>
      </c>
      <c r="F227" s="77">
        <v>4</v>
      </c>
      <c r="G227" s="77"/>
      <c r="H227" s="77">
        <v>1</v>
      </c>
      <c r="I227" s="77" t="s">
        <v>1136</v>
      </c>
      <c r="J227" s="77"/>
      <c r="K227" s="77"/>
      <c r="L227" s="77"/>
      <c r="M227" s="77">
        <v>1</v>
      </c>
      <c r="N227" s="77">
        <v>1</v>
      </c>
      <c r="O227" s="77"/>
      <c r="P227" s="36">
        <f>IF(SUM(B227:O227)&gt;0,SUM(B227:O227),"")</f>
        <v>17</v>
      </c>
    </row>
    <row r="228" spans="1:16" ht="14">
      <c r="A228" s="61" t="s">
        <v>320</v>
      </c>
      <c r="B228" s="77"/>
      <c r="C228" s="77"/>
      <c r="D228" s="77"/>
      <c r="E228" s="77"/>
      <c r="F228" s="77"/>
      <c r="G228" s="77"/>
      <c r="H228" s="77"/>
      <c r="I228" s="77">
        <v>6</v>
      </c>
      <c r="J228" s="77"/>
      <c r="K228" s="77"/>
      <c r="L228" s="77"/>
      <c r="M228" s="77"/>
      <c r="N228" s="77"/>
      <c r="O228" s="77"/>
      <c r="P228" s="36">
        <f>IF(SUM(B228:O228)&gt;0,SUM(B228:O228),"")</f>
        <v>6</v>
      </c>
    </row>
    <row r="229" spans="1:16" ht="14">
      <c r="A229" s="61" t="s">
        <v>172</v>
      </c>
      <c r="B229" s="77">
        <v>7</v>
      </c>
      <c r="C229" s="77"/>
      <c r="D229" s="77"/>
      <c r="E229" s="77"/>
      <c r="F229" s="77"/>
      <c r="G229" s="77"/>
      <c r="H229" s="77"/>
      <c r="I229" s="77" t="s">
        <v>1136</v>
      </c>
      <c r="J229" s="77"/>
      <c r="K229" s="77"/>
      <c r="L229" s="77"/>
      <c r="M229" s="77"/>
      <c r="N229" s="77"/>
      <c r="O229" s="77"/>
      <c r="P229" s="36">
        <f>IF(SUM(B229:O229)&gt;0,SUM(B229:O229),"")</f>
        <v>7</v>
      </c>
    </row>
    <row r="230" spans="1:16" ht="14">
      <c r="A230" s="64" t="s">
        <v>617</v>
      </c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36" t="str">
        <f>IF(SUM(B230:O230)&gt;0,SUM(B230:O230),"")</f>
        <v/>
      </c>
    </row>
    <row r="231" spans="1:16" ht="14">
      <c r="A231" s="61" t="s">
        <v>133</v>
      </c>
      <c r="B231" s="77">
        <v>4</v>
      </c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36">
        <f>IF(SUM(B231:O231)&gt;0,SUM(B231:O231),"")</f>
        <v>4</v>
      </c>
    </row>
    <row r="232" spans="1:16"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87"/>
    </row>
    <row r="233" spans="1:16" ht="14">
      <c r="A233" s="2" t="s">
        <v>699</v>
      </c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87"/>
    </row>
    <row r="234" spans="1:16" ht="14">
      <c r="A234" s="61" t="s">
        <v>75</v>
      </c>
      <c r="B234" s="77">
        <v>4</v>
      </c>
      <c r="C234" s="77"/>
      <c r="D234" s="77"/>
      <c r="E234" s="77"/>
      <c r="F234" s="77">
        <v>3</v>
      </c>
      <c r="G234" s="77"/>
      <c r="H234" s="77">
        <v>2</v>
      </c>
      <c r="I234" s="77">
        <v>6</v>
      </c>
      <c r="J234" s="77"/>
      <c r="K234" s="77"/>
      <c r="L234" s="77">
        <v>1</v>
      </c>
      <c r="M234" s="77">
        <v>1</v>
      </c>
      <c r="N234" s="77"/>
      <c r="O234" s="77"/>
      <c r="P234" s="36">
        <f>IF(SUM(B234:O234)&gt;0,SUM(B234:O234),"")</f>
        <v>17</v>
      </c>
    </row>
    <row r="235" spans="1:16" ht="14">
      <c r="A235" s="61" t="s">
        <v>181</v>
      </c>
      <c r="B235" s="77"/>
      <c r="C235" s="77"/>
      <c r="D235" s="77"/>
      <c r="E235" s="77"/>
      <c r="F235" s="77">
        <v>3</v>
      </c>
      <c r="G235" s="77">
        <v>2</v>
      </c>
      <c r="H235" s="77"/>
      <c r="I235" s="77"/>
      <c r="J235" s="77"/>
      <c r="K235" s="77"/>
      <c r="L235" s="77"/>
      <c r="M235" s="77"/>
      <c r="N235" s="77"/>
      <c r="O235" s="77"/>
      <c r="P235" s="36">
        <f>IF(SUM(B235:O235)&gt;0,SUM(B235:O235),"")</f>
        <v>5</v>
      </c>
    </row>
    <row r="236" spans="1:16" ht="14">
      <c r="A236" s="61" t="s">
        <v>325</v>
      </c>
      <c r="B236" s="77"/>
      <c r="C236" s="77"/>
      <c r="D236" s="77"/>
      <c r="E236" s="77"/>
      <c r="F236" s="77"/>
      <c r="G236" s="77">
        <v>1</v>
      </c>
      <c r="H236" s="77"/>
      <c r="I236" s="77">
        <v>6</v>
      </c>
      <c r="J236" s="77"/>
      <c r="K236" s="77"/>
      <c r="L236" s="77"/>
      <c r="M236" s="77"/>
      <c r="N236" s="77"/>
      <c r="O236" s="77"/>
      <c r="P236" s="36">
        <f>IF(SUM(B236:O236)&gt;0,SUM(B236:O236),"")</f>
        <v>7</v>
      </c>
    </row>
    <row r="237" spans="1:16" ht="14">
      <c r="A237" s="61" t="s">
        <v>326</v>
      </c>
      <c r="B237" s="77">
        <v>4</v>
      </c>
      <c r="C237" s="77"/>
      <c r="D237" s="77"/>
      <c r="E237" s="77"/>
      <c r="F237" s="77"/>
      <c r="G237" s="77"/>
      <c r="H237" s="77"/>
      <c r="I237" s="77">
        <v>2</v>
      </c>
      <c r="J237" s="77"/>
      <c r="K237" s="77"/>
      <c r="L237" s="77"/>
      <c r="M237" s="77"/>
      <c r="N237" s="77"/>
      <c r="O237" s="77"/>
      <c r="P237" s="36">
        <f>IF(SUM(B237:O237)&gt;0,SUM(B237:O237),"")</f>
        <v>6</v>
      </c>
    </row>
    <row r="238" spans="1:16">
      <c r="A238" s="48"/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87"/>
    </row>
    <row r="239" spans="1:16" ht="14">
      <c r="A239" s="2" t="s">
        <v>560</v>
      </c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87"/>
    </row>
    <row r="240" spans="1:16" ht="14">
      <c r="A240" s="61" t="s">
        <v>327</v>
      </c>
      <c r="B240" s="77"/>
      <c r="C240" s="77"/>
      <c r="D240" s="77"/>
      <c r="E240" s="77"/>
      <c r="F240" s="77"/>
      <c r="G240" s="77"/>
      <c r="H240" s="77"/>
      <c r="I240" s="77"/>
      <c r="J240" s="77">
        <v>1</v>
      </c>
      <c r="K240" s="77"/>
      <c r="L240" s="77"/>
      <c r="M240" s="77">
        <v>1</v>
      </c>
      <c r="N240" s="77">
        <v>4</v>
      </c>
      <c r="O240" s="77">
        <v>4</v>
      </c>
      <c r="P240" s="36">
        <f t="shared" ref="P240:P246" si="13">IF(SUM(B240:O240)&gt;0,SUM(B240:O240),"")</f>
        <v>10</v>
      </c>
    </row>
    <row r="241" spans="1:16" ht="14">
      <c r="A241" s="61" t="s">
        <v>478</v>
      </c>
      <c r="B241" s="77"/>
      <c r="C241" s="77"/>
      <c r="D241" s="77"/>
      <c r="E241" s="77"/>
      <c r="F241" s="77"/>
      <c r="G241" s="77"/>
      <c r="H241" s="77"/>
      <c r="I241" s="77">
        <v>1</v>
      </c>
      <c r="J241" s="77"/>
      <c r="K241" s="77"/>
      <c r="L241" s="77"/>
      <c r="M241" s="77">
        <v>2</v>
      </c>
      <c r="N241" s="77"/>
      <c r="O241" s="77"/>
      <c r="P241" s="36">
        <f t="shared" si="13"/>
        <v>3</v>
      </c>
    </row>
    <row r="242" spans="1:16" ht="14">
      <c r="A242" s="61" t="s">
        <v>630</v>
      </c>
      <c r="B242" s="77">
        <v>1</v>
      </c>
      <c r="C242" s="77">
        <v>8</v>
      </c>
      <c r="D242" s="77"/>
      <c r="E242" s="77">
        <v>1</v>
      </c>
      <c r="F242" s="77"/>
      <c r="G242" s="77">
        <v>3</v>
      </c>
      <c r="H242" s="77">
        <v>3</v>
      </c>
      <c r="I242" s="77">
        <v>24</v>
      </c>
      <c r="J242" s="77"/>
      <c r="K242" s="77"/>
      <c r="L242" s="77">
        <v>2</v>
      </c>
      <c r="M242" s="77"/>
      <c r="N242" s="77"/>
      <c r="O242" s="77">
        <v>2</v>
      </c>
      <c r="P242" s="36">
        <f t="shared" si="13"/>
        <v>44</v>
      </c>
    </row>
    <row r="243" spans="1:16" ht="14">
      <c r="A243" s="61" t="s">
        <v>260</v>
      </c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36" t="str">
        <f t="shared" si="13"/>
        <v/>
      </c>
    </row>
    <row r="244" spans="1:16" ht="14">
      <c r="A244" s="61" t="s">
        <v>8</v>
      </c>
      <c r="B244" s="77"/>
      <c r="C244" s="77"/>
      <c r="D244" s="77"/>
      <c r="E244" s="77"/>
      <c r="F244" s="77"/>
      <c r="G244" s="77"/>
      <c r="H244" s="77"/>
      <c r="I244" s="77" t="s">
        <v>1136</v>
      </c>
      <c r="J244" s="77"/>
      <c r="K244" s="77"/>
      <c r="L244" s="77"/>
      <c r="M244" s="77"/>
      <c r="N244" s="77"/>
      <c r="O244" s="77"/>
      <c r="P244" s="36" t="str">
        <f t="shared" si="13"/>
        <v/>
      </c>
    </row>
    <row r="245" spans="1:16" ht="14">
      <c r="A245" s="61" t="s">
        <v>629</v>
      </c>
      <c r="B245" s="77"/>
      <c r="C245" s="77"/>
      <c r="D245" s="77"/>
      <c r="E245" s="77"/>
      <c r="F245" s="77"/>
      <c r="G245" s="77"/>
      <c r="H245" s="77"/>
      <c r="I245" s="77" t="s">
        <v>1136</v>
      </c>
      <c r="J245" s="77"/>
      <c r="K245" s="77"/>
      <c r="L245" s="77"/>
      <c r="M245" s="77"/>
      <c r="N245" s="77">
        <v>5</v>
      </c>
      <c r="O245" s="77">
        <v>1</v>
      </c>
      <c r="P245" s="36">
        <f t="shared" si="13"/>
        <v>6</v>
      </c>
    </row>
    <row r="246" spans="1:16" ht="14">
      <c r="A246" s="61" t="s">
        <v>45</v>
      </c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36" t="str">
        <f t="shared" si="13"/>
        <v/>
      </c>
    </row>
    <row r="247" spans="1:16"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87"/>
    </row>
    <row r="248" spans="1:16" ht="14">
      <c r="A248" s="2" t="s">
        <v>561</v>
      </c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87"/>
    </row>
    <row r="249" spans="1:16" ht="14">
      <c r="A249" s="61" t="s">
        <v>595</v>
      </c>
      <c r="B249" s="77"/>
      <c r="C249" s="77"/>
      <c r="D249" s="77"/>
      <c r="E249" s="77"/>
      <c r="F249" s="77"/>
      <c r="G249" s="77"/>
      <c r="H249" s="77"/>
      <c r="I249" s="77" t="s">
        <v>1136</v>
      </c>
      <c r="J249" s="77"/>
      <c r="K249" s="77"/>
      <c r="L249" s="77"/>
      <c r="M249" s="77"/>
      <c r="N249" s="77"/>
      <c r="O249" s="77"/>
      <c r="P249" s="36" t="str">
        <f>IF(SUM(B249:O249)&gt;0,SUM(B249:O249),"")</f>
        <v/>
      </c>
    </row>
    <row r="250" spans="1:16">
      <c r="A250" s="49"/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87"/>
    </row>
    <row r="251" spans="1:16" ht="14">
      <c r="A251" s="2" t="s">
        <v>562</v>
      </c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87"/>
    </row>
    <row r="252" spans="1:16" ht="14">
      <c r="A252" s="61" t="s">
        <v>596</v>
      </c>
      <c r="B252" s="77">
        <v>4</v>
      </c>
      <c r="C252" s="77"/>
      <c r="D252" s="77"/>
      <c r="E252" s="77"/>
      <c r="F252" s="77"/>
      <c r="G252" s="77"/>
      <c r="H252" s="77"/>
      <c r="I252" s="77">
        <v>1</v>
      </c>
      <c r="J252" s="77"/>
      <c r="K252" s="77"/>
      <c r="L252" s="77"/>
      <c r="M252" s="77"/>
      <c r="N252" s="77"/>
      <c r="O252" s="77"/>
      <c r="P252" s="36">
        <f>IF(SUM(B252:O252)&gt;0,SUM(B252:O252),"")</f>
        <v>5</v>
      </c>
    </row>
    <row r="253" spans="1:16" ht="14">
      <c r="A253" s="61" t="s">
        <v>597</v>
      </c>
      <c r="B253" s="77"/>
      <c r="C253" s="77"/>
      <c r="D253" s="77"/>
      <c r="E253" s="77">
        <v>1</v>
      </c>
      <c r="F253" s="77"/>
      <c r="G253" s="77"/>
      <c r="H253" s="77"/>
      <c r="I253" s="77"/>
      <c r="J253" s="77">
        <v>1</v>
      </c>
      <c r="K253" s="77"/>
      <c r="L253" s="77">
        <v>1</v>
      </c>
      <c r="M253" s="77"/>
      <c r="N253" s="77"/>
      <c r="O253" s="77"/>
      <c r="P253" s="36">
        <f>IF(SUM(B253:O253)&gt;0,SUM(B253:O253),"")</f>
        <v>3</v>
      </c>
    </row>
    <row r="254" spans="1:16">
      <c r="A254" s="49"/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87"/>
    </row>
    <row r="255" spans="1:16" ht="14">
      <c r="A255" s="2" t="s">
        <v>563</v>
      </c>
      <c r="B255" s="98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87"/>
    </row>
    <row r="256" spans="1:16" ht="14">
      <c r="A256" s="61" t="s">
        <v>611</v>
      </c>
      <c r="B256" s="77"/>
      <c r="C256" s="77">
        <v>1</v>
      </c>
      <c r="D256" s="77"/>
      <c r="E256" s="77"/>
      <c r="F256" s="77">
        <v>8</v>
      </c>
      <c r="G256" s="77">
        <v>8</v>
      </c>
      <c r="H256" s="77">
        <v>12</v>
      </c>
      <c r="I256" s="77">
        <v>12</v>
      </c>
      <c r="J256" s="77"/>
      <c r="K256" s="77"/>
      <c r="L256" s="77">
        <v>15</v>
      </c>
      <c r="M256" s="77"/>
      <c r="N256" s="77">
        <v>1</v>
      </c>
      <c r="O256" s="77"/>
      <c r="P256" s="36">
        <f t="shared" ref="P256:P263" si="14">IF(SUM(B256:O256)&gt;0,SUM(B256:O256),"")</f>
        <v>57</v>
      </c>
    </row>
    <row r="257" spans="1:16" ht="14">
      <c r="A257" s="61" t="s">
        <v>613</v>
      </c>
      <c r="B257" s="77"/>
      <c r="C257" s="77"/>
      <c r="D257" s="77"/>
      <c r="E257" s="77"/>
      <c r="F257" s="77"/>
      <c r="G257" s="77"/>
      <c r="H257" s="77"/>
      <c r="I257" s="77">
        <v>28</v>
      </c>
      <c r="J257" s="77"/>
      <c r="K257" s="77"/>
      <c r="L257" s="77">
        <v>2</v>
      </c>
      <c r="M257" s="77"/>
      <c r="N257" s="77">
        <v>26</v>
      </c>
      <c r="O257" s="77">
        <v>6</v>
      </c>
      <c r="P257" s="36">
        <f t="shared" si="14"/>
        <v>62</v>
      </c>
    </row>
    <row r="258" spans="1:16" ht="14">
      <c r="A258" s="61" t="s">
        <v>740</v>
      </c>
      <c r="B258" s="77"/>
      <c r="C258" s="77"/>
      <c r="D258" s="77"/>
      <c r="E258" s="77"/>
      <c r="F258" s="77"/>
      <c r="G258" s="77"/>
      <c r="H258" s="77"/>
      <c r="I258" s="77">
        <v>2</v>
      </c>
      <c r="J258" s="77"/>
      <c r="K258" s="77"/>
      <c r="L258" s="77"/>
      <c r="M258" s="77"/>
      <c r="N258" s="77">
        <v>5</v>
      </c>
      <c r="O258" s="77"/>
      <c r="P258" s="36">
        <f t="shared" si="14"/>
        <v>7</v>
      </c>
    </row>
    <row r="259" spans="1:16" ht="14">
      <c r="A259" s="61" t="s">
        <v>1039</v>
      </c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>
        <v>1</v>
      </c>
      <c r="O259" s="77"/>
      <c r="P259" s="36">
        <f t="shared" si="14"/>
        <v>1</v>
      </c>
    </row>
    <row r="260" spans="1:16" ht="14">
      <c r="A260" s="61" t="s">
        <v>134</v>
      </c>
      <c r="B260" s="29"/>
      <c r="C260" s="77">
        <v>1</v>
      </c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36">
        <f t="shared" si="14"/>
        <v>1</v>
      </c>
    </row>
    <row r="261" spans="1:16" ht="14">
      <c r="A261" s="61" t="s">
        <v>1040</v>
      </c>
      <c r="B261" s="77">
        <v>1</v>
      </c>
      <c r="C261" s="77"/>
      <c r="D261" s="77"/>
      <c r="E261" s="77"/>
      <c r="F261" s="77"/>
      <c r="G261" s="77"/>
      <c r="H261" s="77"/>
      <c r="I261" s="77">
        <v>2</v>
      </c>
      <c r="J261" s="77"/>
      <c r="K261" s="77"/>
      <c r="L261" s="77"/>
      <c r="M261" s="77"/>
      <c r="N261" s="77"/>
      <c r="O261" s="77"/>
      <c r="P261" s="36">
        <f t="shared" si="14"/>
        <v>3</v>
      </c>
    </row>
    <row r="262" spans="1:16" ht="14">
      <c r="A262" s="61" t="s">
        <v>658</v>
      </c>
      <c r="B262" s="77">
        <v>8</v>
      </c>
      <c r="C262" s="77">
        <v>12</v>
      </c>
      <c r="D262" s="77">
        <v>8</v>
      </c>
      <c r="E262" s="77">
        <v>17</v>
      </c>
      <c r="F262" s="77">
        <v>13</v>
      </c>
      <c r="G262" s="77">
        <v>2</v>
      </c>
      <c r="H262" s="77">
        <v>6</v>
      </c>
      <c r="I262" s="77">
        <v>25</v>
      </c>
      <c r="J262" s="77">
        <v>4</v>
      </c>
      <c r="K262" s="77"/>
      <c r="L262" s="77">
        <v>4</v>
      </c>
      <c r="M262" s="77">
        <v>5</v>
      </c>
      <c r="N262" s="77">
        <v>4</v>
      </c>
      <c r="O262" s="77">
        <v>8</v>
      </c>
      <c r="P262" s="36">
        <f t="shared" si="14"/>
        <v>116</v>
      </c>
    </row>
    <row r="263" spans="1:16" ht="14">
      <c r="A263" s="62" t="s">
        <v>303</v>
      </c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36" t="str">
        <f t="shared" si="14"/>
        <v/>
      </c>
    </row>
    <row r="264" spans="1:16"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87"/>
    </row>
    <row r="265" spans="1:16" ht="14">
      <c r="A265" s="2" t="s">
        <v>564</v>
      </c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87"/>
    </row>
    <row r="266" spans="1:16" ht="14">
      <c r="A266" s="61" t="s">
        <v>135</v>
      </c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36" t="str">
        <f>IF(SUM(B266:O266)&gt;0,SUM(B266:O266),"")</f>
        <v/>
      </c>
    </row>
    <row r="267" spans="1:16" ht="14">
      <c r="A267" s="61" t="s">
        <v>659</v>
      </c>
      <c r="B267" s="77"/>
      <c r="C267" s="77"/>
      <c r="D267" s="77"/>
      <c r="E267" s="77"/>
      <c r="F267" s="77"/>
      <c r="G267" s="77"/>
      <c r="H267" s="77"/>
      <c r="I267" s="77">
        <v>1</v>
      </c>
      <c r="J267" s="77"/>
      <c r="K267" s="77"/>
      <c r="L267" s="77"/>
      <c r="M267" s="77"/>
      <c r="N267" s="77"/>
      <c r="O267" s="77"/>
      <c r="P267" s="36">
        <f>IF(SUM(B267:O267)&gt;0,SUM(B267:O267),"")</f>
        <v>1</v>
      </c>
    </row>
    <row r="268" spans="1:16"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87"/>
    </row>
    <row r="269" spans="1:16" ht="14">
      <c r="A269" s="2" t="s">
        <v>254</v>
      </c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87"/>
    </row>
    <row r="270" spans="1:16" ht="14">
      <c r="A270" s="61" t="s">
        <v>660</v>
      </c>
      <c r="B270" s="77">
        <v>5</v>
      </c>
      <c r="C270" s="77">
        <v>7</v>
      </c>
      <c r="D270" s="77">
        <v>58</v>
      </c>
      <c r="E270" s="77">
        <v>41</v>
      </c>
      <c r="F270" s="77">
        <v>22</v>
      </c>
      <c r="G270" s="77"/>
      <c r="H270" s="77">
        <v>13</v>
      </c>
      <c r="I270" s="77">
        <v>47</v>
      </c>
      <c r="J270" s="77"/>
      <c r="K270" s="77">
        <v>8</v>
      </c>
      <c r="L270" s="77">
        <v>51</v>
      </c>
      <c r="M270" s="77">
        <v>2</v>
      </c>
      <c r="N270" s="77">
        <v>31</v>
      </c>
      <c r="O270" s="77">
        <v>22</v>
      </c>
      <c r="P270" s="36">
        <f>IF(SUM(B270:O270)&gt;0,SUM(B270:O270),"")</f>
        <v>307</v>
      </c>
    </row>
    <row r="271" spans="1:16"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87"/>
    </row>
    <row r="272" spans="1:16">
      <c r="A272" s="3" t="s">
        <v>255</v>
      </c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87"/>
    </row>
    <row r="273" spans="1:16" ht="14">
      <c r="A273" s="61" t="s">
        <v>661</v>
      </c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36" t="str">
        <f>IF(SUM(B273:O273)&gt;0,SUM(B273:O273),"")</f>
        <v/>
      </c>
    </row>
    <row r="274" spans="1:16" ht="14">
      <c r="A274" s="61" t="s">
        <v>662</v>
      </c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>
        <v>2</v>
      </c>
      <c r="P274" s="36">
        <f>IF(SUM(B274:O274)&gt;0,SUM(B274:O274),"")</f>
        <v>2</v>
      </c>
    </row>
    <row r="275" spans="1:16"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87"/>
    </row>
    <row r="276" spans="1:16" ht="14">
      <c r="A276" s="2" t="s">
        <v>405</v>
      </c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87"/>
    </row>
    <row r="277" spans="1:16" ht="14">
      <c r="A277" s="61" t="s">
        <v>620</v>
      </c>
      <c r="B277" s="77"/>
      <c r="C277" s="77">
        <v>1</v>
      </c>
      <c r="D277" s="77"/>
      <c r="E277" s="77"/>
      <c r="F277" s="77"/>
      <c r="G277" s="77"/>
      <c r="H277" s="77"/>
      <c r="I277" s="77">
        <v>6</v>
      </c>
      <c r="J277" s="77"/>
      <c r="K277" s="77"/>
      <c r="L277" s="77">
        <v>1</v>
      </c>
      <c r="M277" s="77"/>
      <c r="N277" s="77">
        <v>1</v>
      </c>
      <c r="O277" s="77"/>
      <c r="P277" s="36">
        <f t="shared" ref="P277:P289" si="15">IF(SUM(B277:O277)&gt;0,SUM(B277:O277),"")</f>
        <v>9</v>
      </c>
    </row>
    <row r="278" spans="1:16" ht="14">
      <c r="A278" s="61" t="s">
        <v>166</v>
      </c>
      <c r="B278" s="77">
        <v>15</v>
      </c>
      <c r="C278" s="77">
        <v>4</v>
      </c>
      <c r="D278" s="77"/>
      <c r="E278" s="77">
        <v>16</v>
      </c>
      <c r="F278" s="77">
        <v>2</v>
      </c>
      <c r="G278" s="77"/>
      <c r="H278" s="77">
        <v>8</v>
      </c>
      <c r="I278" s="77">
        <v>18</v>
      </c>
      <c r="J278" s="77">
        <v>6</v>
      </c>
      <c r="K278" s="77"/>
      <c r="L278" s="77"/>
      <c r="M278" s="77"/>
      <c r="N278" s="77">
        <v>1</v>
      </c>
      <c r="O278" s="77"/>
      <c r="P278" s="36">
        <f t="shared" si="15"/>
        <v>70</v>
      </c>
    </row>
    <row r="279" spans="1:16" ht="14">
      <c r="A279" s="61" t="s">
        <v>583</v>
      </c>
      <c r="B279" s="77">
        <v>6</v>
      </c>
      <c r="C279" s="77"/>
      <c r="D279" s="77"/>
      <c r="E279" s="77">
        <v>3</v>
      </c>
      <c r="F279" s="77"/>
      <c r="G279" s="77"/>
      <c r="H279" s="77">
        <v>1</v>
      </c>
      <c r="I279" s="77">
        <v>2</v>
      </c>
      <c r="J279" s="77"/>
      <c r="K279" s="77"/>
      <c r="L279" s="77"/>
      <c r="M279" s="77"/>
      <c r="N279" s="77"/>
      <c r="O279" s="77"/>
      <c r="P279" s="36">
        <f t="shared" si="15"/>
        <v>12</v>
      </c>
    </row>
    <row r="280" spans="1:16" ht="14">
      <c r="A280" s="61" t="s">
        <v>520</v>
      </c>
      <c r="B280" s="77">
        <v>15</v>
      </c>
      <c r="C280" s="77">
        <v>8</v>
      </c>
      <c r="D280" s="77"/>
      <c r="E280" s="77"/>
      <c r="F280" s="77"/>
      <c r="G280" s="77"/>
      <c r="H280" s="77"/>
      <c r="I280" s="77" t="s">
        <v>1136</v>
      </c>
      <c r="J280" s="77"/>
      <c r="K280" s="77"/>
      <c r="L280" s="77"/>
      <c r="M280" s="77">
        <v>1</v>
      </c>
      <c r="N280" s="77"/>
      <c r="O280" s="77"/>
      <c r="P280" s="36">
        <f t="shared" si="15"/>
        <v>24</v>
      </c>
    </row>
    <row r="281" spans="1:16" ht="14">
      <c r="A281" s="61" t="s">
        <v>176</v>
      </c>
      <c r="B281" s="77">
        <v>8</v>
      </c>
      <c r="C281" s="77">
        <v>1</v>
      </c>
      <c r="D281" s="77"/>
      <c r="E281" s="77"/>
      <c r="F281" s="77"/>
      <c r="G281" s="77"/>
      <c r="H281" s="77"/>
      <c r="I281" s="77">
        <v>6</v>
      </c>
      <c r="J281" s="77">
        <v>5</v>
      </c>
      <c r="K281" s="77"/>
      <c r="L281" s="77"/>
      <c r="M281" s="77"/>
      <c r="N281" s="77">
        <v>4</v>
      </c>
      <c r="O281" s="77">
        <v>2</v>
      </c>
      <c r="P281" s="36">
        <f t="shared" si="15"/>
        <v>26</v>
      </c>
    </row>
    <row r="282" spans="1:16" ht="14">
      <c r="A282" s="61" t="s">
        <v>177</v>
      </c>
      <c r="B282" s="77">
        <v>5</v>
      </c>
      <c r="C282" s="77">
        <v>7</v>
      </c>
      <c r="D282" s="77"/>
      <c r="E282" s="77"/>
      <c r="F282" s="77"/>
      <c r="G282" s="77"/>
      <c r="H282" s="77">
        <v>13</v>
      </c>
      <c r="I282" s="77">
        <v>14</v>
      </c>
      <c r="J282" s="77">
        <v>3</v>
      </c>
      <c r="K282" s="77"/>
      <c r="L282" s="77">
        <v>1</v>
      </c>
      <c r="M282" s="77">
        <v>7</v>
      </c>
      <c r="N282" s="77"/>
      <c r="O282" s="77">
        <v>3</v>
      </c>
      <c r="P282" s="36">
        <f t="shared" si="15"/>
        <v>53</v>
      </c>
    </row>
    <row r="283" spans="1:16" ht="14">
      <c r="A283" s="61" t="s">
        <v>178</v>
      </c>
      <c r="B283" s="77">
        <v>5</v>
      </c>
      <c r="C283" s="77"/>
      <c r="D283" s="77"/>
      <c r="E283" s="77">
        <v>3</v>
      </c>
      <c r="F283" s="77"/>
      <c r="G283" s="77"/>
      <c r="H283" s="77">
        <v>1</v>
      </c>
      <c r="I283" s="77"/>
      <c r="J283" s="77">
        <v>4</v>
      </c>
      <c r="K283" s="77"/>
      <c r="L283" s="77"/>
      <c r="M283" s="77"/>
      <c r="N283" s="77">
        <v>2</v>
      </c>
      <c r="O283" s="77"/>
      <c r="P283" s="36">
        <f t="shared" si="15"/>
        <v>15</v>
      </c>
    </row>
    <row r="284" spans="1:16" ht="14">
      <c r="A284" s="61" t="s">
        <v>72</v>
      </c>
      <c r="B284" s="77">
        <v>1</v>
      </c>
      <c r="C284" s="77"/>
      <c r="D284" s="77"/>
      <c r="E284" s="77"/>
      <c r="F284" s="77">
        <v>1</v>
      </c>
      <c r="G284" s="77"/>
      <c r="H284" s="77">
        <v>1</v>
      </c>
      <c r="I284" s="77">
        <v>1</v>
      </c>
      <c r="J284" s="77"/>
      <c r="K284" s="77"/>
      <c r="L284" s="77">
        <v>2</v>
      </c>
      <c r="M284" s="77"/>
      <c r="N284" s="77">
        <v>1</v>
      </c>
      <c r="O284" s="77"/>
      <c r="P284" s="36">
        <f t="shared" si="15"/>
        <v>7</v>
      </c>
    </row>
    <row r="285" spans="1:16" ht="14">
      <c r="A285" s="61" t="s">
        <v>400</v>
      </c>
      <c r="B285" s="77"/>
      <c r="C285" s="77"/>
      <c r="D285" s="77"/>
      <c r="E285" s="77"/>
      <c r="F285" s="77"/>
      <c r="G285" s="77"/>
      <c r="H285" s="77"/>
      <c r="I285" s="77" t="s">
        <v>1136</v>
      </c>
      <c r="J285" s="77"/>
      <c r="K285" s="77"/>
      <c r="L285" s="77"/>
      <c r="M285" s="77"/>
      <c r="N285" s="77"/>
      <c r="O285" s="77"/>
      <c r="P285" s="36" t="str">
        <f t="shared" si="15"/>
        <v/>
      </c>
    </row>
    <row r="286" spans="1:16" ht="14">
      <c r="A286" s="61" t="s">
        <v>256</v>
      </c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36" t="str">
        <f t="shared" si="15"/>
        <v/>
      </c>
    </row>
    <row r="287" spans="1:16" ht="14">
      <c r="A287" s="61" t="s">
        <v>521</v>
      </c>
      <c r="B287" s="77"/>
      <c r="C287" s="77"/>
      <c r="D287" s="77"/>
      <c r="E287" s="77">
        <v>8</v>
      </c>
      <c r="F287" s="77"/>
      <c r="G287" s="77"/>
      <c r="H287" s="77"/>
      <c r="I287" s="77">
        <v>5</v>
      </c>
      <c r="J287" s="77">
        <v>2</v>
      </c>
      <c r="K287" s="77"/>
      <c r="L287" s="77"/>
      <c r="M287" s="77">
        <v>2</v>
      </c>
      <c r="N287" s="77">
        <v>3</v>
      </c>
      <c r="O287" s="77">
        <v>2</v>
      </c>
      <c r="P287" s="36">
        <f t="shared" si="15"/>
        <v>22</v>
      </c>
    </row>
    <row r="288" spans="1:16" ht="14">
      <c r="A288" s="49" t="s">
        <v>257</v>
      </c>
      <c r="B288" s="77"/>
      <c r="C288" s="77"/>
      <c r="D288" s="77"/>
      <c r="E288" s="77"/>
      <c r="F288" s="77"/>
      <c r="G288" s="77"/>
      <c r="H288" s="77">
        <v>1</v>
      </c>
      <c r="I288" s="77"/>
      <c r="J288" s="77"/>
      <c r="K288" s="77"/>
      <c r="L288" s="77"/>
      <c r="M288" s="77"/>
      <c r="N288" s="77">
        <v>7</v>
      </c>
      <c r="O288" s="77"/>
      <c r="P288" s="36">
        <f t="shared" si="15"/>
        <v>8</v>
      </c>
    </row>
    <row r="289" spans="1:16" ht="14">
      <c r="A289" s="62" t="s">
        <v>258</v>
      </c>
      <c r="B289" s="77">
        <v>3</v>
      </c>
      <c r="C289" s="77"/>
      <c r="D289" s="77"/>
      <c r="E289" s="77"/>
      <c r="F289" s="77"/>
      <c r="G289" s="77"/>
      <c r="H289" s="77">
        <v>1</v>
      </c>
      <c r="I289" s="77" t="s">
        <v>1136</v>
      </c>
      <c r="J289" s="77">
        <v>2</v>
      </c>
      <c r="K289" s="77"/>
      <c r="L289" s="77"/>
      <c r="M289" s="77"/>
      <c r="N289" s="77"/>
      <c r="O289" s="77"/>
      <c r="P289" s="36">
        <f t="shared" si="15"/>
        <v>6</v>
      </c>
    </row>
    <row r="290" spans="1:16">
      <c r="B290" s="98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87"/>
    </row>
    <row r="291" spans="1:16" ht="14">
      <c r="A291" s="2" t="s">
        <v>74</v>
      </c>
      <c r="B291" s="98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87"/>
    </row>
    <row r="292" spans="1:16" ht="14">
      <c r="A292" s="61" t="s">
        <v>536</v>
      </c>
      <c r="B292" s="77">
        <v>2</v>
      </c>
      <c r="C292" s="77"/>
      <c r="D292" s="77">
        <v>4</v>
      </c>
      <c r="E292" s="77">
        <v>8</v>
      </c>
      <c r="F292" s="77">
        <v>1</v>
      </c>
      <c r="G292" s="77"/>
      <c r="H292" s="77">
        <v>2</v>
      </c>
      <c r="I292" s="77">
        <v>9</v>
      </c>
      <c r="J292" s="77">
        <v>2</v>
      </c>
      <c r="K292" s="77"/>
      <c r="L292" s="77"/>
      <c r="M292" s="77">
        <v>1</v>
      </c>
      <c r="N292" s="77"/>
      <c r="O292" s="77"/>
      <c r="P292" s="36">
        <f t="shared" ref="P292:P309" si="16">IF(SUM(B292:O292)&gt;0,SUM(B292:O292),"")</f>
        <v>29</v>
      </c>
    </row>
    <row r="293" spans="1:16" ht="14">
      <c r="A293" s="61" t="s">
        <v>380</v>
      </c>
      <c r="B293" s="77">
        <v>3</v>
      </c>
      <c r="C293" s="77">
        <v>3</v>
      </c>
      <c r="D293" s="77"/>
      <c r="E293" s="77">
        <v>1</v>
      </c>
      <c r="F293" s="77">
        <v>3</v>
      </c>
      <c r="G293" s="77">
        <v>2</v>
      </c>
      <c r="H293" s="77">
        <v>18</v>
      </c>
      <c r="I293" s="77">
        <v>15</v>
      </c>
      <c r="J293" s="77">
        <v>2</v>
      </c>
      <c r="K293" s="77"/>
      <c r="L293" s="77">
        <v>9</v>
      </c>
      <c r="M293" s="77"/>
      <c r="N293" s="77">
        <v>2</v>
      </c>
      <c r="O293" s="77"/>
      <c r="P293" s="36">
        <f t="shared" si="16"/>
        <v>58</v>
      </c>
    </row>
    <row r="294" spans="1:16" ht="14">
      <c r="A294" s="61" t="s">
        <v>381</v>
      </c>
      <c r="B294" s="77"/>
      <c r="C294" s="77"/>
      <c r="D294" s="77"/>
      <c r="E294" s="77"/>
      <c r="F294" s="77"/>
      <c r="G294" s="77"/>
      <c r="H294" s="77"/>
      <c r="I294" s="77">
        <v>2</v>
      </c>
      <c r="J294" s="77"/>
      <c r="K294" s="77"/>
      <c r="L294" s="77"/>
      <c r="M294" s="77"/>
      <c r="N294" s="77"/>
      <c r="O294" s="77"/>
      <c r="P294" s="36">
        <f t="shared" si="16"/>
        <v>2</v>
      </c>
    </row>
    <row r="295" spans="1:16" ht="14">
      <c r="A295" s="61" t="s">
        <v>382</v>
      </c>
      <c r="B295" s="77"/>
      <c r="C295" s="77"/>
      <c r="D295" s="77"/>
      <c r="E295" s="77"/>
      <c r="F295" s="77"/>
      <c r="G295" s="77"/>
      <c r="H295" s="77"/>
      <c r="I295" s="77">
        <v>5</v>
      </c>
      <c r="J295" s="77"/>
      <c r="K295" s="77"/>
      <c r="L295" s="77">
        <v>1</v>
      </c>
      <c r="M295" s="77"/>
      <c r="N295" s="77">
        <v>3</v>
      </c>
      <c r="O295" s="77"/>
      <c r="P295" s="36">
        <f t="shared" si="16"/>
        <v>9</v>
      </c>
    </row>
    <row r="296" spans="1:16" ht="14">
      <c r="A296" s="61" t="s">
        <v>232</v>
      </c>
      <c r="B296" s="77"/>
      <c r="C296" s="77"/>
      <c r="D296" s="77"/>
      <c r="E296" s="77"/>
      <c r="F296" s="77"/>
      <c r="G296" s="77"/>
      <c r="H296" s="77">
        <v>1</v>
      </c>
      <c r="I296" s="77">
        <v>4</v>
      </c>
      <c r="J296" s="77"/>
      <c r="K296" s="77"/>
      <c r="L296" s="77">
        <v>2</v>
      </c>
      <c r="M296" s="77"/>
      <c r="N296" s="77">
        <v>5</v>
      </c>
      <c r="O296" s="77">
        <v>2</v>
      </c>
      <c r="P296" s="36">
        <f t="shared" si="16"/>
        <v>14</v>
      </c>
    </row>
    <row r="297" spans="1:16" ht="14">
      <c r="A297" s="61" t="s">
        <v>287</v>
      </c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36" t="str">
        <f t="shared" si="16"/>
        <v/>
      </c>
    </row>
    <row r="298" spans="1:16" ht="14">
      <c r="A298" s="61" t="s">
        <v>233</v>
      </c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36" t="str">
        <f t="shared" si="16"/>
        <v/>
      </c>
    </row>
    <row r="299" spans="1:16" ht="14">
      <c r="A299" s="61" t="s">
        <v>234</v>
      </c>
      <c r="B299" s="77">
        <v>1</v>
      </c>
      <c r="C299" s="77"/>
      <c r="D299" s="77"/>
      <c r="E299" s="77"/>
      <c r="F299" s="77"/>
      <c r="G299" s="77"/>
      <c r="H299" s="77">
        <v>1</v>
      </c>
      <c r="I299" s="77">
        <v>2</v>
      </c>
      <c r="J299" s="77"/>
      <c r="K299" s="77">
        <v>5</v>
      </c>
      <c r="L299" s="77">
        <v>1</v>
      </c>
      <c r="M299" s="77"/>
      <c r="N299" s="77">
        <v>3</v>
      </c>
      <c r="O299" s="77"/>
      <c r="P299" s="36">
        <f t="shared" si="16"/>
        <v>13</v>
      </c>
    </row>
    <row r="300" spans="1:16" ht="14">
      <c r="A300" s="61" t="s">
        <v>120</v>
      </c>
      <c r="B300" s="77"/>
      <c r="C300" s="77"/>
      <c r="D300" s="77"/>
      <c r="E300" s="77"/>
      <c r="F300" s="77"/>
      <c r="G300" s="77"/>
      <c r="H300" s="77"/>
      <c r="I300" s="77"/>
      <c r="J300" s="77"/>
      <c r="K300" s="77">
        <v>1</v>
      </c>
      <c r="L300" s="77"/>
      <c r="M300" s="77"/>
      <c r="N300" s="77">
        <v>1</v>
      </c>
      <c r="O300" s="77"/>
      <c r="P300" s="36">
        <f t="shared" si="16"/>
        <v>2</v>
      </c>
    </row>
    <row r="301" spans="1:16" ht="14">
      <c r="A301" s="61" t="s">
        <v>121</v>
      </c>
      <c r="B301" s="77">
        <v>1</v>
      </c>
      <c r="C301" s="77">
        <v>1</v>
      </c>
      <c r="D301" s="77"/>
      <c r="E301" s="77"/>
      <c r="F301" s="77"/>
      <c r="G301" s="77"/>
      <c r="H301" s="77"/>
      <c r="I301" s="77">
        <v>2</v>
      </c>
      <c r="J301" s="77"/>
      <c r="K301" s="77"/>
      <c r="L301" s="77"/>
      <c r="M301" s="77"/>
      <c r="N301" s="77"/>
      <c r="O301" s="77"/>
      <c r="P301" s="36">
        <f t="shared" si="16"/>
        <v>4</v>
      </c>
    </row>
    <row r="302" spans="1:16" ht="14">
      <c r="A302" s="61" t="s">
        <v>122</v>
      </c>
      <c r="B302" s="77">
        <v>4</v>
      </c>
      <c r="C302" s="77">
        <v>6</v>
      </c>
      <c r="D302" s="77">
        <v>1</v>
      </c>
      <c r="E302" s="77">
        <v>2</v>
      </c>
      <c r="F302" s="77">
        <v>1</v>
      </c>
      <c r="G302" s="77">
        <v>3</v>
      </c>
      <c r="H302" s="77">
        <v>1</v>
      </c>
      <c r="I302" s="77">
        <v>4</v>
      </c>
      <c r="J302" s="77">
        <v>1</v>
      </c>
      <c r="K302" s="77"/>
      <c r="L302" s="77"/>
      <c r="M302" s="77"/>
      <c r="N302" s="77">
        <v>3</v>
      </c>
      <c r="O302" s="77">
        <v>6</v>
      </c>
      <c r="P302" s="36">
        <f t="shared" si="16"/>
        <v>32</v>
      </c>
    </row>
    <row r="303" spans="1:16" ht="14">
      <c r="A303" s="61" t="s">
        <v>2</v>
      </c>
      <c r="B303" s="77">
        <v>1</v>
      </c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36">
        <f t="shared" si="16"/>
        <v>1</v>
      </c>
    </row>
    <row r="304" spans="1:16" ht="14">
      <c r="A304" s="61" t="s">
        <v>778</v>
      </c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36" t="str">
        <f t="shared" si="16"/>
        <v/>
      </c>
    </row>
    <row r="305" spans="1:16" ht="14">
      <c r="A305" s="61" t="s">
        <v>420</v>
      </c>
      <c r="B305" s="77">
        <v>3</v>
      </c>
      <c r="C305" s="77">
        <v>6</v>
      </c>
      <c r="D305" s="77"/>
      <c r="E305" s="77">
        <v>2</v>
      </c>
      <c r="F305" s="77">
        <v>1</v>
      </c>
      <c r="G305" s="77">
        <v>2</v>
      </c>
      <c r="H305" s="77"/>
      <c r="I305" s="77">
        <v>1</v>
      </c>
      <c r="J305" s="77"/>
      <c r="K305" s="77"/>
      <c r="L305" s="77"/>
      <c r="M305" s="77"/>
      <c r="N305" s="77"/>
      <c r="O305" s="77"/>
      <c r="P305" s="36">
        <f t="shared" si="16"/>
        <v>15</v>
      </c>
    </row>
    <row r="306" spans="1:16" ht="14">
      <c r="A306" s="61" t="s">
        <v>856</v>
      </c>
      <c r="B306" s="77"/>
      <c r="C306" s="77"/>
      <c r="D306" s="77"/>
      <c r="E306" s="77"/>
      <c r="F306" s="77">
        <v>1</v>
      </c>
      <c r="G306" s="77"/>
      <c r="H306" s="77">
        <v>4</v>
      </c>
      <c r="I306" s="77"/>
      <c r="J306" s="77"/>
      <c r="K306" s="77"/>
      <c r="L306" s="77"/>
      <c r="M306" s="77">
        <v>3</v>
      </c>
      <c r="N306" s="77">
        <v>1</v>
      </c>
      <c r="O306" s="77"/>
      <c r="P306" s="36">
        <f t="shared" si="16"/>
        <v>9</v>
      </c>
    </row>
    <row r="307" spans="1:16" ht="14">
      <c r="A307" s="61" t="s">
        <v>1193</v>
      </c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36" t="str">
        <f t="shared" si="16"/>
        <v/>
      </c>
    </row>
    <row r="308" spans="1:16" ht="14">
      <c r="A308" s="61" t="s">
        <v>857</v>
      </c>
      <c r="B308" s="77">
        <v>2</v>
      </c>
      <c r="C308" s="77">
        <v>2</v>
      </c>
      <c r="D308" s="77"/>
      <c r="E308" s="77">
        <v>1</v>
      </c>
      <c r="F308" s="77">
        <v>2</v>
      </c>
      <c r="G308" s="77">
        <v>2</v>
      </c>
      <c r="H308" s="77">
        <v>1</v>
      </c>
      <c r="I308" s="77">
        <v>11</v>
      </c>
      <c r="J308" s="77"/>
      <c r="K308" s="77"/>
      <c r="L308" s="77"/>
      <c r="M308" s="77"/>
      <c r="N308" s="77"/>
      <c r="O308" s="77"/>
      <c r="P308" s="36">
        <f t="shared" si="16"/>
        <v>21</v>
      </c>
    </row>
    <row r="309" spans="1:16" ht="14">
      <c r="A309" s="61" t="s">
        <v>209</v>
      </c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>
        <v>3</v>
      </c>
      <c r="O309" s="77"/>
      <c r="P309" s="36">
        <f t="shared" si="16"/>
        <v>3</v>
      </c>
    </row>
    <row r="310" spans="1:16"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87"/>
    </row>
    <row r="311" spans="1:16" ht="14">
      <c r="A311" s="2" t="s">
        <v>261</v>
      </c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87"/>
    </row>
    <row r="312" spans="1:16" ht="14">
      <c r="A312" s="61" t="s">
        <v>535</v>
      </c>
      <c r="B312" s="77">
        <v>5</v>
      </c>
      <c r="C312" s="77">
        <v>4</v>
      </c>
      <c r="D312" s="77"/>
      <c r="E312" s="77">
        <v>10</v>
      </c>
      <c r="F312" s="77">
        <v>4</v>
      </c>
      <c r="G312" s="77"/>
      <c r="H312" s="77">
        <v>7</v>
      </c>
      <c r="I312" s="77">
        <v>18</v>
      </c>
      <c r="J312" s="77">
        <v>2</v>
      </c>
      <c r="K312" s="77"/>
      <c r="L312" s="77">
        <v>2</v>
      </c>
      <c r="M312" s="77"/>
      <c r="N312" s="77">
        <v>15</v>
      </c>
      <c r="O312" s="77">
        <v>1</v>
      </c>
      <c r="P312" s="36">
        <f>IF(SUM(B312:O312)&gt;0,SUM(B312:O312),"")</f>
        <v>68</v>
      </c>
    </row>
    <row r="313" spans="1:16" ht="14">
      <c r="A313" s="61" t="s">
        <v>586</v>
      </c>
      <c r="B313" s="77">
        <v>6</v>
      </c>
      <c r="C313" s="77"/>
      <c r="D313" s="77"/>
      <c r="E313" s="77">
        <v>16</v>
      </c>
      <c r="F313" s="77">
        <v>4</v>
      </c>
      <c r="G313" s="77"/>
      <c r="H313" s="77"/>
      <c r="I313" s="77">
        <v>11</v>
      </c>
      <c r="J313" s="77">
        <v>4</v>
      </c>
      <c r="K313" s="77"/>
      <c r="L313" s="77">
        <v>2</v>
      </c>
      <c r="M313" s="77"/>
      <c r="N313" s="77">
        <v>3</v>
      </c>
      <c r="O313" s="77"/>
      <c r="P313" s="36">
        <f>IF(SUM(B313:O313)&gt;0,SUM(B313:O313),"")</f>
        <v>46</v>
      </c>
    </row>
    <row r="314" spans="1:16" ht="14">
      <c r="A314" s="61" t="s">
        <v>882</v>
      </c>
      <c r="B314" s="77">
        <v>2</v>
      </c>
      <c r="C314" s="77">
        <v>2</v>
      </c>
      <c r="D314" s="77"/>
      <c r="E314" s="77">
        <v>1</v>
      </c>
      <c r="F314" s="77">
        <v>2</v>
      </c>
      <c r="G314" s="77"/>
      <c r="H314" s="77">
        <v>4</v>
      </c>
      <c r="I314" s="77">
        <v>20</v>
      </c>
      <c r="J314" s="77"/>
      <c r="K314" s="77"/>
      <c r="L314" s="77">
        <v>2</v>
      </c>
      <c r="M314" s="77"/>
      <c r="N314" s="77">
        <v>45</v>
      </c>
      <c r="O314" s="77">
        <v>6</v>
      </c>
      <c r="P314" s="36">
        <f>IF(SUM(B314:O314)&gt;0,SUM(B314:O314),"")</f>
        <v>84</v>
      </c>
    </row>
    <row r="315" spans="1:16"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87"/>
    </row>
    <row r="316" spans="1:16" ht="14">
      <c r="A316" s="2" t="s">
        <v>1041</v>
      </c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87"/>
    </row>
    <row r="317" spans="1:16" ht="14">
      <c r="A317" s="61" t="s">
        <v>752</v>
      </c>
      <c r="B317" s="77">
        <v>30</v>
      </c>
      <c r="C317" s="77">
        <v>88</v>
      </c>
      <c r="D317" s="77">
        <v>4</v>
      </c>
      <c r="E317" s="77">
        <v>1</v>
      </c>
      <c r="F317" s="77">
        <v>13</v>
      </c>
      <c r="G317" s="77"/>
      <c r="H317" s="77">
        <v>15</v>
      </c>
      <c r="I317" s="77">
        <v>6</v>
      </c>
      <c r="J317" s="77"/>
      <c r="K317" s="77">
        <v>7</v>
      </c>
      <c r="L317" s="77">
        <v>8</v>
      </c>
      <c r="M317" s="77">
        <v>27</v>
      </c>
      <c r="N317" s="77">
        <v>7</v>
      </c>
      <c r="O317" s="77">
        <v>44</v>
      </c>
      <c r="P317" s="36">
        <f t="shared" ref="P317:P324" si="17">IF(SUM(B317:O317)&gt;0,SUM(B317:O317),"")</f>
        <v>250</v>
      </c>
    </row>
    <row r="318" spans="1:16" ht="14">
      <c r="A318" s="61" t="s">
        <v>289</v>
      </c>
      <c r="B318" s="77"/>
      <c r="C318" s="77"/>
      <c r="D318" s="77"/>
      <c r="E318" s="77"/>
      <c r="F318" s="77"/>
      <c r="G318" s="77"/>
      <c r="H318" s="77"/>
      <c r="I318" s="98"/>
      <c r="J318" s="110"/>
      <c r="K318" s="110"/>
      <c r="L318" s="110"/>
      <c r="M318" s="110"/>
      <c r="N318" s="110"/>
      <c r="O318" s="110"/>
      <c r="P318" s="36" t="str">
        <f t="shared" si="17"/>
        <v/>
      </c>
    </row>
    <row r="319" spans="1:16" ht="14">
      <c r="A319" s="61" t="s">
        <v>747</v>
      </c>
      <c r="B319" s="77"/>
      <c r="C319" s="77">
        <v>14</v>
      </c>
      <c r="D319" s="77"/>
      <c r="E319" s="77"/>
      <c r="F319" s="77">
        <v>6</v>
      </c>
      <c r="G319" s="77">
        <v>3</v>
      </c>
      <c r="H319" s="77">
        <v>27</v>
      </c>
      <c r="I319" s="77">
        <v>36</v>
      </c>
      <c r="J319" s="77"/>
      <c r="K319" s="77">
        <v>8</v>
      </c>
      <c r="L319" s="77">
        <v>32</v>
      </c>
      <c r="M319" s="77">
        <v>3</v>
      </c>
      <c r="N319" s="77">
        <v>70</v>
      </c>
      <c r="O319" s="77">
        <v>37</v>
      </c>
      <c r="P319" s="36">
        <f t="shared" si="17"/>
        <v>236</v>
      </c>
    </row>
    <row r="320" spans="1:16" ht="14">
      <c r="A320" s="61" t="s">
        <v>610</v>
      </c>
      <c r="B320" s="77"/>
      <c r="C320" s="77">
        <v>10</v>
      </c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36">
        <f t="shared" si="17"/>
        <v>10</v>
      </c>
    </row>
    <row r="321" spans="1:16" ht="14">
      <c r="A321" s="61" t="s">
        <v>631</v>
      </c>
      <c r="B321" s="77"/>
      <c r="C321" s="77">
        <v>27</v>
      </c>
      <c r="D321" s="77">
        <v>26</v>
      </c>
      <c r="E321" s="77">
        <v>14</v>
      </c>
      <c r="F321" s="77"/>
      <c r="G321" s="77"/>
      <c r="H321" s="77">
        <v>10</v>
      </c>
      <c r="I321" s="77">
        <v>14</v>
      </c>
      <c r="J321" s="77"/>
      <c r="K321" s="77">
        <v>3</v>
      </c>
      <c r="L321" s="77">
        <v>11</v>
      </c>
      <c r="M321" s="77">
        <v>25</v>
      </c>
      <c r="N321" s="77">
        <v>5</v>
      </c>
      <c r="O321" s="77">
        <v>16</v>
      </c>
      <c r="P321" s="36">
        <f t="shared" si="17"/>
        <v>151</v>
      </c>
    </row>
    <row r="322" spans="1:16" ht="14">
      <c r="A322" s="61" t="s">
        <v>484</v>
      </c>
      <c r="B322" s="77"/>
      <c r="C322" s="77">
        <v>47</v>
      </c>
      <c r="D322" s="77"/>
      <c r="E322" s="77">
        <v>21</v>
      </c>
      <c r="F322" s="77">
        <v>4</v>
      </c>
      <c r="G322" s="77">
        <v>1</v>
      </c>
      <c r="H322" s="77">
        <v>41</v>
      </c>
      <c r="I322" s="77">
        <v>40</v>
      </c>
      <c r="J322" s="77">
        <v>4</v>
      </c>
      <c r="K322" s="77">
        <v>3</v>
      </c>
      <c r="L322" s="77">
        <v>6</v>
      </c>
      <c r="M322" s="77">
        <v>2</v>
      </c>
      <c r="N322" s="77">
        <v>1</v>
      </c>
      <c r="O322" s="77">
        <v>5</v>
      </c>
      <c r="P322" s="36">
        <f t="shared" si="17"/>
        <v>175</v>
      </c>
    </row>
    <row r="323" spans="1:16" ht="14">
      <c r="A323" s="61" t="s">
        <v>507</v>
      </c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36" t="str">
        <f t="shared" si="17"/>
        <v/>
      </c>
    </row>
    <row r="324" spans="1:16" ht="14">
      <c r="A324" s="61" t="s">
        <v>553</v>
      </c>
      <c r="B324" s="77"/>
      <c r="C324" s="77"/>
      <c r="D324" s="77"/>
      <c r="E324" s="77"/>
      <c r="F324" s="77">
        <v>1</v>
      </c>
      <c r="G324" s="77"/>
      <c r="H324" s="77">
        <v>2</v>
      </c>
      <c r="I324" s="77">
        <v>4</v>
      </c>
      <c r="J324" s="77"/>
      <c r="K324" s="77">
        <v>1</v>
      </c>
      <c r="L324" s="77">
        <v>3</v>
      </c>
      <c r="M324" s="77">
        <v>13</v>
      </c>
      <c r="N324" s="77">
        <v>4</v>
      </c>
      <c r="O324" s="77">
        <v>10</v>
      </c>
      <c r="P324" s="36">
        <f t="shared" si="17"/>
        <v>38</v>
      </c>
    </row>
    <row r="325" spans="1:16"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87"/>
    </row>
    <row r="326" spans="1:16" ht="14">
      <c r="A326" s="2" t="s">
        <v>1042</v>
      </c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87"/>
    </row>
    <row r="327" spans="1:16" ht="14">
      <c r="A327" s="61" t="s">
        <v>402</v>
      </c>
      <c r="B327" s="77">
        <v>3</v>
      </c>
      <c r="C327" s="77"/>
      <c r="D327" s="77"/>
      <c r="E327" s="77"/>
      <c r="F327" s="77"/>
      <c r="G327" s="77">
        <v>2</v>
      </c>
      <c r="H327" s="77">
        <v>5</v>
      </c>
      <c r="I327" s="77" t="s">
        <v>1136</v>
      </c>
      <c r="J327" s="77"/>
      <c r="K327" s="77"/>
      <c r="L327" s="77"/>
      <c r="M327" s="77"/>
      <c r="N327" s="77"/>
      <c r="O327" s="77"/>
      <c r="P327" s="36">
        <f t="shared" ref="P327:P336" si="18">IF(SUM(B327:O327)&gt;0,SUM(B327:O327),"")</f>
        <v>10</v>
      </c>
    </row>
    <row r="328" spans="1:16" ht="14">
      <c r="A328" s="61" t="s">
        <v>403</v>
      </c>
      <c r="B328" s="77"/>
      <c r="C328" s="77">
        <v>2</v>
      </c>
      <c r="D328" s="77"/>
      <c r="E328" s="77"/>
      <c r="F328" s="77">
        <v>1</v>
      </c>
      <c r="G328" s="77">
        <v>5</v>
      </c>
      <c r="H328" s="77"/>
      <c r="I328" s="77">
        <v>6</v>
      </c>
      <c r="J328" s="77"/>
      <c r="K328" s="77"/>
      <c r="L328" s="77"/>
      <c r="M328" s="77"/>
      <c r="N328" s="77"/>
      <c r="O328" s="77"/>
      <c r="P328" s="36">
        <f t="shared" si="18"/>
        <v>14</v>
      </c>
    </row>
    <row r="329" spans="1:16" ht="14">
      <c r="A329" s="61" t="s">
        <v>404</v>
      </c>
      <c r="B329" s="77">
        <v>2</v>
      </c>
      <c r="C329" s="77">
        <v>1</v>
      </c>
      <c r="D329" s="77">
        <v>2</v>
      </c>
      <c r="E329" s="77">
        <v>3</v>
      </c>
      <c r="F329" s="77">
        <v>2</v>
      </c>
      <c r="G329" s="77">
        <v>4</v>
      </c>
      <c r="H329" s="77"/>
      <c r="I329" s="77">
        <v>5</v>
      </c>
      <c r="J329" s="77"/>
      <c r="K329" s="77"/>
      <c r="L329" s="77">
        <v>4</v>
      </c>
      <c r="M329" s="77">
        <v>7</v>
      </c>
      <c r="N329" s="77">
        <v>17</v>
      </c>
      <c r="O329" s="77">
        <v>19</v>
      </c>
      <c r="P329" s="36">
        <f t="shared" si="18"/>
        <v>66</v>
      </c>
    </row>
    <row r="330" spans="1:16" ht="14">
      <c r="A330" s="61" t="s">
        <v>262</v>
      </c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36" t="str">
        <f t="shared" si="18"/>
        <v/>
      </c>
    </row>
    <row r="331" spans="1:16" ht="14">
      <c r="A331" s="61" t="s">
        <v>654</v>
      </c>
      <c r="B331" s="77">
        <v>4</v>
      </c>
      <c r="C331" s="77"/>
      <c r="D331" s="77"/>
      <c r="E331" s="77">
        <v>1</v>
      </c>
      <c r="F331" s="77">
        <v>4</v>
      </c>
      <c r="G331" s="77">
        <v>2</v>
      </c>
      <c r="H331" s="77"/>
      <c r="I331" s="77">
        <v>1</v>
      </c>
      <c r="J331" s="77">
        <v>6</v>
      </c>
      <c r="K331" s="77"/>
      <c r="L331" s="77"/>
      <c r="M331" s="77"/>
      <c r="N331" s="77"/>
      <c r="O331" s="77"/>
      <c r="P331" s="36">
        <f t="shared" si="18"/>
        <v>18</v>
      </c>
    </row>
    <row r="332" spans="1:16" ht="14">
      <c r="A332" s="61" t="s">
        <v>669</v>
      </c>
      <c r="B332" s="77"/>
      <c r="C332" s="77"/>
      <c r="D332" s="77"/>
      <c r="E332" s="77"/>
      <c r="F332" s="77">
        <v>1</v>
      </c>
      <c r="G332" s="77"/>
      <c r="H332" s="77"/>
      <c r="I332" s="77">
        <v>11</v>
      </c>
      <c r="J332" s="77"/>
      <c r="K332" s="77"/>
      <c r="L332" s="77"/>
      <c r="M332" s="77">
        <v>3</v>
      </c>
      <c r="N332" s="77"/>
      <c r="O332" s="77">
        <v>4</v>
      </c>
      <c r="P332" s="36">
        <f t="shared" si="18"/>
        <v>19</v>
      </c>
    </row>
    <row r="333" spans="1:16" ht="14">
      <c r="A333" s="61" t="s">
        <v>670</v>
      </c>
      <c r="B333" s="29"/>
      <c r="C333" s="77">
        <v>1</v>
      </c>
      <c r="D333" s="77"/>
      <c r="E333" s="77">
        <v>3</v>
      </c>
      <c r="F333" s="77">
        <v>2</v>
      </c>
      <c r="G333" s="77">
        <v>6</v>
      </c>
      <c r="H333" s="77">
        <v>1</v>
      </c>
      <c r="I333" s="77">
        <v>17</v>
      </c>
      <c r="J333" s="77"/>
      <c r="K333" s="77"/>
      <c r="L333" s="77">
        <v>6</v>
      </c>
      <c r="M333" s="77">
        <v>17</v>
      </c>
      <c r="N333" s="77">
        <v>11</v>
      </c>
      <c r="O333" s="77">
        <v>5</v>
      </c>
      <c r="P333" s="36">
        <f t="shared" si="18"/>
        <v>69</v>
      </c>
    </row>
    <row r="334" spans="1:16" ht="14">
      <c r="A334" s="61" t="s">
        <v>351</v>
      </c>
      <c r="B334" s="77"/>
      <c r="C334" s="77"/>
      <c r="D334" s="77"/>
      <c r="E334" s="77"/>
      <c r="F334" s="77"/>
      <c r="G334" s="77"/>
      <c r="H334" s="77"/>
      <c r="I334" s="77"/>
      <c r="J334" s="77">
        <v>6</v>
      </c>
      <c r="K334" s="77"/>
      <c r="L334" s="77"/>
      <c r="M334" s="77"/>
      <c r="N334" s="77"/>
      <c r="O334" s="77"/>
      <c r="P334" s="36">
        <f t="shared" si="18"/>
        <v>6</v>
      </c>
    </row>
    <row r="335" spans="1:16" ht="14">
      <c r="A335" s="61" t="s">
        <v>689</v>
      </c>
      <c r="B335" s="77">
        <v>4</v>
      </c>
      <c r="C335" s="77">
        <v>1</v>
      </c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36">
        <f t="shared" si="18"/>
        <v>5</v>
      </c>
    </row>
    <row r="336" spans="1:16" ht="14">
      <c r="A336" s="61" t="s">
        <v>690</v>
      </c>
      <c r="B336" s="77"/>
      <c r="C336" s="77"/>
      <c r="D336" s="77">
        <v>15</v>
      </c>
      <c r="E336" s="77">
        <v>17</v>
      </c>
      <c r="F336" s="77">
        <v>2</v>
      </c>
      <c r="G336" s="77"/>
      <c r="H336" s="77">
        <v>15</v>
      </c>
      <c r="I336" s="77">
        <v>10</v>
      </c>
      <c r="J336" s="77"/>
      <c r="K336" s="77">
        <v>2</v>
      </c>
      <c r="L336" s="77">
        <v>6</v>
      </c>
      <c r="M336" s="77">
        <v>2</v>
      </c>
      <c r="N336" s="77"/>
      <c r="O336" s="77">
        <v>1</v>
      </c>
      <c r="P336" s="36">
        <f t="shared" si="18"/>
        <v>70</v>
      </c>
    </row>
    <row r="337" spans="1:17">
      <c r="A337" s="61"/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87"/>
    </row>
    <row r="338" spans="1:17" ht="14">
      <c r="A338" s="32" t="s">
        <v>1043</v>
      </c>
      <c r="B338" s="77">
        <f>COUNT(B6:B26,B28:B34,B36,B40:B46,B49,B51:B55,B58:B64,B67:B73,B75:B79,B83:B86,B89:B107,B112:B119,B123:B125,B128:B131,B135:B143,B147:B150,B153:B157,B161,B164:B174,B178:B181,B185:B191,B193:B196,B198,B201:B204,B208:B213,B216:B223,B227:B229,B231,B234:B237,B240:B245,B249:B253,B256:B257,B259:B263,B266:B274,B277:B288,B292:B306,B308,B312:B322,B324:B333,B335:B336)</f>
        <v>67</v>
      </c>
      <c r="C338" s="77">
        <f>COUNT(C6:C26,C28:C34,C36,C40:C46,C49,C51:C55,C58:C64,C67:C73,C75:C79,C83:C86,C89:C104,C106:C107,C112:C119,C123:C125,C128:C131,C135:C143,C147:C150,C153:C157,C161,C164:C174,C178:C181,C185:C191,C193:C196,C198,C201:C204,C208:C213,C216:C223,C227:C229,C231,C234:C237,C240:C245,C249:C253,C256:C257,C259:C263,C266:C274,C277:C288,C292:C306,C308,C312:C322,C324:C333,C335:C336)</f>
        <v>69</v>
      </c>
      <c r="D338" s="77">
        <f t="shared" ref="D338:L338" si="19">COUNT(D6:D26,D28:D34,D36,D40:D46,D49,D51:D55,D58:D64,D67:D73,D75:D79,D83:D86,D89:D107,D112:D119,D123:D125,D128:D131,D135:D143,D147:D150,D153:D157,D161,D164:D174,D178:D181,D185:D191,D193:D196,D198,D201:D204,D208:D213,D216:D223,D227:D229,D231,D234:D237,D240:D245,D249:D253,D256:D257,D259:D263,D266:D274,D277:D288,D292:D306,D308,D312:D322,D324:D333,D335:D336)</f>
        <v>30</v>
      </c>
      <c r="E338" s="77">
        <f t="shared" si="19"/>
        <v>43</v>
      </c>
      <c r="F338" s="77">
        <f t="shared" si="19"/>
        <v>62</v>
      </c>
      <c r="G338" s="77">
        <f t="shared" si="19"/>
        <v>32</v>
      </c>
      <c r="H338" s="77">
        <f>COUNT(H6:H9,H11:H26,H28:H34,H36,H40:H46,H49,H51:H55,H58:H64,H67:H73,H75:H79,H83:H86,H89:H107,H112:H119,H123:H125,H128:H131,H135:H143,H147:H150,H153:H157,H161,H164:H174,H178:H181,H185:H191,H193:H196,H198,H201:H204,H208:H213,H216:H223,H227:H229,H231,H234:H237,H240:H245,H249:H253,H256:H257,H259:H263,H266:H274,H277:H288,H292:H306,H308,H312:H322,H324:H333,H335:H336)</f>
        <v>74</v>
      </c>
      <c r="I338" s="77">
        <f t="shared" si="19"/>
        <v>91</v>
      </c>
      <c r="J338" s="77">
        <f t="shared" si="19"/>
        <v>27</v>
      </c>
      <c r="K338" s="77">
        <f t="shared" si="19"/>
        <v>23</v>
      </c>
      <c r="L338" s="77">
        <f t="shared" si="19"/>
        <v>54</v>
      </c>
      <c r="M338" s="77">
        <f>COUNT(M6:M26,M28:M34,M36,M40:M46,M49,M51:M55,M58:M64,M67:M73,M75:M79,M83:M86,M89:M107,M112:M119,M123:M125,M128:M131,M135:M143,M147:M150,M153:M157,M161,M164:M174,M178:M181,M185:M191,M193:M196,M198,M201:M204,M208:M213,M216:M223,M227:M229,M231,M234:M237,M240:M245,M249:M253,M256:M257,M259:M263,M266:M274,M277:M288,M292:M306,M308,M312:M322,M324:M333,M335:M336)</f>
        <v>43</v>
      </c>
      <c r="N338" s="77">
        <f>COUNT(N6:N26,N28:N34,N36,N40:N46,N49,N51:N55,N58:N64,N67:N73,N75:N79,N83:N86,N89:N107,N112:N119,N123:N125,N128:N131,N135:N143,N147:N150,N153:N157,N161,N164:N174,N178:N181,N185:N191,N193:N196,N198,N201:N204,N208:N213,N216:N223,N227:N229,N231,N234:N237,N240:N245,N249:N253,N256:N257,N259:N263,N266:N274,N277:N288,N292:N306,N308,N312:N322,N324:N333,N335:N336)</f>
        <v>72</v>
      </c>
      <c r="O338" s="77">
        <f>COUNT(O6:O26,O28:O34,O36,O40:O46,O49,O51:O55,O58:O64,O67:O73,O75:O79,O83:O86,O89:O107,O112:O119,O123:O125,O128:O131,O135:O143,O147:O150,O153:O157,O161,O164:O174,O178:O181,O185:O191,O193:O196,O198,O201:O204,O208:O213,O216:O223,O227:O229,O231,O234:O237,O240:O245,O249:O253,O256:O257,O259:O263,O266:O274,O277:O288,O292:O306,O308,O312:O322,O324:O333,O335:O336)</f>
        <v>64</v>
      </c>
      <c r="P338" s="34">
        <f>COUNT(P6:P26,P28:P34,P36,P40:P46,P49,P51:P55,P58:P64,P67:P73,P75:P79,P83:P86,P89:P107,P112:P119,P123:P125,P128:P131,P135:P143,P147:P150,P153:P157,P161,P164:P174,P178:P181,P185:P191,P193:P196,P198,P201:P204,P208:P213,P216:P223,P227:P229,P231,P234:P237,P240:P245,P249:P253,P256:P257,P259:P263,P266:P274,P277:P288,P292:P306,P308,P312:P322,P324:P333,P335:P336)</f>
        <v>161</v>
      </c>
    </row>
    <row r="339" spans="1:17" ht="14">
      <c r="A339" s="7" t="s">
        <v>915</v>
      </c>
      <c r="B339" s="77">
        <f t="shared" ref="B339:P339" si="20">SUM(B7:B289)+SUM(B290:B336)</f>
        <v>339</v>
      </c>
      <c r="C339" s="77">
        <f t="shared" si="20"/>
        <v>669</v>
      </c>
      <c r="D339" s="77">
        <f t="shared" si="20"/>
        <v>361</v>
      </c>
      <c r="E339" s="77">
        <f t="shared" si="20"/>
        <v>341</v>
      </c>
      <c r="F339" s="77">
        <f t="shared" si="20"/>
        <v>355</v>
      </c>
      <c r="G339" s="77">
        <f t="shared" si="20"/>
        <v>97</v>
      </c>
      <c r="H339" s="77">
        <f t="shared" si="20"/>
        <v>524</v>
      </c>
      <c r="I339" s="77">
        <f t="shared" si="20"/>
        <v>782</v>
      </c>
      <c r="J339" s="77">
        <f t="shared" si="20"/>
        <v>110</v>
      </c>
      <c r="K339" s="77">
        <f t="shared" si="20"/>
        <v>132</v>
      </c>
      <c r="L339" s="77">
        <f t="shared" si="20"/>
        <v>271</v>
      </c>
      <c r="M339" s="77">
        <f t="shared" si="20"/>
        <v>353</v>
      </c>
      <c r="N339" s="77">
        <f t="shared" si="20"/>
        <v>620</v>
      </c>
      <c r="O339" s="77">
        <f t="shared" si="20"/>
        <v>605</v>
      </c>
      <c r="P339" s="36">
        <f t="shared" si="20"/>
        <v>5556</v>
      </c>
      <c r="Q339" s="71"/>
    </row>
    <row r="340" spans="1:17">
      <c r="A340" s="4"/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87"/>
    </row>
    <row r="341" spans="1:17">
      <c r="A341" s="33" t="s">
        <v>624</v>
      </c>
      <c r="B341" s="77">
        <v>2</v>
      </c>
      <c r="C341" s="77">
        <v>3</v>
      </c>
      <c r="D341" s="77">
        <v>3</v>
      </c>
      <c r="E341" s="77">
        <v>4</v>
      </c>
      <c r="F341" s="77">
        <v>2</v>
      </c>
      <c r="G341" s="77">
        <v>1</v>
      </c>
      <c r="H341" s="77">
        <v>2</v>
      </c>
      <c r="I341" s="77">
        <v>2</v>
      </c>
      <c r="J341" s="77">
        <v>2</v>
      </c>
      <c r="K341" s="77">
        <v>2</v>
      </c>
      <c r="L341" s="77">
        <v>2</v>
      </c>
      <c r="M341" s="77">
        <v>2</v>
      </c>
      <c r="N341" s="77">
        <v>2</v>
      </c>
      <c r="O341" s="77">
        <v>3</v>
      </c>
      <c r="P341" s="36">
        <f>SUM(B341:O341)</f>
        <v>32</v>
      </c>
    </row>
    <row r="342" spans="1:17">
      <c r="A342" s="8" t="s">
        <v>850</v>
      </c>
      <c r="B342" s="77">
        <v>1</v>
      </c>
      <c r="C342" s="77">
        <v>1</v>
      </c>
      <c r="D342" s="77">
        <v>1</v>
      </c>
      <c r="E342" s="77">
        <v>1</v>
      </c>
      <c r="F342" s="77">
        <v>1</v>
      </c>
      <c r="G342" s="77">
        <v>1</v>
      </c>
      <c r="H342" s="77">
        <v>1</v>
      </c>
      <c r="I342" s="77">
        <v>2</v>
      </c>
      <c r="J342" s="77">
        <v>1</v>
      </c>
      <c r="K342" s="77">
        <v>1</v>
      </c>
      <c r="L342" s="77">
        <v>1</v>
      </c>
      <c r="M342" s="77">
        <v>1</v>
      </c>
      <c r="N342" s="77">
        <v>1</v>
      </c>
      <c r="O342" s="77">
        <v>1</v>
      </c>
      <c r="P342" s="36">
        <f>SUM(B342:O342)</f>
        <v>15</v>
      </c>
    </row>
    <row r="343" spans="1:17">
      <c r="A343" s="8" t="s">
        <v>622</v>
      </c>
      <c r="B343" s="111" t="s">
        <v>1266</v>
      </c>
      <c r="C343" s="99">
        <v>0.32847222222222222</v>
      </c>
      <c r="D343" s="99">
        <v>0.33333333333333331</v>
      </c>
      <c r="E343" s="99">
        <v>0.33333333333333331</v>
      </c>
      <c r="F343" s="99">
        <v>0.2673611111111111</v>
      </c>
      <c r="G343" s="99">
        <v>0.3125</v>
      </c>
      <c r="H343" s="99">
        <v>0.2638888888888889</v>
      </c>
      <c r="I343" s="99">
        <v>1</v>
      </c>
      <c r="J343" s="99">
        <v>0.33333333333333331</v>
      </c>
      <c r="K343" s="99">
        <v>0.27708333333333335</v>
      </c>
      <c r="L343" s="99">
        <v>0.25</v>
      </c>
      <c r="M343" s="99">
        <v>0.3125</v>
      </c>
      <c r="N343" s="99">
        <v>0.24513888888888888</v>
      </c>
      <c r="O343" s="99">
        <v>0.30902777777777779</v>
      </c>
      <c r="P343" s="36"/>
    </row>
    <row r="344" spans="1:17">
      <c r="A344" s="8" t="s">
        <v>623</v>
      </c>
      <c r="B344" s="111" t="s">
        <v>1267</v>
      </c>
      <c r="C344" s="99">
        <v>0.77638888888888891</v>
      </c>
      <c r="D344" s="99">
        <v>0.47916666666666669</v>
      </c>
      <c r="E344" s="99">
        <v>0.55555555555555558</v>
      </c>
      <c r="F344" s="99">
        <v>0.80347222222222225</v>
      </c>
      <c r="G344" s="99">
        <v>0.67708333333333337</v>
      </c>
      <c r="H344" s="99">
        <v>0.67708333333333337</v>
      </c>
      <c r="I344" s="99">
        <v>0.25</v>
      </c>
      <c r="J344" s="99">
        <v>0.34722222222222227</v>
      </c>
      <c r="K344" s="99">
        <v>0.2986111111111111</v>
      </c>
      <c r="L344" s="99">
        <v>0.58333333333333337</v>
      </c>
      <c r="M344" s="99">
        <v>0.4375</v>
      </c>
      <c r="N344" s="111">
        <v>0.76388888888888884</v>
      </c>
      <c r="O344" s="99">
        <v>0.77222222222222225</v>
      </c>
      <c r="P344" s="36"/>
    </row>
    <row r="345" spans="1:17">
      <c r="A345" s="9" t="s">
        <v>940</v>
      </c>
      <c r="B345" s="77"/>
      <c r="C345" s="77">
        <v>36.6</v>
      </c>
      <c r="D345" s="77">
        <v>20</v>
      </c>
      <c r="E345" s="77">
        <v>45.1</v>
      </c>
      <c r="F345" s="77">
        <v>33.4</v>
      </c>
      <c r="G345" s="77"/>
      <c r="H345" s="77">
        <v>9.8000000000000007</v>
      </c>
      <c r="I345" s="77">
        <v>0.75</v>
      </c>
      <c r="J345" s="77"/>
      <c r="K345" s="77"/>
      <c r="L345" s="77">
        <v>32</v>
      </c>
      <c r="M345" s="77">
        <v>10</v>
      </c>
      <c r="N345" s="77"/>
      <c r="O345" s="77">
        <v>59</v>
      </c>
      <c r="P345" s="36">
        <f t="shared" ref="P345:P350" si="21">SUM(B345:O345)</f>
        <v>246.65</v>
      </c>
    </row>
    <row r="346" spans="1:17">
      <c r="A346" s="9" t="s">
        <v>621</v>
      </c>
      <c r="B346" s="77"/>
      <c r="C346" s="77">
        <v>2.5</v>
      </c>
      <c r="D346" s="77">
        <v>1</v>
      </c>
      <c r="E346" s="77">
        <v>0</v>
      </c>
      <c r="F346" s="77">
        <v>1</v>
      </c>
      <c r="G346" s="77"/>
      <c r="H346" s="77">
        <v>3.6</v>
      </c>
      <c r="I346" s="77">
        <v>100</v>
      </c>
      <c r="J346" s="77"/>
      <c r="K346" s="77"/>
      <c r="L346" s="77">
        <v>5</v>
      </c>
      <c r="M346" s="77">
        <v>0.5</v>
      </c>
      <c r="N346" s="77">
        <v>90.3</v>
      </c>
      <c r="O346" s="77">
        <v>1</v>
      </c>
      <c r="P346" s="36">
        <f t="shared" si="21"/>
        <v>204.89999999999998</v>
      </c>
    </row>
    <row r="347" spans="1:17">
      <c r="A347" s="9" t="s">
        <v>1153</v>
      </c>
      <c r="B347" s="77">
        <v>6.4</v>
      </c>
      <c r="C347" s="77">
        <v>39.1</v>
      </c>
      <c r="D347" s="77">
        <v>21</v>
      </c>
      <c r="E347" s="77">
        <v>45.1</v>
      </c>
      <c r="F347" s="77">
        <v>34.4</v>
      </c>
      <c r="G347" s="77"/>
      <c r="H347" s="77">
        <v>12.14</v>
      </c>
      <c r="I347" s="109">
        <v>100</v>
      </c>
      <c r="J347" s="77"/>
      <c r="K347" s="77">
        <v>15.43</v>
      </c>
      <c r="L347" s="77">
        <v>37</v>
      </c>
      <c r="M347" s="77">
        <v>10.5</v>
      </c>
      <c r="N347" s="77">
        <v>1.3</v>
      </c>
      <c r="O347" s="77">
        <v>60</v>
      </c>
      <c r="P347" s="36">
        <f t="shared" si="21"/>
        <v>382.37</v>
      </c>
    </row>
    <row r="348" spans="1:17">
      <c r="A348" s="9" t="s">
        <v>618</v>
      </c>
      <c r="B348" s="109"/>
      <c r="C348" s="109">
        <v>5.25</v>
      </c>
      <c r="D348" s="109">
        <v>3</v>
      </c>
      <c r="E348" s="109">
        <v>5.3</v>
      </c>
      <c r="F348" s="109">
        <v>7</v>
      </c>
      <c r="G348" s="109"/>
      <c r="H348" s="109">
        <v>0.85</v>
      </c>
      <c r="I348" s="109">
        <v>12</v>
      </c>
      <c r="J348" s="109"/>
      <c r="K348" s="109"/>
      <c r="L348" s="109">
        <v>3.5</v>
      </c>
      <c r="M348" s="109"/>
      <c r="N348" s="109">
        <v>5.75</v>
      </c>
      <c r="O348" s="109">
        <v>6.8</v>
      </c>
      <c r="P348" s="36">
        <f t="shared" si="21"/>
        <v>49.45</v>
      </c>
    </row>
    <row r="349" spans="1:17">
      <c r="A349" s="9" t="s">
        <v>619</v>
      </c>
      <c r="B349" s="109"/>
      <c r="C349" s="109">
        <v>5</v>
      </c>
      <c r="D349" s="109">
        <v>0.5</v>
      </c>
      <c r="E349" s="109">
        <v>0</v>
      </c>
      <c r="F349" s="109">
        <v>1</v>
      </c>
      <c r="G349" s="109"/>
      <c r="H349" s="109">
        <v>4.33</v>
      </c>
      <c r="I349" s="109">
        <v>0</v>
      </c>
      <c r="J349" s="109"/>
      <c r="K349" s="109"/>
      <c r="L349" s="109">
        <v>1.5</v>
      </c>
      <c r="M349" s="109"/>
      <c r="N349" s="109">
        <v>4.3</v>
      </c>
      <c r="O349" s="109">
        <v>3.3</v>
      </c>
      <c r="P349" s="36">
        <f t="shared" si="21"/>
        <v>19.93</v>
      </c>
    </row>
    <row r="350" spans="1:17">
      <c r="A350" s="9" t="s">
        <v>1152</v>
      </c>
      <c r="B350" s="109"/>
      <c r="C350" s="109">
        <v>10.25</v>
      </c>
      <c r="D350" s="109">
        <v>3.5</v>
      </c>
      <c r="E350" s="109">
        <v>5.3</v>
      </c>
      <c r="F350" s="109">
        <v>8</v>
      </c>
      <c r="G350" s="109"/>
      <c r="H350" s="109">
        <v>5.2</v>
      </c>
      <c r="I350" s="119">
        <v>12</v>
      </c>
      <c r="J350" s="109">
        <v>0.3</v>
      </c>
      <c r="K350" s="109"/>
      <c r="L350" s="109">
        <v>5</v>
      </c>
      <c r="M350" s="109">
        <v>3</v>
      </c>
      <c r="N350" s="109">
        <v>11</v>
      </c>
      <c r="O350" s="109">
        <v>11.1</v>
      </c>
      <c r="P350" s="36">
        <f t="shared" si="21"/>
        <v>74.649999999999991</v>
      </c>
    </row>
    <row r="351" spans="1:17">
      <c r="A351" s="9" t="s">
        <v>682</v>
      </c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36"/>
    </row>
    <row r="352" spans="1:17">
      <c r="A352" s="9" t="s">
        <v>993</v>
      </c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36"/>
    </row>
    <row r="353" spans="1:16">
      <c r="A353" s="9" t="s">
        <v>683</v>
      </c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36"/>
    </row>
    <row r="354" spans="1:16">
      <c r="A354" s="9" t="s">
        <v>703</v>
      </c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36"/>
    </row>
    <row r="355" spans="1:16">
      <c r="A355" s="9" t="s">
        <v>702</v>
      </c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36"/>
    </row>
    <row r="356" spans="1:16">
      <c r="A356" s="8" t="s">
        <v>763</v>
      </c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36"/>
    </row>
    <row r="357" spans="1:16">
      <c r="A357" s="10" t="s">
        <v>764</v>
      </c>
      <c r="B357" s="29"/>
      <c r="C357" s="29">
        <v>48</v>
      </c>
      <c r="D357" s="29">
        <v>58</v>
      </c>
      <c r="E357" s="29">
        <v>50</v>
      </c>
      <c r="F357" s="29"/>
      <c r="G357" s="29">
        <v>61</v>
      </c>
      <c r="H357" s="29"/>
      <c r="I357" s="29">
        <v>45</v>
      </c>
      <c r="J357" s="29"/>
      <c r="K357" s="29"/>
      <c r="L357" s="29"/>
      <c r="M357" s="29"/>
      <c r="N357" s="29">
        <v>54</v>
      </c>
      <c r="O357" s="29"/>
      <c r="P357" s="36"/>
    </row>
    <row r="358" spans="1:16">
      <c r="A358" s="10" t="s">
        <v>765</v>
      </c>
      <c r="B358" s="29"/>
      <c r="C358" s="29">
        <v>76</v>
      </c>
      <c r="D358" s="29">
        <v>75</v>
      </c>
      <c r="E358" s="29">
        <v>60</v>
      </c>
      <c r="F358" s="29"/>
      <c r="G358" s="29">
        <v>68</v>
      </c>
      <c r="H358" s="29"/>
      <c r="I358" s="29">
        <v>80</v>
      </c>
      <c r="J358" s="29"/>
      <c r="K358" s="29"/>
      <c r="L358" s="29"/>
      <c r="M358" s="29"/>
      <c r="N358" s="29">
        <v>59</v>
      </c>
      <c r="O358" s="29"/>
      <c r="P358" s="36"/>
    </row>
    <row r="359" spans="1:16">
      <c r="A359" s="10" t="s">
        <v>1017</v>
      </c>
      <c r="B359" s="29"/>
      <c r="C359" s="29">
        <v>80</v>
      </c>
      <c r="D359" s="29"/>
      <c r="E359" s="29"/>
      <c r="F359" s="29"/>
      <c r="G359" s="29">
        <v>75</v>
      </c>
      <c r="H359" s="29"/>
      <c r="I359" s="29">
        <v>70</v>
      </c>
      <c r="J359" s="29"/>
      <c r="K359" s="29"/>
      <c r="L359" s="29"/>
      <c r="M359" s="29"/>
      <c r="N359" s="29">
        <v>85</v>
      </c>
      <c r="O359" s="29"/>
      <c r="P359" s="36"/>
    </row>
    <row r="360" spans="1:16">
      <c r="A360" s="9" t="s">
        <v>766</v>
      </c>
      <c r="B360" s="29"/>
      <c r="C360" s="29"/>
      <c r="D360" s="29"/>
      <c r="E360" s="29"/>
      <c r="F360" s="29"/>
      <c r="G360" s="29"/>
      <c r="H360" s="29"/>
      <c r="J360" s="29"/>
      <c r="K360" s="29"/>
      <c r="L360" s="29"/>
      <c r="M360" s="29"/>
      <c r="N360" s="29"/>
      <c r="O360" s="29"/>
      <c r="P360" s="36"/>
    </row>
    <row r="361" spans="1:16">
      <c r="A361" s="10" t="s">
        <v>764</v>
      </c>
      <c r="B361" s="28"/>
      <c r="C361" s="28">
        <v>0</v>
      </c>
      <c r="D361" s="28">
        <v>0.05</v>
      </c>
      <c r="E361" s="28" t="s">
        <v>1269</v>
      </c>
      <c r="F361" s="28"/>
      <c r="G361" s="28">
        <v>0</v>
      </c>
      <c r="H361" s="28"/>
      <c r="I361" s="28">
        <v>0.2</v>
      </c>
      <c r="J361" s="28"/>
      <c r="K361" s="28"/>
      <c r="L361" s="28"/>
      <c r="M361" s="28"/>
      <c r="N361" s="28">
        <v>0</v>
      </c>
      <c r="O361" s="28"/>
      <c r="P361" s="36"/>
    </row>
    <row r="362" spans="1:16">
      <c r="A362" s="10" t="s">
        <v>765</v>
      </c>
      <c r="B362" s="28"/>
      <c r="C362" s="28">
        <v>0</v>
      </c>
      <c r="D362" s="28">
        <v>0.03</v>
      </c>
      <c r="E362" s="28" t="s">
        <v>1269</v>
      </c>
      <c r="F362" s="28"/>
      <c r="G362" s="28" t="s">
        <v>1252</v>
      </c>
      <c r="H362" s="28"/>
      <c r="I362" s="28">
        <v>0.2</v>
      </c>
      <c r="J362" s="28"/>
      <c r="K362" s="28"/>
      <c r="L362" s="28"/>
      <c r="M362" s="28"/>
      <c r="N362" s="28">
        <v>0.05</v>
      </c>
      <c r="O362" s="28"/>
      <c r="P362" s="36"/>
    </row>
    <row r="363" spans="1:16">
      <c r="A363" s="10" t="s">
        <v>1017</v>
      </c>
      <c r="B363" s="28"/>
      <c r="C363" s="28">
        <v>0</v>
      </c>
      <c r="D363" s="28"/>
      <c r="E363" s="28"/>
      <c r="F363" s="28"/>
      <c r="G363" s="28" t="s">
        <v>1252</v>
      </c>
      <c r="H363" s="28"/>
      <c r="I363" s="28">
        <v>0.2</v>
      </c>
      <c r="J363" s="28"/>
      <c r="K363" s="28"/>
      <c r="L363" s="28"/>
      <c r="M363" s="28"/>
      <c r="N363" s="28">
        <v>0.05</v>
      </c>
      <c r="O363" s="28"/>
      <c r="P363" s="36"/>
    </row>
    <row r="364" spans="1:16">
      <c r="A364" s="9" t="s">
        <v>1079</v>
      </c>
      <c r="B364" s="29"/>
      <c r="C364" s="29"/>
      <c r="D364" s="29"/>
      <c r="E364" s="29"/>
      <c r="F364" s="29"/>
      <c r="G364" s="29"/>
      <c r="H364" s="28"/>
      <c r="J364" s="29"/>
      <c r="K364" s="29"/>
      <c r="L364" s="29"/>
      <c r="M364" s="28"/>
      <c r="N364" s="28"/>
      <c r="O364" s="28"/>
      <c r="P364" s="36"/>
    </row>
    <row r="365" spans="1:16">
      <c r="A365" s="10" t="s">
        <v>764</v>
      </c>
      <c r="B365" s="29"/>
      <c r="C365" s="29">
        <v>0</v>
      </c>
      <c r="D365" s="29">
        <v>10</v>
      </c>
      <c r="E365" s="29" t="s">
        <v>1143</v>
      </c>
      <c r="F365" s="29"/>
      <c r="G365" s="29">
        <v>6</v>
      </c>
      <c r="H365" s="29"/>
      <c r="I365" s="70">
        <v>3</v>
      </c>
      <c r="J365" s="29"/>
      <c r="K365" s="117"/>
      <c r="L365" s="117"/>
      <c r="M365" s="70"/>
      <c r="N365" s="70" t="s">
        <v>1143</v>
      </c>
      <c r="O365" s="70"/>
      <c r="P365" s="36"/>
    </row>
    <row r="366" spans="1:16">
      <c r="A366" s="10" t="s">
        <v>765</v>
      </c>
      <c r="B366" s="29"/>
      <c r="C366" s="29">
        <v>0</v>
      </c>
      <c r="D366" s="29">
        <v>3</v>
      </c>
      <c r="E366" s="29" t="s">
        <v>1143</v>
      </c>
      <c r="F366" s="29"/>
      <c r="G366" s="29">
        <v>10</v>
      </c>
      <c r="H366" s="70"/>
      <c r="I366" s="70">
        <v>8</v>
      </c>
      <c r="J366" s="29"/>
      <c r="K366" s="117"/>
      <c r="L366" s="117"/>
      <c r="M366" s="70"/>
      <c r="N366" s="70" t="s">
        <v>1143</v>
      </c>
      <c r="O366" s="70"/>
      <c r="P366" s="36"/>
    </row>
    <row r="367" spans="1:16">
      <c r="A367" s="10" t="s">
        <v>1017</v>
      </c>
      <c r="B367" s="29"/>
      <c r="C367" s="29">
        <v>10</v>
      </c>
      <c r="D367" s="29"/>
      <c r="E367" s="29"/>
      <c r="F367" s="29"/>
      <c r="G367" s="29">
        <v>5</v>
      </c>
      <c r="H367" s="70"/>
      <c r="I367" s="29">
        <v>15</v>
      </c>
      <c r="J367" s="29"/>
      <c r="K367" s="70"/>
      <c r="L367" s="70"/>
      <c r="M367" s="70"/>
      <c r="N367" s="70" t="s">
        <v>1265</v>
      </c>
      <c r="O367" s="70"/>
      <c r="P367" s="36"/>
    </row>
    <row r="368" spans="1:16">
      <c r="A368" s="9" t="s">
        <v>872</v>
      </c>
      <c r="B368" s="29"/>
      <c r="C368" s="29"/>
      <c r="D368" s="29"/>
      <c r="E368" s="29"/>
      <c r="F368" s="29"/>
      <c r="G368" s="29"/>
      <c r="H368" s="28"/>
      <c r="I368" s="28"/>
      <c r="J368" s="29"/>
      <c r="K368" s="29"/>
      <c r="L368" s="29"/>
      <c r="M368" s="28"/>
      <c r="N368" s="28"/>
      <c r="O368" s="28"/>
      <c r="P368" s="36"/>
    </row>
    <row r="369" spans="1:16">
      <c r="A369" s="10" t="s">
        <v>764</v>
      </c>
      <c r="B369" s="29"/>
      <c r="C369" s="29">
        <v>0</v>
      </c>
      <c r="D369" s="29">
        <v>0</v>
      </c>
      <c r="E369" s="29"/>
      <c r="F369" s="29"/>
      <c r="G369" s="29"/>
      <c r="H369" s="37"/>
      <c r="I369" s="29" t="s">
        <v>1232</v>
      </c>
      <c r="J369" s="70"/>
      <c r="K369" s="70"/>
      <c r="L369" s="70" t="s">
        <v>1112</v>
      </c>
      <c r="M369" s="29"/>
      <c r="N369" s="29">
        <v>0</v>
      </c>
      <c r="O369" s="29"/>
      <c r="P369" s="36"/>
    </row>
    <row r="370" spans="1:16">
      <c r="A370" s="10" t="s">
        <v>765</v>
      </c>
      <c r="B370" s="29"/>
      <c r="C370" s="29">
        <v>0</v>
      </c>
      <c r="D370" s="29">
        <v>0</v>
      </c>
      <c r="E370" s="29"/>
      <c r="F370" s="29"/>
      <c r="G370" s="29"/>
      <c r="H370" s="118"/>
      <c r="I370" s="29" t="s">
        <v>1232</v>
      </c>
      <c r="J370" s="70"/>
      <c r="K370" s="70"/>
      <c r="L370" s="70" t="s">
        <v>1112</v>
      </c>
      <c r="M370" s="29"/>
      <c r="N370" s="29">
        <v>0</v>
      </c>
      <c r="O370" s="29"/>
      <c r="P370" s="36"/>
    </row>
    <row r="371" spans="1:16">
      <c r="A371" s="10" t="s">
        <v>1017</v>
      </c>
      <c r="B371" s="29"/>
      <c r="C371" s="29">
        <v>0</v>
      </c>
      <c r="D371" s="29"/>
      <c r="E371" s="29"/>
      <c r="F371" s="29"/>
      <c r="G371" s="29"/>
      <c r="H371" s="37"/>
      <c r="I371" s="77" t="s">
        <v>1232</v>
      </c>
      <c r="J371" s="70"/>
      <c r="K371" s="70"/>
      <c r="L371" s="70" t="s">
        <v>1112</v>
      </c>
      <c r="M371" s="29"/>
      <c r="N371" s="29">
        <v>0</v>
      </c>
      <c r="O371" s="29"/>
      <c r="P371" s="36"/>
    </row>
    <row r="372" spans="1:16">
      <c r="A372" s="8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36"/>
    </row>
    <row r="373" spans="1:16" ht="28">
      <c r="A373" s="10" t="s">
        <v>615</v>
      </c>
      <c r="B373" s="24" t="s">
        <v>1222</v>
      </c>
      <c r="C373" s="24" t="s">
        <v>539</v>
      </c>
      <c r="D373" s="24" t="s">
        <v>1184</v>
      </c>
      <c r="E373" s="24" t="s">
        <v>447</v>
      </c>
      <c r="F373" s="24" t="s">
        <v>1208</v>
      </c>
      <c r="G373" s="24" t="s">
        <v>599</v>
      </c>
      <c r="H373" s="24" t="s">
        <v>1180</v>
      </c>
      <c r="I373" s="24" t="s">
        <v>1182</v>
      </c>
      <c r="J373" s="24" t="s">
        <v>1222</v>
      </c>
      <c r="K373" s="24" t="s">
        <v>1222</v>
      </c>
      <c r="L373" s="24" t="s">
        <v>1205</v>
      </c>
      <c r="M373" s="24" t="s">
        <v>1183</v>
      </c>
      <c r="N373" s="24" t="s">
        <v>1154</v>
      </c>
      <c r="O373" s="24" t="s">
        <v>601</v>
      </c>
      <c r="P373" s="36"/>
    </row>
    <row r="374" spans="1:16" ht="28">
      <c r="B374" s="24" t="s">
        <v>1221</v>
      </c>
      <c r="C374" s="24" t="s">
        <v>685</v>
      </c>
      <c r="D374" s="24" t="s">
        <v>1263</v>
      </c>
      <c r="E374" s="24" t="s">
        <v>602</v>
      </c>
      <c r="F374" s="24" t="s">
        <v>1249</v>
      </c>
      <c r="G374" s="24"/>
      <c r="H374" s="24" t="s">
        <v>1260</v>
      </c>
      <c r="I374" s="69" t="s">
        <v>1255</v>
      </c>
      <c r="J374" s="24" t="s">
        <v>1221</v>
      </c>
      <c r="K374" s="24" t="s">
        <v>1221</v>
      </c>
      <c r="L374" s="24" t="s">
        <v>1204</v>
      </c>
      <c r="M374" s="24" t="s">
        <v>1229</v>
      </c>
      <c r="N374" s="24" t="s">
        <v>1155</v>
      </c>
      <c r="O374" s="24" t="s">
        <v>1181</v>
      </c>
      <c r="P374" s="36"/>
    </row>
    <row r="375" spans="1:16" ht="42">
      <c r="B375" s="24"/>
      <c r="C375" s="24" t="s">
        <v>1113</v>
      </c>
      <c r="D375" s="24" t="s">
        <v>1264</v>
      </c>
      <c r="E375" s="24" t="s">
        <v>1063</v>
      </c>
      <c r="F375" s="24"/>
      <c r="G375" s="24"/>
      <c r="H375" s="69"/>
      <c r="J375" s="24"/>
      <c r="K375" s="24"/>
      <c r="L375" s="24"/>
      <c r="M375" s="24"/>
      <c r="N375" s="24"/>
      <c r="O375" s="24" t="s">
        <v>1130</v>
      </c>
      <c r="P375" s="36"/>
    </row>
    <row r="376" spans="1:16" ht="28">
      <c r="B376" s="24"/>
      <c r="C376" s="24"/>
      <c r="D376" s="69"/>
      <c r="E376" s="24" t="s">
        <v>1061</v>
      </c>
      <c r="F376" s="24"/>
      <c r="G376" s="24"/>
      <c r="H376" s="24"/>
      <c r="I376" s="69"/>
      <c r="J376" s="69"/>
      <c r="K376" s="69"/>
      <c r="L376" s="69"/>
      <c r="M376" s="69"/>
      <c r="N376" s="69"/>
      <c r="O376" s="69"/>
      <c r="P376" s="36"/>
    </row>
    <row r="377" spans="1:16">
      <c r="C377" s="51"/>
      <c r="D377" s="51"/>
      <c r="E377" s="51"/>
      <c r="F377" s="48"/>
      <c r="G377" s="48"/>
      <c r="H377" s="88"/>
      <c r="I377" s="51"/>
      <c r="J377" s="51"/>
      <c r="K377" s="51"/>
      <c r="L377" s="51"/>
      <c r="M377" s="88"/>
      <c r="N377" s="88"/>
      <c r="O377" s="88"/>
      <c r="P377" s="88"/>
    </row>
    <row r="378" spans="1:16">
      <c r="A378" t="s">
        <v>1270</v>
      </c>
      <c r="B378" t="s">
        <v>1271</v>
      </c>
      <c r="C378" s="88"/>
      <c r="D378" s="88"/>
      <c r="E378" s="51"/>
      <c r="F378" s="48"/>
      <c r="G378" s="48"/>
      <c r="H378" s="88"/>
      <c r="I378" s="51"/>
      <c r="J378" s="51"/>
      <c r="K378" s="51"/>
      <c r="L378" s="51"/>
      <c r="M378" s="88"/>
      <c r="N378" s="88"/>
      <c r="O378" s="88"/>
      <c r="P378" s="88"/>
    </row>
    <row r="379" spans="1:16">
      <c r="C379" s="51"/>
      <c r="D379" s="51"/>
      <c r="E379" s="51"/>
      <c r="F379" s="48"/>
      <c r="G379" s="48"/>
      <c r="H379" s="88"/>
      <c r="I379" s="51"/>
      <c r="J379" s="51"/>
      <c r="K379" s="51"/>
      <c r="L379" s="51"/>
      <c r="M379" s="88"/>
      <c r="N379" s="88"/>
      <c r="O379" s="88"/>
      <c r="P379" s="88"/>
    </row>
    <row r="380" spans="1:16">
      <c r="E380" s="88"/>
      <c r="F380" s="88"/>
      <c r="G380" s="88"/>
      <c r="H380" s="88"/>
      <c r="I380" s="51"/>
      <c r="J380" s="88"/>
      <c r="K380" s="88"/>
      <c r="L380" s="88"/>
      <c r="O380" s="88"/>
      <c r="P380" s="88"/>
    </row>
    <row r="381" spans="1:16">
      <c r="C381" s="88"/>
      <c r="D381" s="88"/>
      <c r="E381" s="88"/>
      <c r="F381" s="88"/>
      <c r="G381" s="88"/>
      <c r="H381" s="88"/>
      <c r="I381" s="51"/>
      <c r="J381" s="88"/>
      <c r="K381" s="88"/>
      <c r="L381" s="88"/>
      <c r="O381" s="88"/>
      <c r="P381" s="88"/>
    </row>
    <row r="382" spans="1:16">
      <c r="C382" s="88"/>
      <c r="D382" s="88"/>
      <c r="E382" s="88"/>
      <c r="F382" s="88"/>
      <c r="G382" s="88"/>
      <c r="H382" s="88"/>
      <c r="I382" s="51"/>
      <c r="J382" s="88"/>
      <c r="K382" s="88"/>
      <c r="L382" s="88"/>
      <c r="M382" s="88"/>
      <c r="N382" s="88"/>
      <c r="O382" s="88"/>
      <c r="P382" s="88"/>
    </row>
    <row r="383" spans="1:16"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</row>
    <row r="384" spans="1:16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</row>
    <row r="385" spans="1:16">
      <c r="A385" s="3"/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</row>
    <row r="386" spans="1:16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</row>
    <row r="387" spans="1:16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</row>
    <row r="388" spans="1:16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</row>
    <row r="389" spans="1:16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</row>
    <row r="390" spans="1:16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</row>
    <row r="391" spans="1:16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</row>
    <row r="392" spans="1:16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</row>
    <row r="393" spans="1:16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</row>
    <row r="394" spans="1:16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</row>
    <row r="395" spans="1:16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</row>
    <row r="396" spans="1:16">
      <c r="A396" s="3"/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</row>
    <row r="397" spans="1:16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</row>
    <row r="398" spans="1:16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</row>
    <row r="399" spans="1:16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</row>
    <row r="400" spans="1:16">
      <c r="A400" s="3"/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</row>
    <row r="401" spans="1:16">
      <c r="A401" s="93"/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</row>
    <row r="402" spans="1:16">
      <c r="A402" s="93"/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</row>
    <row r="403" spans="1:16">
      <c r="A403" s="93"/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</row>
    <row r="404" spans="1:16">
      <c r="A404" s="93"/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</row>
    <row r="405" spans="1:16">
      <c r="A405" s="93"/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</row>
    <row r="406" spans="1:16">
      <c r="A406" s="93"/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</row>
    <row r="407" spans="1:16">
      <c r="A407" s="93"/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</row>
    <row r="408" spans="1:16">
      <c r="A408" s="93"/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</row>
    <row r="409" spans="1:16">
      <c r="A409" s="93"/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</row>
    <row r="410" spans="1:16">
      <c r="A410" s="93"/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</row>
    <row r="411" spans="1:16">
      <c r="A411" s="93"/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</row>
    <row r="412" spans="1:16">
      <c r="A412" s="3"/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</row>
    <row r="413" spans="1:16">
      <c r="A413" s="93"/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</row>
    <row r="414" spans="1:16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</row>
    <row r="415" spans="1:16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</row>
  </sheetData>
  <pageMargins left="0.75" right="0.75" top="1" bottom="1" header="0.5" footer="0.5"/>
  <pageSetup orientation="portrait" horizontalDpi="4294967292" verticalDpi="429496729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390"/>
  <sheetViews>
    <sheetView topLeftCell="A348" workbookViewId="0"/>
  </sheetViews>
  <sheetFormatPr baseColWidth="10" defaultRowHeight="13"/>
  <cols>
    <col min="1" max="1" width="25.83203125" customWidth="1"/>
    <col min="2" max="14" width="10.83203125" customWidth="1"/>
  </cols>
  <sheetData>
    <row r="1" spans="1:16">
      <c r="A1" s="3" t="s">
        <v>1325</v>
      </c>
      <c r="C1" s="5" t="s">
        <v>514</v>
      </c>
      <c r="D1" s="5">
        <f>P350</f>
        <v>160</v>
      </c>
      <c r="E1" s="5"/>
      <c r="F1" s="5"/>
      <c r="G1" s="5"/>
      <c r="H1" s="5"/>
      <c r="J1" s="4"/>
      <c r="N1" s="4"/>
      <c r="O1" s="4"/>
    </row>
    <row r="2" spans="1:16">
      <c r="A2" s="3"/>
      <c r="C2" s="5"/>
      <c r="D2" s="5"/>
      <c r="E2" s="5"/>
      <c r="F2" s="5"/>
      <c r="G2" s="5"/>
      <c r="H2" s="5"/>
      <c r="I2" s="5"/>
      <c r="J2" s="4"/>
      <c r="N2" s="4"/>
      <c r="O2" s="4"/>
    </row>
    <row r="3" spans="1:16" ht="28">
      <c r="A3" s="3"/>
      <c r="B3" s="40" t="s">
        <v>1036</v>
      </c>
      <c r="C3" s="40" t="s">
        <v>251</v>
      </c>
      <c r="D3" s="47" t="s">
        <v>1135</v>
      </c>
      <c r="E3" s="47" t="s">
        <v>1304</v>
      </c>
      <c r="F3" s="47" t="s">
        <v>1302</v>
      </c>
      <c r="G3" s="47" t="s">
        <v>1176</v>
      </c>
      <c r="H3" s="40" t="s">
        <v>1283</v>
      </c>
      <c r="I3" s="40" t="s">
        <v>1306</v>
      </c>
      <c r="J3" s="40" t="s">
        <v>1165</v>
      </c>
      <c r="K3" s="47" t="s">
        <v>1300</v>
      </c>
      <c r="L3" s="47" t="s">
        <v>1298</v>
      </c>
      <c r="M3" s="47" t="s">
        <v>1294</v>
      </c>
      <c r="N3" s="47" t="s">
        <v>1148</v>
      </c>
      <c r="O3" s="47" t="s">
        <v>1144</v>
      </c>
      <c r="P3" s="41" t="s">
        <v>378</v>
      </c>
    </row>
    <row r="4" spans="1:16" ht="14">
      <c r="B4" s="81"/>
      <c r="C4" s="67"/>
      <c r="D4" s="100"/>
      <c r="E4" s="100"/>
      <c r="F4" s="100"/>
      <c r="G4" s="81"/>
      <c r="H4" s="81"/>
      <c r="I4" s="81"/>
      <c r="J4" s="100"/>
      <c r="K4" s="81" t="s">
        <v>1301</v>
      </c>
      <c r="L4" s="81" t="s">
        <v>1141</v>
      </c>
      <c r="M4" s="81"/>
      <c r="N4" s="81"/>
      <c r="O4" s="81"/>
      <c r="P4" s="72"/>
    </row>
    <row r="5" spans="1:16" ht="14">
      <c r="A5" s="2" t="s">
        <v>983</v>
      </c>
      <c r="B5" s="20" t="str">
        <f>'1997'!I21</f>
        <v/>
      </c>
      <c r="C5" s="20" t="str">
        <f>'1998'!H21</f>
        <v/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 t="str">
        <f>'2010'!Q21</f>
        <v/>
      </c>
      <c r="P5" s="20"/>
    </row>
    <row r="6" spans="1:16" ht="14">
      <c r="A6" s="39" t="s">
        <v>885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 t="str">
        <f t="shared" ref="P6:P37" si="0">IF(SUM(B6:O6)=0,"",SUM(B6:O6))</f>
        <v/>
      </c>
    </row>
    <row r="7" spans="1:16">
      <c r="A7" s="8" t="s">
        <v>364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 t="str">
        <f t="shared" si="0"/>
        <v/>
      </c>
    </row>
    <row r="8" spans="1:16">
      <c r="A8" s="8" t="s">
        <v>1258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 t="str">
        <f t="shared" si="0"/>
        <v/>
      </c>
    </row>
    <row r="9" spans="1:16">
      <c r="A9" s="63" t="s">
        <v>408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 t="str">
        <f t="shared" si="0"/>
        <v/>
      </c>
    </row>
    <row r="10" spans="1:16">
      <c r="A10" s="33" t="s">
        <v>266</v>
      </c>
      <c r="B10" s="21">
        <v>8</v>
      </c>
      <c r="C10" s="21">
        <v>24</v>
      </c>
      <c r="D10" s="21">
        <v>47</v>
      </c>
      <c r="E10" s="21"/>
      <c r="F10" s="21"/>
      <c r="G10" s="21">
        <v>2</v>
      </c>
      <c r="H10" s="21">
        <v>3</v>
      </c>
      <c r="I10" s="21"/>
      <c r="J10" s="21">
        <v>5</v>
      </c>
      <c r="K10" s="21"/>
      <c r="L10" s="21"/>
      <c r="M10" s="21"/>
      <c r="N10" s="21">
        <v>12</v>
      </c>
      <c r="O10" s="21">
        <v>30</v>
      </c>
      <c r="P10" s="21">
        <f t="shared" si="0"/>
        <v>131</v>
      </c>
    </row>
    <row r="11" spans="1:16" ht="14">
      <c r="A11" s="39" t="s">
        <v>776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 t="str">
        <f t="shared" si="0"/>
        <v/>
      </c>
    </row>
    <row r="12" spans="1:16" ht="14">
      <c r="A12" s="38" t="s">
        <v>242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 t="str">
        <f t="shared" si="0"/>
        <v/>
      </c>
    </row>
    <row r="13" spans="1:16">
      <c r="A13" s="8" t="s">
        <v>267</v>
      </c>
      <c r="B13" s="21">
        <v>11</v>
      </c>
      <c r="C13" s="21">
        <v>20</v>
      </c>
      <c r="D13" s="21"/>
      <c r="E13" s="21"/>
      <c r="F13" s="21"/>
      <c r="G13" s="21">
        <v>2</v>
      </c>
      <c r="H13" s="21"/>
      <c r="I13" s="21"/>
      <c r="J13" s="21"/>
      <c r="K13" s="21"/>
      <c r="L13" s="21"/>
      <c r="M13" s="21"/>
      <c r="N13" s="21"/>
      <c r="O13" s="21"/>
      <c r="P13" s="21">
        <f t="shared" si="0"/>
        <v>33</v>
      </c>
    </row>
    <row r="14" spans="1:16">
      <c r="A14" s="8" t="s">
        <v>411</v>
      </c>
      <c r="B14" s="21"/>
      <c r="C14" s="21">
        <v>1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>
        <v>2</v>
      </c>
      <c r="P14" s="21">
        <f t="shared" si="0"/>
        <v>3</v>
      </c>
    </row>
    <row r="15" spans="1:16">
      <c r="A15" s="8" t="s">
        <v>568</v>
      </c>
      <c r="B15" s="21">
        <v>2</v>
      </c>
      <c r="C15" s="21">
        <v>28</v>
      </c>
      <c r="D15" s="21">
        <v>4</v>
      </c>
      <c r="E15" s="21"/>
      <c r="F15" s="21"/>
      <c r="G15" s="21"/>
      <c r="H15" s="21"/>
      <c r="I15" s="21"/>
      <c r="J15" s="21"/>
      <c r="K15" s="21">
        <v>16</v>
      </c>
      <c r="L15" s="21"/>
      <c r="M15" s="21"/>
      <c r="N15" s="21"/>
      <c r="O15" s="21"/>
      <c r="P15" s="21">
        <f t="shared" si="0"/>
        <v>50</v>
      </c>
    </row>
    <row r="16" spans="1:16">
      <c r="A16" s="8" t="s">
        <v>569</v>
      </c>
      <c r="B16" s="21"/>
      <c r="C16" s="21">
        <v>19</v>
      </c>
      <c r="D16" s="21"/>
      <c r="E16" s="21"/>
      <c r="F16" s="21"/>
      <c r="G16" s="21"/>
      <c r="H16" s="21"/>
      <c r="I16" s="21"/>
      <c r="J16" s="21"/>
      <c r="K16" s="21">
        <v>6</v>
      </c>
      <c r="L16" s="21"/>
      <c r="M16" s="21"/>
      <c r="N16" s="21"/>
      <c r="O16" s="21">
        <v>6</v>
      </c>
      <c r="P16" s="21">
        <f t="shared" si="0"/>
        <v>31</v>
      </c>
    </row>
    <row r="17" spans="1:16">
      <c r="A17" s="8" t="s">
        <v>268</v>
      </c>
      <c r="B17" s="21"/>
      <c r="C17" s="21">
        <v>2</v>
      </c>
      <c r="D17" s="21">
        <v>11</v>
      </c>
      <c r="E17" s="21"/>
      <c r="F17" s="21"/>
      <c r="G17" s="21"/>
      <c r="H17" s="21"/>
      <c r="I17" s="21"/>
      <c r="J17" s="21"/>
      <c r="K17" s="21">
        <v>10</v>
      </c>
      <c r="L17" s="21"/>
      <c r="M17" s="21"/>
      <c r="N17" s="21"/>
      <c r="O17" s="21">
        <v>12</v>
      </c>
      <c r="P17" s="21">
        <f t="shared" si="0"/>
        <v>35</v>
      </c>
    </row>
    <row r="18" spans="1:16">
      <c r="A18" s="8" t="s">
        <v>269</v>
      </c>
      <c r="B18" s="21">
        <v>2</v>
      </c>
      <c r="C18" s="21"/>
      <c r="D18" s="21"/>
      <c r="E18" s="21"/>
      <c r="F18" s="21"/>
      <c r="G18" s="21"/>
      <c r="H18" s="21"/>
      <c r="I18" s="21"/>
      <c r="J18" s="21"/>
      <c r="K18" s="21">
        <v>1</v>
      </c>
      <c r="L18" s="21"/>
      <c r="M18" s="21"/>
      <c r="N18" s="21"/>
      <c r="O18" s="21">
        <v>1</v>
      </c>
      <c r="P18" s="21">
        <f t="shared" si="0"/>
        <v>4</v>
      </c>
    </row>
    <row r="19" spans="1:16">
      <c r="A19" s="8" t="s">
        <v>410</v>
      </c>
      <c r="B19" s="21">
        <v>11</v>
      </c>
      <c r="C19" s="21">
        <v>55</v>
      </c>
      <c r="D19" s="21">
        <v>8</v>
      </c>
      <c r="E19" s="21">
        <v>6</v>
      </c>
      <c r="F19" s="21">
        <v>8</v>
      </c>
      <c r="G19" s="21">
        <v>6</v>
      </c>
      <c r="H19" s="21">
        <v>5</v>
      </c>
      <c r="I19" s="21"/>
      <c r="J19" s="21">
        <v>2</v>
      </c>
      <c r="K19" s="21">
        <v>32</v>
      </c>
      <c r="L19" s="21"/>
      <c r="M19" s="21">
        <v>12</v>
      </c>
      <c r="N19" s="21">
        <v>2</v>
      </c>
      <c r="O19" s="21">
        <v>70</v>
      </c>
      <c r="P19" s="21">
        <f t="shared" si="0"/>
        <v>217</v>
      </c>
    </row>
    <row r="20" spans="1:16">
      <c r="A20" s="8" t="s">
        <v>40</v>
      </c>
      <c r="B20" s="21"/>
      <c r="C20" s="21"/>
      <c r="D20" s="21"/>
      <c r="E20" s="21"/>
      <c r="F20" s="21"/>
      <c r="G20" s="21"/>
      <c r="H20" s="21"/>
      <c r="I20" s="21"/>
      <c r="J20" s="21"/>
      <c r="K20" s="21">
        <v>2</v>
      </c>
      <c r="L20" s="21"/>
      <c r="M20" s="21"/>
      <c r="N20" s="21"/>
      <c r="O20" s="21"/>
      <c r="P20" s="21">
        <f t="shared" si="0"/>
        <v>2</v>
      </c>
    </row>
    <row r="21" spans="1:16">
      <c r="A21" s="8" t="s">
        <v>417</v>
      </c>
      <c r="B21" s="21"/>
      <c r="C21" s="21">
        <v>3</v>
      </c>
      <c r="D21" s="21">
        <v>3</v>
      </c>
      <c r="E21" s="21"/>
      <c r="F21" s="21"/>
      <c r="G21" s="21">
        <v>2</v>
      </c>
      <c r="H21" s="21"/>
      <c r="I21" s="21"/>
      <c r="J21" s="21">
        <v>2</v>
      </c>
      <c r="K21" s="21">
        <v>8</v>
      </c>
      <c r="L21" s="21"/>
      <c r="M21" s="21"/>
      <c r="N21" s="21"/>
      <c r="O21" s="21">
        <v>40</v>
      </c>
      <c r="P21" s="21">
        <f t="shared" si="0"/>
        <v>58</v>
      </c>
    </row>
    <row r="22" spans="1:16">
      <c r="A22" s="8" t="s">
        <v>1259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 t="str">
        <f t="shared" si="0"/>
        <v/>
      </c>
    </row>
    <row r="23" spans="1:16">
      <c r="A23" s="8" t="s">
        <v>124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 t="str">
        <f t="shared" si="0"/>
        <v/>
      </c>
    </row>
    <row r="24" spans="1:16">
      <c r="A24" s="8" t="s">
        <v>418</v>
      </c>
      <c r="B24" s="21"/>
      <c r="C24" s="21">
        <v>32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>
        <f t="shared" si="0"/>
        <v>32</v>
      </c>
    </row>
    <row r="25" spans="1:16">
      <c r="A25" s="8" t="s">
        <v>849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 t="str">
        <f t="shared" si="0"/>
        <v/>
      </c>
    </row>
    <row r="26" spans="1:16">
      <c r="A26" s="8" t="s">
        <v>419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 t="str">
        <f t="shared" si="0"/>
        <v/>
      </c>
    </row>
    <row r="27" spans="1:16">
      <c r="A27" s="8" t="s">
        <v>18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 t="str">
        <f t="shared" si="0"/>
        <v/>
      </c>
    </row>
    <row r="28" spans="1:16">
      <c r="A28" s="8" t="s">
        <v>828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 t="str">
        <f t="shared" si="0"/>
        <v/>
      </c>
    </row>
    <row r="29" spans="1:16">
      <c r="A29" s="8" t="s">
        <v>770</v>
      </c>
      <c r="B29" s="21"/>
      <c r="C29" s="21">
        <v>3</v>
      </c>
      <c r="D29" s="21"/>
      <c r="E29" s="21"/>
      <c r="F29" s="21"/>
      <c r="G29" s="21"/>
      <c r="H29" s="21"/>
      <c r="I29" s="21"/>
      <c r="J29" s="21"/>
      <c r="K29" s="20"/>
      <c r="L29" s="20"/>
      <c r="M29" s="21"/>
      <c r="N29" s="21">
        <v>2</v>
      </c>
      <c r="O29" s="21">
        <v>35</v>
      </c>
      <c r="P29" s="21">
        <f t="shared" si="0"/>
        <v>40</v>
      </c>
    </row>
    <row r="30" spans="1:16">
      <c r="A30" s="8" t="s">
        <v>684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>
        <v>1</v>
      </c>
      <c r="P30" s="21">
        <f t="shared" si="0"/>
        <v>1</v>
      </c>
    </row>
    <row r="31" spans="1:16">
      <c r="A31" s="8" t="s">
        <v>771</v>
      </c>
      <c r="B31" s="21"/>
      <c r="C31" s="21">
        <v>2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>
        <f t="shared" si="0"/>
        <v>2</v>
      </c>
    </row>
    <row r="32" spans="1:16">
      <c r="A32" s="8" t="s">
        <v>179</v>
      </c>
      <c r="B32" s="21">
        <v>4</v>
      </c>
      <c r="C32" s="21">
        <v>3</v>
      </c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>
        <f t="shared" si="0"/>
        <v>7</v>
      </c>
    </row>
    <row r="33" spans="1:16">
      <c r="A33" s="8" t="s">
        <v>180</v>
      </c>
      <c r="B33" s="21"/>
      <c r="C33" s="21"/>
      <c r="D33" s="21">
        <v>2</v>
      </c>
      <c r="E33" s="21"/>
      <c r="F33" s="21"/>
      <c r="G33" s="21">
        <v>1</v>
      </c>
      <c r="H33" s="21"/>
      <c r="I33" s="21">
        <v>8</v>
      </c>
      <c r="J33" s="21"/>
      <c r="K33" s="21"/>
      <c r="L33" s="21"/>
      <c r="M33" s="21"/>
      <c r="N33" s="21">
        <v>1</v>
      </c>
      <c r="O33" s="21">
        <v>11</v>
      </c>
      <c r="P33" s="21">
        <f t="shared" si="0"/>
        <v>23</v>
      </c>
    </row>
    <row r="34" spans="1:16">
      <c r="A34" s="8" t="s">
        <v>365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 t="str">
        <f t="shared" si="0"/>
        <v/>
      </c>
    </row>
    <row r="35" spans="1:16">
      <c r="A35" s="8" t="s">
        <v>651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 t="str">
        <f t="shared" si="0"/>
        <v/>
      </c>
    </row>
    <row r="36" spans="1:16">
      <c r="A36" s="8" t="s">
        <v>476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 t="str">
        <f t="shared" si="0"/>
        <v/>
      </c>
    </row>
    <row r="37" spans="1:16">
      <c r="A37" s="8" t="s">
        <v>290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 t="str">
        <f t="shared" si="0"/>
        <v/>
      </c>
    </row>
    <row r="38" spans="1:16"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4">
      <c r="A39" s="2" t="s">
        <v>691</v>
      </c>
      <c r="B39" s="45"/>
      <c r="C39" s="45"/>
      <c r="D39" s="45"/>
      <c r="E39" s="20"/>
      <c r="F39" s="20"/>
      <c r="G39" s="20"/>
      <c r="H39" s="20"/>
      <c r="I39" s="20"/>
      <c r="J39" s="20"/>
      <c r="K39" s="45"/>
      <c r="L39" s="45"/>
      <c r="M39" s="20"/>
      <c r="N39" s="20"/>
      <c r="O39" s="45"/>
      <c r="P39" s="20"/>
    </row>
    <row r="40" spans="1:16">
      <c r="A40" s="8" t="s">
        <v>0</v>
      </c>
      <c r="B40" s="21"/>
      <c r="C40" s="21"/>
      <c r="D40" s="21">
        <v>13</v>
      </c>
      <c r="E40" s="21">
        <v>4</v>
      </c>
      <c r="F40" s="21"/>
      <c r="G40" s="21"/>
      <c r="H40" s="21">
        <v>1</v>
      </c>
      <c r="I40" s="21">
        <v>6</v>
      </c>
      <c r="J40" s="21">
        <v>12</v>
      </c>
      <c r="K40" s="21"/>
      <c r="L40" s="21"/>
      <c r="M40" s="21"/>
      <c r="N40" s="21"/>
      <c r="O40" s="21">
        <v>21</v>
      </c>
      <c r="P40" s="21">
        <f t="shared" ref="P40:P46" si="1">IF(SUM(B40:O40)=0,"",SUM(B40:O40))</f>
        <v>57</v>
      </c>
    </row>
    <row r="41" spans="1:16">
      <c r="A41" s="33" t="s">
        <v>477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>
        <v>4</v>
      </c>
      <c r="P41" s="21">
        <f t="shared" si="1"/>
        <v>4</v>
      </c>
    </row>
    <row r="42" spans="1:16">
      <c r="A42" s="8" t="s">
        <v>366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 t="str">
        <f t="shared" si="1"/>
        <v/>
      </c>
    </row>
    <row r="43" spans="1:16">
      <c r="A43" s="8" t="s">
        <v>626</v>
      </c>
      <c r="B43" s="21"/>
      <c r="C43" s="21"/>
      <c r="D43" s="21"/>
      <c r="E43" s="21"/>
      <c r="F43" s="21"/>
      <c r="G43" s="21"/>
      <c r="H43" s="21"/>
      <c r="I43" s="21"/>
      <c r="J43" s="21">
        <v>2</v>
      </c>
      <c r="K43" s="20"/>
      <c r="L43" s="20"/>
      <c r="M43" s="21"/>
      <c r="N43" s="21"/>
      <c r="O43" s="21"/>
      <c r="P43" s="21">
        <f t="shared" si="1"/>
        <v>2</v>
      </c>
    </row>
    <row r="44" spans="1:16">
      <c r="A44" s="8" t="s">
        <v>485</v>
      </c>
      <c r="B44" s="21"/>
      <c r="C44" s="21"/>
      <c r="D44" s="21"/>
      <c r="E44" s="21"/>
      <c r="F44" s="21"/>
      <c r="G44" s="21"/>
      <c r="H44" s="21"/>
      <c r="I44" s="21"/>
      <c r="J44" s="21"/>
      <c r="K44" s="60"/>
      <c r="L44" s="60"/>
      <c r="M44" s="21"/>
      <c r="N44" s="21"/>
      <c r="O44" s="21"/>
      <c r="P44" s="21" t="str">
        <f t="shared" si="1"/>
        <v/>
      </c>
    </row>
    <row r="45" spans="1:16">
      <c r="A45" s="8" t="s">
        <v>486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 t="str">
        <f t="shared" si="1"/>
        <v/>
      </c>
    </row>
    <row r="46" spans="1:16">
      <c r="A46" s="8" t="s">
        <v>487</v>
      </c>
      <c r="B46" s="21"/>
      <c r="C46" s="21">
        <v>1</v>
      </c>
      <c r="D46" s="21">
        <v>8</v>
      </c>
      <c r="E46" s="21"/>
      <c r="F46" s="21"/>
      <c r="G46" s="21">
        <v>15</v>
      </c>
      <c r="H46" s="21">
        <v>4</v>
      </c>
      <c r="I46" s="21">
        <v>3</v>
      </c>
      <c r="J46" s="21">
        <v>2</v>
      </c>
      <c r="K46" s="21"/>
      <c r="L46" s="21">
        <v>8</v>
      </c>
      <c r="M46" s="21">
        <v>5</v>
      </c>
      <c r="N46" s="21"/>
      <c r="O46" s="21">
        <v>7</v>
      </c>
      <c r="P46" s="21">
        <f t="shared" si="1"/>
        <v>53</v>
      </c>
    </row>
    <row r="47" spans="1:16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</row>
    <row r="48" spans="1:16">
      <c r="A48" s="53" t="s">
        <v>1274</v>
      </c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</row>
    <row r="49" spans="1:16" ht="14">
      <c r="A49" s="61" t="s">
        <v>245</v>
      </c>
      <c r="B49" s="21"/>
      <c r="C49" s="21">
        <v>2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>
        <f>IF(SUM(B49:O49)=0,"",SUM(B49:O49))</f>
        <v>2</v>
      </c>
    </row>
    <row r="50" spans="1:16" ht="14">
      <c r="A50" s="61" t="s">
        <v>246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>
        <v>13</v>
      </c>
      <c r="P50" s="21">
        <f>IF(SUM(B50:O50)=0,"",SUM(B50:O50))</f>
        <v>13</v>
      </c>
    </row>
    <row r="51" spans="1:16" ht="14">
      <c r="A51" s="61" t="s">
        <v>247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>
        <v>6</v>
      </c>
      <c r="P51" s="21">
        <f>IF(SUM(B51:O51)=0,"",SUM(B51:O51))</f>
        <v>6</v>
      </c>
    </row>
    <row r="52" spans="1:16" ht="14">
      <c r="A52" s="61" t="s">
        <v>248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>
        <v>9</v>
      </c>
      <c r="P52" s="21">
        <f>IF(SUM(B52:O52)=0,"",SUM(B52:O52))</f>
        <v>9</v>
      </c>
    </row>
    <row r="53" spans="1:16" ht="14">
      <c r="A53" s="61" t="s">
        <v>805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 t="str">
        <f>IF(SUM(B53:O53)=0,"",SUM(B53:O53))</f>
        <v/>
      </c>
    </row>
    <row r="54" spans="1:16">
      <c r="A54" s="48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</row>
    <row r="55" spans="1:16" ht="14">
      <c r="A55" s="2" t="s">
        <v>979</v>
      </c>
      <c r="B55" s="45"/>
      <c r="C55" s="45"/>
      <c r="D55" s="45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45"/>
      <c r="P55" s="20"/>
    </row>
    <row r="56" spans="1:16" ht="14">
      <c r="A56" s="62" t="s">
        <v>324</v>
      </c>
      <c r="B56" s="21"/>
      <c r="C56" s="21"/>
      <c r="D56" s="21">
        <v>1</v>
      </c>
      <c r="E56" s="21"/>
      <c r="F56" s="21"/>
      <c r="G56" s="21"/>
      <c r="H56" s="21"/>
      <c r="I56" s="21">
        <v>3</v>
      </c>
      <c r="J56" s="21"/>
      <c r="K56" s="21"/>
      <c r="L56" s="21"/>
      <c r="M56" s="21"/>
      <c r="N56" s="21">
        <v>2</v>
      </c>
      <c r="O56" s="21">
        <v>32</v>
      </c>
      <c r="P56" s="21">
        <f>IF(SUM(B56:O56)=0,"",SUM(B56:O56))</f>
        <v>38</v>
      </c>
    </row>
    <row r="57" spans="1:16" ht="14">
      <c r="A57" s="61" t="s">
        <v>769</v>
      </c>
      <c r="B57" s="21">
        <v>3</v>
      </c>
      <c r="C57" s="21"/>
      <c r="D57" s="21">
        <v>17</v>
      </c>
      <c r="E57" s="21"/>
      <c r="F57" s="21">
        <v>2</v>
      </c>
      <c r="G57" s="21"/>
      <c r="H57" s="21"/>
      <c r="I57" s="21"/>
      <c r="J57" s="21"/>
      <c r="K57" s="21"/>
      <c r="L57" s="21"/>
      <c r="M57" s="21"/>
      <c r="N57" s="21"/>
      <c r="O57" s="21"/>
      <c r="P57" s="21">
        <f>IF(SUM(B57:O57)=0,"",SUM(B57:O57))</f>
        <v>22</v>
      </c>
    </row>
    <row r="58" spans="1:16" ht="14">
      <c r="A58" s="61" t="s">
        <v>863</v>
      </c>
      <c r="B58" s="21">
        <v>1</v>
      </c>
      <c r="C58" s="21">
        <v>6</v>
      </c>
      <c r="D58" s="21">
        <v>11</v>
      </c>
      <c r="E58" s="21"/>
      <c r="F58" s="21"/>
      <c r="G58" s="21">
        <v>1</v>
      </c>
      <c r="H58" s="21">
        <v>7</v>
      </c>
      <c r="I58" s="21">
        <v>2</v>
      </c>
      <c r="J58" s="21">
        <v>8</v>
      </c>
      <c r="K58" s="21">
        <v>1</v>
      </c>
      <c r="L58" s="21"/>
      <c r="M58" s="21">
        <v>4</v>
      </c>
      <c r="N58" s="21">
        <v>3</v>
      </c>
      <c r="O58" s="21">
        <v>10</v>
      </c>
      <c r="P58" s="21">
        <f>IF(SUM(B58:O58)=0,"",SUM(B58:O58))</f>
        <v>54</v>
      </c>
    </row>
    <row r="59" spans="1:16" ht="14">
      <c r="A59" s="61" t="s">
        <v>864</v>
      </c>
      <c r="B59" s="21"/>
      <c r="C59" s="21"/>
      <c r="D59" s="21"/>
      <c r="E59" s="21">
        <v>3</v>
      </c>
      <c r="F59" s="21"/>
      <c r="G59" s="21">
        <v>2</v>
      </c>
      <c r="H59" s="21"/>
      <c r="I59" s="21"/>
      <c r="J59" s="21">
        <v>5</v>
      </c>
      <c r="K59" s="21"/>
      <c r="L59" s="21">
        <v>4</v>
      </c>
      <c r="M59" s="21">
        <v>1</v>
      </c>
      <c r="N59" s="21"/>
      <c r="O59" s="21">
        <v>39</v>
      </c>
      <c r="P59" s="21">
        <f>IF(SUM(B59:O59)=0,"",SUM(B59:O59))</f>
        <v>54</v>
      </c>
    </row>
    <row r="60" spans="1:16" ht="14">
      <c r="A60" s="61" t="s">
        <v>194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 t="str">
        <f>IF(SUM(B60:O60)=0,"",SUM(B60:O60))</f>
        <v/>
      </c>
    </row>
    <row r="61" spans="1:16">
      <c r="A61" s="48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</row>
    <row r="62" spans="1:16" ht="14">
      <c r="A62" s="2" t="s">
        <v>981</v>
      </c>
      <c r="B62" s="20"/>
      <c r="C62" s="123"/>
      <c r="D62" s="123"/>
      <c r="E62" s="123"/>
      <c r="F62" s="123"/>
      <c r="G62" s="45"/>
      <c r="H62" s="123"/>
      <c r="I62" s="123"/>
      <c r="J62" s="123"/>
      <c r="K62" s="123"/>
      <c r="L62" s="123"/>
      <c r="M62" s="123"/>
      <c r="N62" s="123"/>
      <c r="O62" s="124"/>
      <c r="P62" s="123"/>
    </row>
    <row r="63" spans="1:16" ht="14">
      <c r="A63" s="61" t="s">
        <v>1275</v>
      </c>
      <c r="B63" s="21"/>
      <c r="C63" s="33"/>
      <c r="D63" s="33"/>
      <c r="E63" s="33"/>
      <c r="F63" s="33"/>
      <c r="G63" s="21"/>
      <c r="H63" s="33"/>
      <c r="I63" s="33"/>
      <c r="J63" s="33"/>
      <c r="K63" s="33"/>
      <c r="L63" s="33"/>
      <c r="M63" s="33"/>
      <c r="N63" s="33"/>
      <c r="O63" s="124"/>
      <c r="P63" s="21" t="str">
        <f>IF(SUM(B63:O63)=0,"",SUM(B63:O63))</f>
        <v/>
      </c>
    </row>
    <row r="64" spans="1:16" ht="14">
      <c r="A64" s="64" t="s">
        <v>1276</v>
      </c>
      <c r="B64" s="45"/>
      <c r="C64" s="124"/>
      <c r="D64" s="124"/>
      <c r="E64" s="124"/>
      <c r="F64" s="124"/>
      <c r="G64" s="21"/>
      <c r="H64" s="124">
        <v>1</v>
      </c>
      <c r="I64" s="124"/>
      <c r="J64" s="124"/>
      <c r="K64" s="124"/>
      <c r="L64" s="124"/>
      <c r="M64" s="124"/>
      <c r="N64" s="124"/>
      <c r="O64" s="124"/>
      <c r="P64" s="21">
        <f>IF(SUM(B64:O64)=0,"",SUM(B64:O64))</f>
        <v>1</v>
      </c>
    </row>
    <row r="65" spans="1:16" ht="14">
      <c r="A65" s="120" t="s">
        <v>552</v>
      </c>
      <c r="B65" s="124"/>
      <c r="C65" s="124"/>
      <c r="D65" s="124">
        <v>3</v>
      </c>
      <c r="E65" s="124"/>
      <c r="F65" s="124"/>
      <c r="G65" s="21">
        <v>4</v>
      </c>
      <c r="H65" s="124">
        <v>2</v>
      </c>
      <c r="I65" s="124">
        <v>12</v>
      </c>
      <c r="J65" s="124"/>
      <c r="K65" s="124">
        <v>10</v>
      </c>
      <c r="L65" s="124">
        <v>10</v>
      </c>
      <c r="M65" s="124"/>
      <c r="N65" s="124"/>
      <c r="O65" s="124"/>
      <c r="P65" s="21">
        <f>IF(SUM(B65:O65)=0,"",SUM(B65:O65))</f>
        <v>41</v>
      </c>
    </row>
    <row r="66" spans="1:16" ht="14">
      <c r="A66" s="64" t="s">
        <v>1277</v>
      </c>
      <c r="B66" s="45"/>
      <c r="C66" s="124"/>
      <c r="D66" s="124"/>
      <c r="E66" s="124"/>
      <c r="F66" s="124"/>
      <c r="G66" s="21">
        <v>2</v>
      </c>
      <c r="H66" s="124"/>
      <c r="I66" s="124"/>
      <c r="J66" s="124"/>
      <c r="K66" s="124"/>
      <c r="L66" s="124"/>
      <c r="M66" s="124"/>
      <c r="N66" s="124"/>
      <c r="O66" s="124"/>
      <c r="P66" s="21">
        <f>IF(SUM(B66:O66)=0,"",SUM(B66:O66))</f>
        <v>2</v>
      </c>
    </row>
    <row r="67" spans="1:16">
      <c r="A67" s="48"/>
      <c r="B67" s="20"/>
      <c r="C67" s="123"/>
      <c r="D67" s="123"/>
      <c r="E67" s="123"/>
      <c r="F67" s="123"/>
      <c r="G67" s="44"/>
      <c r="H67" s="123"/>
      <c r="I67" s="123"/>
      <c r="J67" s="123"/>
      <c r="K67" s="123"/>
      <c r="L67" s="123"/>
      <c r="M67" s="123"/>
      <c r="N67" s="123"/>
      <c r="O67" s="123"/>
      <c r="P67" s="123"/>
    </row>
    <row r="68" spans="1:16" ht="14">
      <c r="A68" s="2" t="s">
        <v>982</v>
      </c>
      <c r="B68" s="45"/>
      <c r="C68" s="45"/>
      <c r="D68" s="45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45"/>
      <c r="P68" s="20"/>
    </row>
    <row r="69" spans="1:16" ht="14">
      <c r="A69" s="62" t="s">
        <v>481</v>
      </c>
      <c r="B69" s="21"/>
      <c r="C69" s="21"/>
      <c r="D69" s="21"/>
      <c r="E69" s="21"/>
      <c r="F69" s="21">
        <v>1</v>
      </c>
      <c r="G69" s="21"/>
      <c r="H69" s="21"/>
      <c r="I69" s="21"/>
      <c r="J69" s="21"/>
      <c r="K69" s="21"/>
      <c r="L69" s="21"/>
      <c r="M69" s="21"/>
      <c r="N69" s="21"/>
      <c r="O69" s="21"/>
      <c r="P69" s="21">
        <f t="shared" ref="P69:P74" si="2">IF(SUM(B69:O69)=0,"",SUM(B69:O69))</f>
        <v>1</v>
      </c>
    </row>
    <row r="70" spans="1:16" ht="14">
      <c r="A70" s="61" t="s">
        <v>488</v>
      </c>
      <c r="B70" s="21"/>
      <c r="C70" s="21"/>
      <c r="D70" s="21">
        <v>3</v>
      </c>
      <c r="E70" s="21"/>
      <c r="F70" s="21"/>
      <c r="G70" s="21">
        <v>1</v>
      </c>
      <c r="H70" s="21"/>
      <c r="I70" s="21"/>
      <c r="J70" s="21"/>
      <c r="K70" s="21">
        <v>1</v>
      </c>
      <c r="L70" s="21">
        <v>4</v>
      </c>
      <c r="M70" s="21">
        <v>2</v>
      </c>
      <c r="N70" s="21"/>
      <c r="O70" s="21"/>
      <c r="P70" s="21">
        <f t="shared" si="2"/>
        <v>11</v>
      </c>
    </row>
    <row r="71" spans="1:16" ht="14">
      <c r="A71" s="48" t="s">
        <v>259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21" t="str">
        <f t="shared" si="2"/>
        <v/>
      </c>
    </row>
    <row r="72" spans="1:16" ht="14">
      <c r="A72" s="61" t="s">
        <v>490</v>
      </c>
      <c r="B72" s="21">
        <v>3</v>
      </c>
      <c r="C72" s="21"/>
      <c r="D72" s="21">
        <v>3</v>
      </c>
      <c r="E72" s="21">
        <v>4</v>
      </c>
      <c r="F72" s="21">
        <v>2</v>
      </c>
      <c r="G72" s="21">
        <v>1</v>
      </c>
      <c r="H72" s="21"/>
      <c r="I72" s="21">
        <v>1</v>
      </c>
      <c r="J72" s="21"/>
      <c r="K72" s="21">
        <v>2</v>
      </c>
      <c r="L72" s="21"/>
      <c r="M72" s="21">
        <v>3</v>
      </c>
      <c r="N72" s="21"/>
      <c r="O72" s="21"/>
      <c r="P72" s="21">
        <f t="shared" si="2"/>
        <v>19</v>
      </c>
    </row>
    <row r="73" spans="1:16" ht="14">
      <c r="A73" s="61" t="s">
        <v>489</v>
      </c>
      <c r="B73" s="21"/>
      <c r="C73" s="21">
        <v>2</v>
      </c>
      <c r="D73" s="21"/>
      <c r="E73" s="21"/>
      <c r="F73" s="21"/>
      <c r="G73" s="21"/>
      <c r="H73" s="21">
        <v>1</v>
      </c>
      <c r="I73" s="21"/>
      <c r="J73" s="21"/>
      <c r="K73" s="21"/>
      <c r="L73" s="21"/>
      <c r="M73" s="21">
        <v>4</v>
      </c>
      <c r="N73" s="21"/>
      <c r="O73" s="21"/>
      <c r="P73" s="21">
        <f t="shared" si="2"/>
        <v>7</v>
      </c>
    </row>
    <row r="74" spans="1:16" ht="14">
      <c r="A74" s="64" t="s">
        <v>762</v>
      </c>
      <c r="B74" s="21"/>
      <c r="C74" s="21">
        <v>2</v>
      </c>
      <c r="D74" s="21"/>
      <c r="E74" s="21"/>
      <c r="F74" s="21"/>
      <c r="G74" s="21"/>
      <c r="H74" s="21"/>
      <c r="I74" s="21">
        <v>1</v>
      </c>
      <c r="J74" s="21">
        <v>1</v>
      </c>
      <c r="K74" s="21"/>
      <c r="L74" s="21"/>
      <c r="M74" s="21"/>
      <c r="N74" s="21"/>
      <c r="O74" s="21">
        <v>1</v>
      </c>
      <c r="P74" s="21">
        <f t="shared" si="2"/>
        <v>5</v>
      </c>
    </row>
    <row r="75" spans="1:16"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  <row r="76" spans="1:16">
      <c r="A76" s="3" t="s">
        <v>829</v>
      </c>
      <c r="B76" s="45"/>
      <c r="C76" s="45"/>
      <c r="D76" s="45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45"/>
      <c r="P76" s="20"/>
    </row>
    <row r="77" spans="1:16" ht="14">
      <c r="A77" s="62" t="s">
        <v>745</v>
      </c>
      <c r="B77" s="21">
        <v>1</v>
      </c>
      <c r="C77" s="21"/>
      <c r="D77" s="21"/>
      <c r="E77" s="21">
        <v>3</v>
      </c>
      <c r="F77" s="21"/>
      <c r="G77" s="21">
        <v>1</v>
      </c>
      <c r="H77" s="21"/>
      <c r="I77" s="21"/>
      <c r="J77" s="21"/>
      <c r="K77" s="21"/>
      <c r="L77" s="21"/>
      <c r="M77" s="21">
        <v>1</v>
      </c>
      <c r="N77" s="21"/>
      <c r="O77" s="21">
        <v>3</v>
      </c>
      <c r="P77" s="21">
        <f>IF(SUM(B77:O77)=0,"",SUM(B77:O77))</f>
        <v>9</v>
      </c>
    </row>
    <row r="78" spans="1:16" ht="14">
      <c r="A78" s="61" t="s">
        <v>746</v>
      </c>
      <c r="B78" s="21">
        <v>2</v>
      </c>
      <c r="C78" s="21">
        <v>15</v>
      </c>
      <c r="D78" s="21"/>
      <c r="E78" s="21">
        <v>1</v>
      </c>
      <c r="F78" s="21"/>
      <c r="G78" s="21"/>
      <c r="H78" s="21"/>
      <c r="I78" s="21"/>
      <c r="J78" s="21"/>
      <c r="K78" s="21">
        <v>1</v>
      </c>
      <c r="L78" s="21"/>
      <c r="M78" s="21">
        <v>1</v>
      </c>
      <c r="N78" s="21"/>
      <c r="O78" s="21">
        <v>1</v>
      </c>
      <c r="P78" s="21">
        <f>IF(SUM(B78:O78)=0,"",SUM(B78:O78))</f>
        <v>21</v>
      </c>
    </row>
    <row r="79" spans="1:16" ht="14">
      <c r="A79" s="61" t="s">
        <v>436</v>
      </c>
      <c r="B79" s="21"/>
      <c r="C79" s="21">
        <v>10</v>
      </c>
      <c r="D79" s="21">
        <v>6</v>
      </c>
      <c r="E79" s="21"/>
      <c r="F79" s="21"/>
      <c r="G79" s="21"/>
      <c r="H79" s="21"/>
      <c r="I79" s="21"/>
      <c r="J79" s="21"/>
      <c r="K79" s="21">
        <v>2</v>
      </c>
      <c r="L79" s="21"/>
      <c r="M79" s="21"/>
      <c r="N79" s="21"/>
      <c r="O79" s="21">
        <v>52</v>
      </c>
      <c r="P79" s="21">
        <f>IF(SUM(B79:O79)=0,"",SUM(B79:O79))</f>
        <v>70</v>
      </c>
    </row>
    <row r="80" spans="1:16" ht="14">
      <c r="A80" s="61" t="s">
        <v>444</v>
      </c>
      <c r="B80" s="21"/>
      <c r="C80" s="21">
        <v>2</v>
      </c>
      <c r="D80" s="21"/>
      <c r="E80" s="21">
        <v>1</v>
      </c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>
        <f>IF(SUM(B80:O80)=0,"",SUM(B80:O80))</f>
        <v>3</v>
      </c>
    </row>
    <row r="81" spans="1:16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</row>
    <row r="82" spans="1:16" ht="14">
      <c r="A82" s="2" t="s">
        <v>830</v>
      </c>
      <c r="B82" s="45"/>
      <c r="C82" s="45"/>
      <c r="D82" s="45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45"/>
      <c r="P82" s="20"/>
    </row>
    <row r="83" spans="1:16" ht="14">
      <c r="A83" s="62" t="s">
        <v>174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 t="str">
        <f t="shared" ref="P83:P103" si="3">IF(SUM(B83:O83)=0,"",SUM(B83:O83))</f>
        <v/>
      </c>
    </row>
    <row r="84" spans="1:16" ht="14">
      <c r="A84" s="62" t="s">
        <v>175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 t="str">
        <f t="shared" si="3"/>
        <v/>
      </c>
    </row>
    <row r="85" spans="1:16" ht="14">
      <c r="A85" s="39" t="s">
        <v>808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 t="str">
        <f t="shared" si="3"/>
        <v/>
      </c>
    </row>
    <row r="86" spans="1:16" ht="14">
      <c r="A86" s="62" t="s">
        <v>173</v>
      </c>
      <c r="B86" s="21">
        <v>1</v>
      </c>
      <c r="C86" s="21">
        <v>1</v>
      </c>
      <c r="D86" s="21">
        <v>5</v>
      </c>
      <c r="E86" s="21"/>
      <c r="F86" s="21"/>
      <c r="G86" s="21">
        <v>1</v>
      </c>
      <c r="H86" s="21">
        <v>2</v>
      </c>
      <c r="I86" s="21"/>
      <c r="J86" s="21">
        <v>2</v>
      </c>
      <c r="K86" s="21">
        <v>1</v>
      </c>
      <c r="L86" s="21"/>
      <c r="M86" s="21">
        <v>1</v>
      </c>
      <c r="N86" s="21">
        <v>1</v>
      </c>
      <c r="O86" s="21">
        <v>7</v>
      </c>
      <c r="P86" s="21">
        <f t="shared" si="3"/>
        <v>22</v>
      </c>
    </row>
    <row r="87" spans="1:16" ht="14">
      <c r="A87" s="62" t="s">
        <v>425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 t="str">
        <f t="shared" si="3"/>
        <v/>
      </c>
    </row>
    <row r="88" spans="1:16" ht="14">
      <c r="A88" s="62" t="s">
        <v>614</v>
      </c>
      <c r="B88" s="21"/>
      <c r="C88" s="21"/>
      <c r="D88" s="21"/>
      <c r="E88" s="21"/>
      <c r="F88" s="21"/>
      <c r="G88" s="21"/>
      <c r="H88" s="21"/>
      <c r="I88" s="21"/>
      <c r="J88" s="21"/>
      <c r="K88" s="21">
        <v>1</v>
      </c>
      <c r="L88" s="21"/>
      <c r="M88" s="21"/>
      <c r="N88" s="21"/>
      <c r="O88" s="21">
        <v>3</v>
      </c>
      <c r="P88" s="21">
        <f t="shared" si="3"/>
        <v>4</v>
      </c>
    </row>
    <row r="89" spans="1:16" ht="14">
      <c r="A89" s="62" t="s">
        <v>467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 t="str">
        <f t="shared" si="3"/>
        <v/>
      </c>
    </row>
    <row r="90" spans="1:16" ht="14">
      <c r="A90" s="62" t="s">
        <v>342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 t="str">
        <f t="shared" si="3"/>
        <v/>
      </c>
    </row>
    <row r="91" spans="1:16" ht="14">
      <c r="A91" s="62" t="s">
        <v>344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>
        <v>1</v>
      </c>
      <c r="P91" s="21">
        <f t="shared" si="3"/>
        <v>1</v>
      </c>
    </row>
    <row r="92" spans="1:16" ht="14">
      <c r="A92" s="62" t="s">
        <v>435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 t="str">
        <f t="shared" si="3"/>
        <v/>
      </c>
    </row>
    <row r="93" spans="1:16" ht="14">
      <c r="A93" s="62" t="s">
        <v>398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 t="str">
        <f t="shared" si="3"/>
        <v/>
      </c>
    </row>
    <row r="94" spans="1:16" ht="14">
      <c r="A94" s="62" t="s">
        <v>54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 t="str">
        <f t="shared" si="3"/>
        <v/>
      </c>
    </row>
    <row r="95" spans="1:16" ht="14">
      <c r="A95" s="62" t="s">
        <v>1272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 t="str">
        <f t="shared" si="3"/>
        <v/>
      </c>
    </row>
    <row r="96" spans="1:16" ht="14">
      <c r="A96" s="62" t="s">
        <v>540</v>
      </c>
      <c r="B96" s="21">
        <v>3</v>
      </c>
      <c r="C96" s="21">
        <v>5</v>
      </c>
      <c r="D96" s="21"/>
      <c r="E96" s="21">
        <v>2</v>
      </c>
      <c r="F96" s="21">
        <v>2</v>
      </c>
      <c r="G96" s="21"/>
      <c r="H96" s="21"/>
      <c r="I96" s="21"/>
      <c r="J96" s="21"/>
      <c r="K96" s="21"/>
      <c r="L96" s="21"/>
      <c r="M96" s="21"/>
      <c r="N96" s="21"/>
      <c r="O96" s="21"/>
      <c r="P96" s="21">
        <f t="shared" si="3"/>
        <v>12</v>
      </c>
    </row>
    <row r="97" spans="1:16" ht="14">
      <c r="A97" s="62" t="s">
        <v>686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 t="str">
        <f t="shared" si="3"/>
        <v/>
      </c>
    </row>
    <row r="98" spans="1:16" ht="14">
      <c r="A98" s="62" t="s">
        <v>537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 t="str">
        <f t="shared" si="3"/>
        <v/>
      </c>
    </row>
    <row r="99" spans="1:16" ht="14">
      <c r="A99" s="62" t="s">
        <v>671</v>
      </c>
      <c r="B99" s="21">
        <v>1</v>
      </c>
      <c r="C99" s="21">
        <v>1</v>
      </c>
      <c r="D99" s="21"/>
      <c r="E99" s="21"/>
      <c r="F99" s="21"/>
      <c r="G99" s="21"/>
      <c r="H99" s="21"/>
      <c r="I99" s="21"/>
      <c r="J99" s="21"/>
      <c r="K99" s="21"/>
      <c r="L99" s="21"/>
      <c r="M99" s="21">
        <v>2</v>
      </c>
      <c r="N99" s="21"/>
      <c r="O99" s="21">
        <v>5</v>
      </c>
      <c r="P99" s="21">
        <f t="shared" si="3"/>
        <v>9</v>
      </c>
    </row>
    <row r="100" spans="1:16" ht="14">
      <c r="A100" s="62" t="s">
        <v>893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 t="str">
        <f t="shared" si="3"/>
        <v/>
      </c>
    </row>
    <row r="101" spans="1:16" ht="14">
      <c r="A101" s="62" t="s">
        <v>897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 t="str">
        <f t="shared" si="3"/>
        <v/>
      </c>
    </row>
    <row r="102" spans="1:16" ht="14">
      <c r="A102" s="62" t="s">
        <v>131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 t="str">
        <f t="shared" si="3"/>
        <v/>
      </c>
    </row>
    <row r="103" spans="1:16" ht="14">
      <c r="A103" s="61" t="s">
        <v>346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 t="str">
        <f t="shared" si="3"/>
        <v/>
      </c>
    </row>
    <row r="104" spans="1:16">
      <c r="B104" s="44"/>
      <c r="C104" s="44"/>
      <c r="D104" s="44"/>
      <c r="E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  <row r="105" spans="1:16" ht="14">
      <c r="A105" s="2" t="s">
        <v>1278</v>
      </c>
      <c r="B105" s="45"/>
      <c r="C105" s="45"/>
      <c r="D105" s="45"/>
      <c r="E105" s="45"/>
      <c r="F105" s="125"/>
      <c r="G105" s="45"/>
      <c r="H105" s="45"/>
      <c r="I105" s="45"/>
      <c r="J105" s="45"/>
      <c r="K105" s="45"/>
      <c r="L105" s="45"/>
      <c r="M105" s="45"/>
      <c r="N105" s="45"/>
      <c r="O105" s="45"/>
      <c r="P105" s="45"/>
    </row>
    <row r="106" spans="1:16" ht="14">
      <c r="A106" s="62" t="s">
        <v>801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 t="str">
        <f t="shared" ref="P106:P114" si="4">IF(SUM(B106:O106)=0,"",SUM(B106:O106))</f>
        <v/>
      </c>
    </row>
    <row r="107" spans="1:16" ht="14">
      <c r="A107" s="62" t="s">
        <v>1192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 t="str">
        <f t="shared" si="4"/>
        <v/>
      </c>
    </row>
    <row r="108" spans="1:16" ht="14">
      <c r="A108" s="62" t="s">
        <v>167</v>
      </c>
      <c r="B108" s="21"/>
      <c r="C108" s="21"/>
      <c r="D108" s="21"/>
      <c r="E108" s="21"/>
      <c r="F108" s="21"/>
      <c r="G108" s="21">
        <v>5</v>
      </c>
      <c r="H108" s="21"/>
      <c r="I108" s="21"/>
      <c r="J108" s="21"/>
      <c r="K108" s="21"/>
      <c r="L108" s="21"/>
      <c r="M108" s="21"/>
      <c r="N108" s="21"/>
      <c r="O108" s="21">
        <v>5</v>
      </c>
      <c r="P108" s="21">
        <f t="shared" si="4"/>
        <v>10</v>
      </c>
    </row>
    <row r="109" spans="1:16" ht="14">
      <c r="A109" s="62" t="s">
        <v>1191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 t="str">
        <f t="shared" si="4"/>
        <v/>
      </c>
    </row>
    <row r="110" spans="1:16" ht="14">
      <c r="A110" s="62" t="s">
        <v>168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>
        <v>1</v>
      </c>
      <c r="O110" s="21"/>
      <c r="P110" s="21">
        <f t="shared" si="4"/>
        <v>1</v>
      </c>
    </row>
    <row r="111" spans="1:16" ht="14">
      <c r="A111" s="62" t="s">
        <v>205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 t="str">
        <f t="shared" si="4"/>
        <v/>
      </c>
    </row>
    <row r="112" spans="1:16" ht="14">
      <c r="A112" s="62" t="s">
        <v>652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 t="str">
        <f t="shared" si="4"/>
        <v/>
      </c>
    </row>
    <row r="113" spans="1:16" ht="14">
      <c r="A113" s="62" t="s">
        <v>6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 t="str">
        <f t="shared" si="4"/>
        <v/>
      </c>
    </row>
    <row r="114" spans="1:16" ht="14">
      <c r="A114" s="62" t="s">
        <v>616</v>
      </c>
      <c r="B114" s="21"/>
      <c r="C114" s="21"/>
      <c r="D114" s="21">
        <v>4</v>
      </c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>
        <f t="shared" si="4"/>
        <v>4</v>
      </c>
    </row>
    <row r="115" spans="1:16"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</row>
    <row r="116" spans="1:16" ht="14">
      <c r="A116" s="2" t="s">
        <v>1279</v>
      </c>
      <c r="B116" s="45"/>
      <c r="C116" s="45"/>
      <c r="D116" s="45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45"/>
      <c r="P116" s="20"/>
    </row>
    <row r="117" spans="1:16" ht="14">
      <c r="A117" s="62" t="s">
        <v>687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>
        <v>4</v>
      </c>
      <c r="P117" s="21">
        <f>IF(SUM(B117:O117)=0,"",SUM(B117:O117))</f>
        <v>4</v>
      </c>
    </row>
    <row r="118" spans="1:16" ht="14">
      <c r="A118" s="61" t="s">
        <v>688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 t="str">
        <f>IF(SUM(B118:O118)=0,"",SUM(B118:O118))</f>
        <v/>
      </c>
    </row>
    <row r="119" spans="1:16" ht="14">
      <c r="A119" s="61" t="s">
        <v>791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 t="str">
        <f>IF(SUM(B119:O119)=0,"",SUM(B119:O119))</f>
        <v/>
      </c>
    </row>
    <row r="120" spans="1:16">
      <c r="A120" s="48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</row>
    <row r="121" spans="1:16" ht="14">
      <c r="A121" s="2" t="s">
        <v>1273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</row>
    <row r="122" spans="1:16" ht="14">
      <c r="A122" s="61" t="s">
        <v>1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>
        <v>4</v>
      </c>
      <c r="P122" s="21">
        <f>IF(SUM(B122:O122)=0,"",SUM(B122:O122))</f>
        <v>4</v>
      </c>
    </row>
    <row r="123" spans="1:16" ht="14">
      <c r="A123" s="61" t="s">
        <v>17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 t="str">
        <f>IF(SUM(B123:O123)=0,"",SUM(B123:O123))</f>
        <v/>
      </c>
    </row>
    <row r="124" spans="1:16"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</row>
    <row r="125" spans="1:16" ht="14">
      <c r="A125" s="2" t="s">
        <v>65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45"/>
      <c r="P125" s="20"/>
    </row>
    <row r="126" spans="1:16" ht="14">
      <c r="A126" s="62" t="s">
        <v>695</v>
      </c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>
        <v>42</v>
      </c>
      <c r="O126" s="21">
        <v>1</v>
      </c>
      <c r="P126" s="21">
        <f t="shared" ref="P126:P132" si="5">IF(SUM(B126:O126)=0,"",SUM(B126:O126))</f>
        <v>43</v>
      </c>
    </row>
    <row r="127" spans="1:16" ht="14">
      <c r="A127" s="39" t="s">
        <v>896</v>
      </c>
      <c r="B127" s="21"/>
      <c r="C127" s="21"/>
      <c r="D127" s="21"/>
      <c r="E127" s="21"/>
      <c r="F127" s="21"/>
      <c r="G127" s="21"/>
      <c r="H127" s="21"/>
      <c r="I127" s="21">
        <v>3</v>
      </c>
      <c r="J127" s="21"/>
      <c r="K127" s="21"/>
      <c r="L127" s="21"/>
      <c r="M127" s="21"/>
      <c r="N127" s="21"/>
      <c r="O127" s="21">
        <v>3</v>
      </c>
      <c r="P127" s="21">
        <f t="shared" si="5"/>
        <v>6</v>
      </c>
    </row>
    <row r="128" spans="1:16" ht="14">
      <c r="A128" s="62" t="s">
        <v>570</v>
      </c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 t="str">
        <f t="shared" si="5"/>
        <v/>
      </c>
    </row>
    <row r="129" spans="1:16" ht="14">
      <c r="A129" s="62" t="s">
        <v>571</v>
      </c>
      <c r="B129" s="21">
        <v>1</v>
      </c>
      <c r="C129" s="21"/>
      <c r="D129" s="21">
        <v>2</v>
      </c>
      <c r="E129" s="21"/>
      <c r="F129" s="21"/>
      <c r="G129" s="21">
        <v>3</v>
      </c>
      <c r="H129" s="21"/>
      <c r="I129" s="21"/>
      <c r="J129" s="21"/>
      <c r="K129" s="21"/>
      <c r="L129" s="21"/>
      <c r="M129" s="21">
        <v>1</v>
      </c>
      <c r="N129" s="21"/>
      <c r="O129" s="21">
        <v>5</v>
      </c>
      <c r="P129" s="21">
        <f t="shared" si="5"/>
        <v>12</v>
      </c>
    </row>
    <row r="130" spans="1:16" ht="14">
      <c r="A130" s="62" t="s">
        <v>572</v>
      </c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 t="str">
        <f t="shared" si="5"/>
        <v/>
      </c>
    </row>
    <row r="131" spans="1:16" ht="14">
      <c r="A131" s="62" t="s">
        <v>821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 t="str">
        <f t="shared" si="5"/>
        <v/>
      </c>
    </row>
    <row r="132" spans="1:16" ht="14">
      <c r="A132" s="62" t="s">
        <v>528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 t="str">
        <f t="shared" si="5"/>
        <v/>
      </c>
    </row>
    <row r="133" spans="1:16"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</row>
    <row r="134" spans="1:16">
      <c r="A134" s="3" t="s">
        <v>692</v>
      </c>
      <c r="B134" s="45"/>
      <c r="C134" s="45"/>
      <c r="D134" s="45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45"/>
      <c r="P134" s="20"/>
    </row>
    <row r="135" spans="1:16" ht="14">
      <c r="A135" s="62" t="s">
        <v>390</v>
      </c>
      <c r="B135" s="21">
        <v>2</v>
      </c>
      <c r="C135" s="21">
        <v>1</v>
      </c>
      <c r="D135" s="21">
        <v>12</v>
      </c>
      <c r="E135" s="21">
        <v>1</v>
      </c>
      <c r="F135" s="21">
        <v>1</v>
      </c>
      <c r="G135" s="21">
        <v>16</v>
      </c>
      <c r="H135" s="21">
        <v>2</v>
      </c>
      <c r="I135" s="21">
        <v>8</v>
      </c>
      <c r="J135" s="21">
        <v>5</v>
      </c>
      <c r="K135" s="21">
        <v>3</v>
      </c>
      <c r="L135" s="21">
        <v>3</v>
      </c>
      <c r="M135" s="21">
        <v>5</v>
      </c>
      <c r="N135" s="21">
        <v>3</v>
      </c>
      <c r="O135" s="21">
        <v>5</v>
      </c>
      <c r="P135" s="21">
        <f t="shared" ref="P135:P148" si="6">IF(SUM(B135:O135)=0,"",SUM(B135:O135))</f>
        <v>67</v>
      </c>
    </row>
    <row r="136" spans="1:16" ht="14">
      <c r="A136" s="62" t="s">
        <v>391</v>
      </c>
      <c r="B136" s="21">
        <v>2</v>
      </c>
      <c r="C136" s="21"/>
      <c r="D136" s="21">
        <v>3</v>
      </c>
      <c r="E136" s="21"/>
      <c r="F136" s="21"/>
      <c r="G136" s="21">
        <v>4</v>
      </c>
      <c r="H136" s="21"/>
      <c r="I136" s="21"/>
      <c r="J136" s="21"/>
      <c r="K136" s="21"/>
      <c r="L136" s="21"/>
      <c r="M136" s="21"/>
      <c r="N136" s="21">
        <v>3</v>
      </c>
      <c r="O136" s="21">
        <v>2</v>
      </c>
      <c r="P136" s="21">
        <f t="shared" si="6"/>
        <v>14</v>
      </c>
    </row>
    <row r="137" spans="1:16" ht="14">
      <c r="A137" s="62" t="s">
        <v>439</v>
      </c>
      <c r="B137" s="21"/>
      <c r="C137" s="21"/>
      <c r="D137" s="21"/>
      <c r="E137" s="21"/>
      <c r="F137" s="21"/>
      <c r="G137" s="21">
        <v>1</v>
      </c>
      <c r="H137" s="21"/>
      <c r="I137" s="21"/>
      <c r="J137" s="21"/>
      <c r="K137" s="21">
        <v>1</v>
      </c>
      <c r="L137" s="21"/>
      <c r="M137" s="21"/>
      <c r="N137" s="21"/>
      <c r="O137" s="21"/>
      <c r="P137" s="21">
        <f t="shared" si="6"/>
        <v>2</v>
      </c>
    </row>
    <row r="138" spans="1:16" ht="14">
      <c r="A138" s="62" t="s">
        <v>551</v>
      </c>
      <c r="B138" s="21"/>
      <c r="C138" s="21">
        <v>2</v>
      </c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>
        <v>1</v>
      </c>
      <c r="P138" s="21">
        <f t="shared" si="6"/>
        <v>3</v>
      </c>
    </row>
    <row r="139" spans="1:16" ht="14">
      <c r="A139" s="62" t="s">
        <v>593</v>
      </c>
      <c r="B139" s="21"/>
      <c r="C139" s="21"/>
      <c r="D139" s="21"/>
      <c r="E139" s="21"/>
      <c r="F139" s="21"/>
      <c r="G139" s="21">
        <v>2</v>
      </c>
      <c r="H139" s="21"/>
      <c r="I139" s="21"/>
      <c r="J139" s="21"/>
      <c r="K139" s="21"/>
      <c r="L139" s="21"/>
      <c r="M139" s="21"/>
      <c r="N139" s="21"/>
      <c r="O139" s="21"/>
      <c r="P139" s="21">
        <f t="shared" si="6"/>
        <v>2</v>
      </c>
    </row>
    <row r="140" spans="1:16" ht="14">
      <c r="A140" s="62" t="s">
        <v>594</v>
      </c>
      <c r="B140" s="21"/>
      <c r="C140" s="21"/>
      <c r="D140" s="21"/>
      <c r="E140" s="21"/>
      <c r="F140" s="21"/>
      <c r="G140" s="21">
        <v>2</v>
      </c>
      <c r="H140" s="21">
        <v>1</v>
      </c>
      <c r="I140" s="21">
        <v>1</v>
      </c>
      <c r="J140" s="21"/>
      <c r="K140" s="21">
        <v>1</v>
      </c>
      <c r="L140" s="21"/>
      <c r="M140" s="21"/>
      <c r="N140" s="21"/>
      <c r="O140" s="21"/>
      <c r="P140" s="21">
        <f t="shared" si="6"/>
        <v>5</v>
      </c>
    </row>
    <row r="141" spans="1:16" ht="14">
      <c r="A141" s="62" t="s">
        <v>212</v>
      </c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 t="str">
        <f t="shared" si="6"/>
        <v/>
      </c>
    </row>
    <row r="142" spans="1:16" ht="14">
      <c r="A142" s="62" t="s">
        <v>357</v>
      </c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 t="str">
        <f t="shared" si="6"/>
        <v/>
      </c>
    </row>
    <row r="143" spans="1:16" ht="14">
      <c r="A143" s="62" t="s">
        <v>392</v>
      </c>
      <c r="B143" s="21"/>
      <c r="C143" s="21"/>
      <c r="D143" s="21">
        <v>1</v>
      </c>
      <c r="E143" s="21"/>
      <c r="F143" s="21"/>
      <c r="G143" s="21">
        <v>3</v>
      </c>
      <c r="H143" s="21"/>
      <c r="I143" s="21"/>
      <c r="J143" s="21"/>
      <c r="K143" s="21"/>
      <c r="L143" s="21"/>
      <c r="M143" s="21"/>
      <c r="N143" s="21">
        <v>1</v>
      </c>
      <c r="O143" s="21">
        <v>2</v>
      </c>
      <c r="P143" s="21">
        <f t="shared" si="6"/>
        <v>7</v>
      </c>
    </row>
    <row r="144" spans="1:16" ht="14">
      <c r="A144" s="62" t="s">
        <v>437</v>
      </c>
      <c r="B144" s="21"/>
      <c r="C144" s="21"/>
      <c r="D144" s="21"/>
      <c r="E144" s="21"/>
      <c r="F144" s="21"/>
      <c r="G144" s="21"/>
      <c r="H144" s="21"/>
      <c r="I144" s="21"/>
      <c r="J144" s="21">
        <v>3</v>
      </c>
      <c r="K144" s="21"/>
      <c r="L144" s="21"/>
      <c r="M144" s="21"/>
      <c r="N144" s="21"/>
      <c r="O144" s="21">
        <v>1</v>
      </c>
      <c r="P144" s="21">
        <f t="shared" si="6"/>
        <v>4</v>
      </c>
    </row>
    <row r="145" spans="1:16" ht="14">
      <c r="A145" s="62" t="s">
        <v>438</v>
      </c>
      <c r="B145" s="21">
        <v>1</v>
      </c>
      <c r="C145" s="21">
        <v>3</v>
      </c>
      <c r="D145" s="21">
        <v>5</v>
      </c>
      <c r="E145" s="21">
        <v>1</v>
      </c>
      <c r="F145" s="21"/>
      <c r="G145" s="21">
        <v>6</v>
      </c>
      <c r="H145" s="21"/>
      <c r="I145" s="21">
        <v>1</v>
      </c>
      <c r="J145" s="21">
        <v>9</v>
      </c>
      <c r="K145" s="21">
        <v>7</v>
      </c>
      <c r="L145" s="21">
        <v>2</v>
      </c>
      <c r="M145" s="21">
        <v>3</v>
      </c>
      <c r="N145" s="21"/>
      <c r="O145" s="21">
        <v>11</v>
      </c>
      <c r="P145" s="21">
        <f t="shared" si="6"/>
        <v>49</v>
      </c>
    </row>
    <row r="146" spans="1:16" ht="14">
      <c r="A146" s="62" t="s">
        <v>160</v>
      </c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 t="str">
        <f t="shared" si="6"/>
        <v/>
      </c>
    </row>
    <row r="147" spans="1:16" ht="14">
      <c r="A147" s="62" t="s">
        <v>393</v>
      </c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 t="str">
        <f t="shared" si="6"/>
        <v/>
      </c>
    </row>
    <row r="148" spans="1:16" ht="14">
      <c r="A148" s="62" t="s">
        <v>19</v>
      </c>
      <c r="B148" s="21"/>
      <c r="C148" s="21"/>
      <c r="D148" s="21"/>
      <c r="E148" s="21"/>
      <c r="F148" s="21"/>
      <c r="G148" s="21"/>
      <c r="H148" s="21"/>
      <c r="I148" s="21">
        <v>2</v>
      </c>
      <c r="J148" s="21"/>
      <c r="K148" s="21"/>
      <c r="L148" s="21"/>
      <c r="M148" s="21">
        <v>1</v>
      </c>
      <c r="N148" s="21"/>
      <c r="O148" s="21"/>
      <c r="P148" s="21">
        <f t="shared" si="6"/>
        <v>3</v>
      </c>
    </row>
    <row r="149" spans="1:16">
      <c r="A149" s="48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20"/>
    </row>
    <row r="150" spans="1:16" ht="14">
      <c r="A150" s="2" t="s">
        <v>980</v>
      </c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20"/>
    </row>
    <row r="151" spans="1:16" ht="14">
      <c r="A151" s="62" t="s">
        <v>865</v>
      </c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 t="str">
        <f t="shared" ref="P151:P160" si="7">IF(SUM(B151:O151)=0,"",SUM(B151:O151))</f>
        <v/>
      </c>
    </row>
    <row r="152" spans="1:16" ht="14">
      <c r="A152" s="61" t="s">
        <v>842</v>
      </c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 t="str">
        <f t="shared" si="7"/>
        <v/>
      </c>
    </row>
    <row r="153" spans="1:16" ht="14">
      <c r="A153" s="61" t="s">
        <v>866</v>
      </c>
      <c r="B153" s="21"/>
      <c r="C153" s="21"/>
      <c r="D153" s="21"/>
      <c r="E153" s="21"/>
      <c r="F153" s="21"/>
      <c r="G153" s="21"/>
      <c r="H153" s="21"/>
      <c r="I153" s="21"/>
      <c r="J153" s="21"/>
      <c r="K153" s="21">
        <v>1</v>
      </c>
      <c r="L153" s="21">
        <v>2</v>
      </c>
      <c r="M153" s="21">
        <v>1</v>
      </c>
      <c r="N153" s="21"/>
      <c r="O153" s="21">
        <v>3</v>
      </c>
      <c r="P153" s="21">
        <f t="shared" si="7"/>
        <v>7</v>
      </c>
    </row>
    <row r="154" spans="1:16" ht="14">
      <c r="A154" s="61" t="s">
        <v>479</v>
      </c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 t="str">
        <f t="shared" si="7"/>
        <v/>
      </c>
    </row>
    <row r="155" spans="1:16" ht="14">
      <c r="A155" s="61" t="s">
        <v>480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 t="str">
        <f t="shared" si="7"/>
        <v/>
      </c>
    </row>
    <row r="156" spans="1:16" ht="14">
      <c r="A156" s="61" t="s">
        <v>214</v>
      </c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 t="str">
        <f t="shared" si="7"/>
        <v/>
      </c>
    </row>
    <row r="157" spans="1:16" ht="14">
      <c r="A157" s="61" t="s">
        <v>867</v>
      </c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 t="str">
        <f t="shared" si="7"/>
        <v/>
      </c>
    </row>
    <row r="158" spans="1:16" ht="14">
      <c r="A158" s="61" t="s">
        <v>576</v>
      </c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 t="str">
        <f t="shared" si="7"/>
        <v/>
      </c>
    </row>
    <row r="159" spans="1:16" ht="14">
      <c r="A159" s="61" t="s">
        <v>697</v>
      </c>
      <c r="B159" s="21"/>
      <c r="C159" s="21"/>
      <c r="D159" s="21"/>
      <c r="E159" s="21"/>
      <c r="F159" s="21"/>
      <c r="G159" s="21"/>
      <c r="H159" s="21"/>
      <c r="I159" s="21"/>
      <c r="J159" s="21"/>
      <c r="K159" s="21">
        <v>1</v>
      </c>
      <c r="L159" s="21"/>
      <c r="M159" s="21"/>
      <c r="N159" s="21"/>
      <c r="O159" s="21"/>
      <c r="P159" s="21">
        <f t="shared" si="7"/>
        <v>1</v>
      </c>
    </row>
    <row r="160" spans="1:16" ht="14">
      <c r="A160" s="61" t="s">
        <v>291</v>
      </c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 t="str">
        <f t="shared" si="7"/>
        <v/>
      </c>
    </row>
    <row r="161" spans="1:16"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</row>
    <row r="162" spans="1:16" ht="14">
      <c r="A162" s="2" t="s">
        <v>383</v>
      </c>
      <c r="B162" s="45"/>
      <c r="C162" s="45"/>
      <c r="D162" s="45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45"/>
      <c r="P162" s="20"/>
    </row>
    <row r="163" spans="1:16" ht="14">
      <c r="A163" s="62" t="s">
        <v>332</v>
      </c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 t="str">
        <f>IF(SUM(B163:O163)=0,"",SUM(B163:O163))</f>
        <v/>
      </c>
    </row>
    <row r="164" spans="1:16"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</row>
    <row r="165" spans="1:16">
      <c r="A165" s="3" t="s">
        <v>554</v>
      </c>
      <c r="B165" s="45"/>
      <c r="C165" s="45"/>
      <c r="D165" s="45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45"/>
      <c r="P165" s="20"/>
    </row>
    <row r="166" spans="1:16" ht="14">
      <c r="A166" s="62" t="s">
        <v>198</v>
      </c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 t="str">
        <f t="shared" ref="P166:P177" si="8">IF(SUM(B166:O166)=0,"",SUM(B166:O166))</f>
        <v/>
      </c>
    </row>
    <row r="167" spans="1:16" ht="14">
      <c r="A167" s="61" t="s">
        <v>199</v>
      </c>
      <c r="B167" s="21">
        <v>1</v>
      </c>
      <c r="C167" s="21">
        <v>3</v>
      </c>
      <c r="D167" s="21"/>
      <c r="E167" s="21">
        <v>5</v>
      </c>
      <c r="F167" s="21">
        <v>2</v>
      </c>
      <c r="G167" s="21"/>
      <c r="H167" s="21"/>
      <c r="I167" s="21"/>
      <c r="J167" s="21"/>
      <c r="K167" s="21"/>
      <c r="L167" s="21"/>
      <c r="M167" s="21"/>
      <c r="N167" s="21"/>
      <c r="O167" s="21"/>
      <c r="P167" s="21">
        <f t="shared" si="8"/>
        <v>11</v>
      </c>
    </row>
    <row r="168" spans="1:16" ht="14">
      <c r="A168" s="61" t="s">
        <v>717</v>
      </c>
      <c r="B168" s="21"/>
      <c r="C168" s="21"/>
      <c r="D168" s="21"/>
      <c r="E168" s="21"/>
      <c r="F168" s="21"/>
      <c r="G168" s="21"/>
      <c r="H168" s="21"/>
      <c r="I168" s="21">
        <v>1</v>
      </c>
      <c r="J168" s="21"/>
      <c r="K168" s="21"/>
      <c r="L168" s="21"/>
      <c r="M168" s="21"/>
      <c r="N168" s="21"/>
      <c r="O168" s="21"/>
      <c r="P168" s="21">
        <f t="shared" si="8"/>
        <v>1</v>
      </c>
    </row>
    <row r="169" spans="1:16" ht="14">
      <c r="A169" s="62" t="s">
        <v>333</v>
      </c>
      <c r="B169" s="21">
        <v>1</v>
      </c>
      <c r="C169" s="21"/>
      <c r="D169" s="21"/>
      <c r="E169" s="21"/>
      <c r="F169" s="21"/>
      <c r="G169" s="21">
        <v>12</v>
      </c>
      <c r="H169" s="21">
        <v>1</v>
      </c>
      <c r="I169" s="21"/>
      <c r="J169" s="21">
        <v>1</v>
      </c>
      <c r="K169" s="21">
        <v>1</v>
      </c>
      <c r="L169" s="21"/>
      <c r="M169" s="21">
        <v>7</v>
      </c>
      <c r="N169" s="21"/>
      <c r="O169" s="21"/>
      <c r="P169" s="21">
        <f t="shared" si="8"/>
        <v>23</v>
      </c>
    </row>
    <row r="170" spans="1:16" ht="14">
      <c r="A170" s="61" t="s">
        <v>334</v>
      </c>
      <c r="B170" s="21"/>
      <c r="C170" s="21"/>
      <c r="D170" s="21"/>
      <c r="E170" s="21"/>
      <c r="F170" s="21"/>
      <c r="G170" s="21">
        <v>3</v>
      </c>
      <c r="H170" s="21"/>
      <c r="I170" s="21"/>
      <c r="J170" s="21"/>
      <c r="K170" s="21"/>
      <c r="L170" s="21"/>
      <c r="M170" s="21"/>
      <c r="N170" s="21"/>
      <c r="O170" s="21"/>
      <c r="P170" s="21">
        <f t="shared" si="8"/>
        <v>3</v>
      </c>
    </row>
    <row r="171" spans="1:16" ht="14">
      <c r="A171" s="61" t="s">
        <v>1256</v>
      </c>
      <c r="B171" s="21"/>
      <c r="C171" s="21">
        <v>1</v>
      </c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>
        <f t="shared" si="8"/>
        <v>1</v>
      </c>
    </row>
    <row r="172" spans="1:16" ht="14">
      <c r="A172" s="61" t="s">
        <v>200</v>
      </c>
      <c r="B172" s="21">
        <v>2</v>
      </c>
      <c r="C172" s="21"/>
      <c r="D172" s="21"/>
      <c r="E172" s="21">
        <v>1</v>
      </c>
      <c r="F172" s="21"/>
      <c r="G172" s="21">
        <v>1</v>
      </c>
      <c r="H172" s="21"/>
      <c r="I172" s="21">
        <v>3</v>
      </c>
      <c r="J172" s="21"/>
      <c r="K172" s="21">
        <v>2</v>
      </c>
      <c r="L172" s="21">
        <v>5</v>
      </c>
      <c r="M172" s="21">
        <v>1</v>
      </c>
      <c r="N172" s="21">
        <v>1</v>
      </c>
      <c r="O172" s="21">
        <v>4</v>
      </c>
      <c r="P172" s="21">
        <f t="shared" si="8"/>
        <v>20</v>
      </c>
    </row>
    <row r="173" spans="1:16" ht="14">
      <c r="A173" s="61" t="s">
        <v>336</v>
      </c>
      <c r="B173" s="21">
        <v>1</v>
      </c>
      <c r="C173" s="21"/>
      <c r="D173" s="21"/>
      <c r="E173" s="21"/>
      <c r="F173" s="21"/>
      <c r="G173" s="21"/>
      <c r="H173" s="21"/>
      <c r="I173" s="21">
        <v>3</v>
      </c>
      <c r="J173" s="21"/>
      <c r="K173" s="21"/>
      <c r="L173" s="21">
        <v>4</v>
      </c>
      <c r="M173" s="21"/>
      <c r="N173" s="21"/>
      <c r="O173" s="21"/>
      <c r="P173" s="21">
        <f t="shared" si="8"/>
        <v>8</v>
      </c>
    </row>
    <row r="174" spans="1:16" ht="14">
      <c r="A174" s="61" t="s">
        <v>787</v>
      </c>
      <c r="B174" s="21"/>
      <c r="C174" s="21">
        <v>2</v>
      </c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>
        <f t="shared" si="8"/>
        <v>2</v>
      </c>
    </row>
    <row r="175" spans="1:16" ht="14">
      <c r="A175" s="61" t="s">
        <v>263</v>
      </c>
      <c r="B175" s="21"/>
      <c r="C175" s="21"/>
      <c r="D175" s="21"/>
      <c r="E175" s="21">
        <v>2</v>
      </c>
      <c r="F175" s="21"/>
      <c r="G175" s="21">
        <v>1</v>
      </c>
      <c r="H175" s="21">
        <v>2</v>
      </c>
      <c r="I175" s="21"/>
      <c r="J175" s="21"/>
      <c r="K175" s="21"/>
      <c r="L175" s="21">
        <v>1</v>
      </c>
      <c r="M175" s="21"/>
      <c r="N175" s="21"/>
      <c r="O175" s="21"/>
      <c r="P175" s="21">
        <f t="shared" si="8"/>
        <v>6</v>
      </c>
    </row>
    <row r="176" spans="1:16" ht="14">
      <c r="A176" s="61" t="s">
        <v>271</v>
      </c>
      <c r="B176" s="21">
        <v>3</v>
      </c>
      <c r="C176" s="21">
        <v>3</v>
      </c>
      <c r="D176" s="21">
        <v>3</v>
      </c>
      <c r="E176" s="21">
        <v>7</v>
      </c>
      <c r="F176" s="21"/>
      <c r="G176" s="21">
        <v>9</v>
      </c>
      <c r="H176" s="21">
        <v>3</v>
      </c>
      <c r="I176" s="21">
        <v>6</v>
      </c>
      <c r="J176" s="21"/>
      <c r="K176" s="21"/>
      <c r="L176" s="21"/>
      <c r="M176" s="21">
        <v>2</v>
      </c>
      <c r="N176" s="21">
        <v>2</v>
      </c>
      <c r="O176" s="21">
        <v>1</v>
      </c>
      <c r="P176" s="21">
        <f t="shared" si="8"/>
        <v>39</v>
      </c>
    </row>
    <row r="177" spans="1:16" ht="14">
      <c r="A177" s="62" t="s">
        <v>206</v>
      </c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 t="str">
        <f t="shared" si="8"/>
        <v/>
      </c>
    </row>
    <row r="178" spans="1:16"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</row>
    <row r="179" spans="1:16" ht="14">
      <c r="A179" s="2" t="s">
        <v>253</v>
      </c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</row>
    <row r="180" spans="1:16" ht="14">
      <c r="A180" s="62" t="s">
        <v>440</v>
      </c>
      <c r="B180" s="21"/>
      <c r="C180" s="21"/>
      <c r="D180" s="21"/>
      <c r="E180" s="21"/>
      <c r="F180" s="21"/>
      <c r="G180" s="21">
        <v>1</v>
      </c>
      <c r="H180" s="21"/>
      <c r="I180" s="21"/>
      <c r="J180" s="21">
        <v>6</v>
      </c>
      <c r="K180" s="21"/>
      <c r="L180" s="21"/>
      <c r="M180" s="21">
        <v>1</v>
      </c>
      <c r="N180" s="21"/>
      <c r="O180" s="21">
        <v>4</v>
      </c>
      <c r="P180" s="21">
        <f>IF(SUM(B180:O180)=0,"",SUM(B180:O180))</f>
        <v>12</v>
      </c>
    </row>
    <row r="181" spans="1:16" ht="14">
      <c r="A181" s="62" t="s">
        <v>441</v>
      </c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 t="str">
        <f>IF(SUM(B181:O181)=0,"",SUM(B181:O181))</f>
        <v/>
      </c>
    </row>
    <row r="182" spans="1:16" ht="14">
      <c r="A182" s="62" t="s">
        <v>442</v>
      </c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 t="str">
        <f>IF(SUM(B182:O182)=0,"",SUM(B182:O182))</f>
        <v/>
      </c>
    </row>
    <row r="183" spans="1:16" ht="14">
      <c r="A183" s="62" t="s">
        <v>443</v>
      </c>
      <c r="B183" s="21"/>
      <c r="C183" s="21">
        <v>1</v>
      </c>
      <c r="D183" s="21"/>
      <c r="E183" s="21"/>
      <c r="F183" s="21"/>
      <c r="G183" s="21"/>
      <c r="H183" s="21"/>
      <c r="I183" s="21"/>
      <c r="J183" s="21"/>
      <c r="K183" s="21">
        <v>1</v>
      </c>
      <c r="L183" s="21"/>
      <c r="M183" s="21"/>
      <c r="N183" s="21"/>
      <c r="O183" s="21"/>
      <c r="P183" s="21">
        <f>IF(SUM(B183:O183)=0,"",SUM(B183:O183))</f>
        <v>2</v>
      </c>
    </row>
    <row r="184" spans="1:16" ht="14">
      <c r="A184" s="62" t="s">
        <v>20</v>
      </c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 t="str">
        <f>IF(SUM(B184:O184)=0,"",SUM(B184:O184))</f>
        <v/>
      </c>
    </row>
    <row r="185" spans="1:16"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</row>
    <row r="186" spans="1:16" ht="14">
      <c r="A186" s="2" t="s">
        <v>555</v>
      </c>
      <c r="B186" s="45"/>
      <c r="C186" s="45"/>
      <c r="D186" s="45"/>
      <c r="E186" s="20"/>
      <c r="F186" s="20"/>
      <c r="G186" s="20"/>
      <c r="H186" s="20"/>
      <c r="I186" s="20"/>
      <c r="J186" s="20"/>
      <c r="K186" s="45"/>
      <c r="L186" s="45"/>
      <c r="M186" s="20"/>
      <c r="N186" s="20"/>
      <c r="O186" s="45"/>
      <c r="P186" s="20"/>
    </row>
    <row r="187" spans="1:16" ht="14">
      <c r="A187" s="62" t="s">
        <v>264</v>
      </c>
      <c r="B187" s="21"/>
      <c r="C187" s="21"/>
      <c r="D187" s="21"/>
      <c r="E187" s="21"/>
      <c r="F187" s="21"/>
      <c r="G187" s="21"/>
      <c r="H187" s="21"/>
      <c r="I187" s="21"/>
      <c r="J187" s="21"/>
      <c r="K187" s="20"/>
      <c r="L187" s="20"/>
      <c r="M187" s="21"/>
      <c r="N187" s="21"/>
      <c r="O187" s="21"/>
      <c r="P187" s="21" t="str">
        <f t="shared" ref="P187:P200" si="9">IF(SUM(B187:O187)=0,"",SUM(B187:O187))</f>
        <v/>
      </c>
    </row>
    <row r="188" spans="1:16" ht="14">
      <c r="A188" s="61" t="s">
        <v>265</v>
      </c>
      <c r="B188" s="21"/>
      <c r="C188" s="21"/>
      <c r="D188" s="21"/>
      <c r="E188" s="21"/>
      <c r="F188" s="21">
        <v>1</v>
      </c>
      <c r="G188" s="21">
        <v>1</v>
      </c>
      <c r="H188" s="21"/>
      <c r="I188" s="21"/>
      <c r="J188" s="21"/>
      <c r="K188" s="21"/>
      <c r="L188" s="21">
        <v>2</v>
      </c>
      <c r="M188" s="21"/>
      <c r="N188" s="21"/>
      <c r="O188" s="21"/>
      <c r="P188" s="21">
        <f t="shared" si="9"/>
        <v>4</v>
      </c>
    </row>
    <row r="189" spans="1:16" ht="14">
      <c r="A189" s="61" t="s">
        <v>51</v>
      </c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 t="str">
        <f t="shared" si="9"/>
        <v/>
      </c>
    </row>
    <row r="190" spans="1:16" ht="14">
      <c r="A190" s="61" t="s">
        <v>126</v>
      </c>
      <c r="B190" s="21">
        <v>1</v>
      </c>
      <c r="C190" s="21">
        <v>1</v>
      </c>
      <c r="D190" s="21">
        <v>1</v>
      </c>
      <c r="E190" s="21"/>
      <c r="F190" s="21"/>
      <c r="G190" s="21"/>
      <c r="H190" s="21">
        <v>2</v>
      </c>
      <c r="I190" s="21"/>
      <c r="J190" s="21"/>
      <c r="K190" s="21"/>
      <c r="L190" s="21"/>
      <c r="M190" s="21"/>
      <c r="N190" s="21"/>
      <c r="O190" s="21">
        <v>1</v>
      </c>
      <c r="P190" s="21">
        <f t="shared" si="9"/>
        <v>6</v>
      </c>
    </row>
    <row r="191" spans="1:16" ht="14">
      <c r="A191" s="61" t="s">
        <v>127</v>
      </c>
      <c r="B191" s="21"/>
      <c r="C191" s="21"/>
      <c r="D191" s="21"/>
      <c r="E191" s="21"/>
      <c r="F191" s="21"/>
      <c r="G191" s="21"/>
      <c r="H191" s="21"/>
      <c r="I191" s="21"/>
      <c r="J191" s="21">
        <v>1</v>
      </c>
      <c r="K191" s="21">
        <v>3</v>
      </c>
      <c r="L191" s="21"/>
      <c r="M191" s="21"/>
      <c r="N191" s="21"/>
      <c r="O191" s="21">
        <v>4</v>
      </c>
      <c r="P191" s="21">
        <f t="shared" si="9"/>
        <v>8</v>
      </c>
    </row>
    <row r="192" spans="1:16" ht="14">
      <c r="A192" s="61" t="s">
        <v>128</v>
      </c>
      <c r="B192" s="21">
        <v>1</v>
      </c>
      <c r="C192" s="21">
        <v>1</v>
      </c>
      <c r="D192" s="21"/>
      <c r="E192" s="21"/>
      <c r="F192" s="21"/>
      <c r="G192" s="21">
        <v>1</v>
      </c>
      <c r="H192" s="21"/>
      <c r="I192" s="21"/>
      <c r="J192" s="21"/>
      <c r="K192" s="21"/>
      <c r="L192" s="21"/>
      <c r="M192" s="21"/>
      <c r="N192" s="21"/>
      <c r="O192" s="21">
        <v>1</v>
      </c>
      <c r="P192" s="21">
        <f t="shared" si="9"/>
        <v>4</v>
      </c>
    </row>
    <row r="193" spans="1:16" ht="14">
      <c r="A193" s="61" t="s">
        <v>270</v>
      </c>
      <c r="B193" s="21">
        <v>2</v>
      </c>
      <c r="C193" s="21"/>
      <c r="D193" s="21"/>
      <c r="E193" s="21"/>
      <c r="F193" s="21"/>
      <c r="G193" s="21"/>
      <c r="H193" s="21"/>
      <c r="I193" s="21">
        <v>1</v>
      </c>
      <c r="J193" s="21"/>
      <c r="K193" s="21"/>
      <c r="L193" s="21"/>
      <c r="M193" s="21"/>
      <c r="N193" s="21"/>
      <c r="O193" s="21"/>
      <c r="P193" s="21">
        <f t="shared" si="9"/>
        <v>3</v>
      </c>
    </row>
    <row r="194" spans="1:16" ht="14">
      <c r="A194" s="61" t="s">
        <v>21</v>
      </c>
      <c r="B194" s="21"/>
      <c r="C194" s="21">
        <v>1</v>
      </c>
      <c r="D194" s="21"/>
      <c r="E194" s="21"/>
      <c r="F194" s="21"/>
      <c r="G194" s="21">
        <v>5</v>
      </c>
      <c r="H194" s="21">
        <v>1</v>
      </c>
      <c r="I194" s="21"/>
      <c r="J194" s="21">
        <v>8</v>
      </c>
      <c r="K194" s="21"/>
      <c r="L194" s="21"/>
      <c r="M194" s="21"/>
      <c r="N194" s="21"/>
      <c r="O194" s="21"/>
      <c r="P194" s="21">
        <f t="shared" si="9"/>
        <v>15</v>
      </c>
    </row>
    <row r="195" spans="1:16" ht="14">
      <c r="A195" s="61" t="s">
        <v>4</v>
      </c>
      <c r="B195" s="21"/>
      <c r="C195" s="21">
        <v>1</v>
      </c>
      <c r="D195" s="21"/>
      <c r="E195" s="21"/>
      <c r="F195" s="21"/>
      <c r="G195" s="21">
        <v>5</v>
      </c>
      <c r="H195" s="21"/>
      <c r="I195" s="21"/>
      <c r="J195" s="21">
        <v>3</v>
      </c>
      <c r="K195" s="21">
        <v>1</v>
      </c>
      <c r="L195" s="21"/>
      <c r="M195" s="21">
        <v>3</v>
      </c>
      <c r="N195" s="21"/>
      <c r="O195" s="21">
        <v>6</v>
      </c>
      <c r="P195" s="21">
        <f t="shared" si="9"/>
        <v>19</v>
      </c>
    </row>
    <row r="196" spans="1:16" ht="14">
      <c r="A196" s="61" t="s">
        <v>142</v>
      </c>
      <c r="B196" s="21"/>
      <c r="C196" s="21"/>
      <c r="D196" s="21"/>
      <c r="E196" s="21"/>
      <c r="F196" s="21"/>
      <c r="G196" s="21">
        <v>7</v>
      </c>
      <c r="H196" s="21"/>
      <c r="I196" s="21"/>
      <c r="J196" s="21"/>
      <c r="K196" s="21"/>
      <c r="L196" s="21"/>
      <c r="M196" s="21"/>
      <c r="N196" s="21"/>
      <c r="O196" s="21">
        <v>3</v>
      </c>
      <c r="P196" s="21">
        <f t="shared" si="9"/>
        <v>10</v>
      </c>
    </row>
    <row r="197" spans="1:16" ht="14">
      <c r="A197" s="61" t="s">
        <v>143</v>
      </c>
      <c r="B197" s="21">
        <v>2</v>
      </c>
      <c r="C197" s="21">
        <v>9</v>
      </c>
      <c r="D197" s="21"/>
      <c r="E197" s="21"/>
      <c r="F197" s="21"/>
      <c r="G197" s="21"/>
      <c r="H197" s="21"/>
      <c r="I197" s="21"/>
      <c r="J197" s="21">
        <v>5</v>
      </c>
      <c r="K197" s="21">
        <v>4</v>
      </c>
      <c r="L197" s="21">
        <v>3</v>
      </c>
      <c r="M197" s="21"/>
      <c r="N197" s="21">
        <v>6</v>
      </c>
      <c r="O197" s="21">
        <v>32</v>
      </c>
      <c r="P197" s="21">
        <f t="shared" si="9"/>
        <v>61</v>
      </c>
    </row>
    <row r="198" spans="1:16" ht="14">
      <c r="A198" s="61" t="s">
        <v>52</v>
      </c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 t="str">
        <f t="shared" si="9"/>
        <v/>
      </c>
    </row>
    <row r="199" spans="1:16" ht="14">
      <c r="A199" s="61" t="s">
        <v>22</v>
      </c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 t="str">
        <f t="shared" si="9"/>
        <v/>
      </c>
    </row>
    <row r="200" spans="1:16" ht="14">
      <c r="A200" s="61" t="s">
        <v>497</v>
      </c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 t="str">
        <f t="shared" si="9"/>
        <v/>
      </c>
    </row>
    <row r="201" spans="1:16"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</row>
    <row r="202" spans="1:16" ht="14">
      <c r="A202" s="2" t="s">
        <v>556</v>
      </c>
      <c r="B202" s="45"/>
      <c r="C202" s="45"/>
      <c r="D202" s="45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45"/>
      <c r="P202" s="20"/>
    </row>
    <row r="203" spans="1:16" ht="14">
      <c r="A203" s="61" t="s">
        <v>482</v>
      </c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 t="str">
        <f>IF(SUM(B203:O203)=0,"",SUM(B203:O203))</f>
        <v/>
      </c>
    </row>
    <row r="204" spans="1:16" ht="14">
      <c r="A204" s="62" t="s">
        <v>341</v>
      </c>
      <c r="B204" s="21">
        <v>6</v>
      </c>
      <c r="C204" s="21">
        <v>1</v>
      </c>
      <c r="D204" s="21"/>
      <c r="E204" s="21">
        <v>10</v>
      </c>
      <c r="F204" s="21"/>
      <c r="G204" s="21">
        <v>3</v>
      </c>
      <c r="H204" s="21">
        <v>3</v>
      </c>
      <c r="I204" s="21">
        <v>2</v>
      </c>
      <c r="J204" s="21"/>
      <c r="K204" s="21"/>
      <c r="L204" s="21"/>
      <c r="M204" s="21"/>
      <c r="N204" s="21"/>
      <c r="O204" s="21"/>
      <c r="P204" s="21">
        <f>IF(SUM(B204:O204)=0,"",SUM(B204:O204))</f>
        <v>25</v>
      </c>
    </row>
    <row r="205" spans="1:16" ht="14">
      <c r="A205" s="61" t="s">
        <v>502</v>
      </c>
      <c r="B205" s="21">
        <v>2</v>
      </c>
      <c r="C205" s="21"/>
      <c r="D205" s="21">
        <v>1</v>
      </c>
      <c r="E205" s="21">
        <v>1</v>
      </c>
      <c r="F205" s="21"/>
      <c r="G205" s="21">
        <v>21</v>
      </c>
      <c r="H205" s="21">
        <v>1</v>
      </c>
      <c r="I205" s="21">
        <v>18</v>
      </c>
      <c r="J205" s="21">
        <v>1</v>
      </c>
      <c r="K205" s="21"/>
      <c r="L205" s="21"/>
      <c r="M205" s="21"/>
      <c r="N205" s="21"/>
      <c r="O205" s="21">
        <v>3</v>
      </c>
      <c r="P205" s="21">
        <f>IF(SUM(B205:O205)=0,"",SUM(B205:O205))</f>
        <v>48</v>
      </c>
    </row>
    <row r="206" spans="1:16" ht="14">
      <c r="A206" s="61" t="s">
        <v>741</v>
      </c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 t="str">
        <f>IF(SUM(B206:O206)=0,"",SUM(B206:O206))</f>
        <v/>
      </c>
    </row>
    <row r="207" spans="1:16" ht="14">
      <c r="A207" s="61" t="s">
        <v>23</v>
      </c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 t="str">
        <f>IF(SUM(B207:O207)=0,"",SUM(B207:O207))</f>
        <v/>
      </c>
    </row>
    <row r="208" spans="1:16"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</row>
    <row r="209" spans="1:16" ht="14">
      <c r="A209" s="2" t="s">
        <v>557</v>
      </c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</row>
    <row r="210" spans="1:16" ht="14">
      <c r="A210" s="39" t="s">
        <v>309</v>
      </c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 t="str">
        <f t="shared" ref="P210:P215" si="10">IF(SUM(B210:O210)=0,"",SUM(B210:O210))</f>
        <v/>
      </c>
    </row>
    <row r="211" spans="1:16" ht="14">
      <c r="A211" s="62" t="s">
        <v>343</v>
      </c>
      <c r="B211" s="21">
        <v>2</v>
      </c>
      <c r="C211" s="21">
        <v>4</v>
      </c>
      <c r="D211" s="21">
        <v>4</v>
      </c>
      <c r="E211" s="21">
        <v>8</v>
      </c>
      <c r="F211" s="21">
        <v>6</v>
      </c>
      <c r="G211" s="21"/>
      <c r="H211" s="21">
        <v>3</v>
      </c>
      <c r="I211" s="21">
        <v>13</v>
      </c>
      <c r="J211" s="21"/>
      <c r="K211" s="21"/>
      <c r="L211" s="21"/>
      <c r="M211" s="21"/>
      <c r="N211" s="21"/>
      <c r="O211" s="21"/>
      <c r="P211" s="21">
        <f t="shared" si="10"/>
        <v>40</v>
      </c>
    </row>
    <row r="212" spans="1:16" ht="14">
      <c r="A212" s="61" t="s">
        <v>1230</v>
      </c>
      <c r="B212" s="21"/>
      <c r="C212" s="21"/>
      <c r="D212" s="21">
        <v>22</v>
      </c>
      <c r="E212" s="21"/>
      <c r="F212" s="21"/>
      <c r="G212" s="21">
        <v>12</v>
      </c>
      <c r="H212" s="21">
        <v>11</v>
      </c>
      <c r="I212" s="21">
        <v>5</v>
      </c>
      <c r="J212" s="21">
        <v>1</v>
      </c>
      <c r="K212" s="21">
        <v>2</v>
      </c>
      <c r="L212" s="21"/>
      <c r="M212" s="21">
        <v>4</v>
      </c>
      <c r="N212" s="21">
        <v>1</v>
      </c>
      <c r="O212" s="21"/>
      <c r="P212" s="21">
        <f t="shared" si="10"/>
        <v>58</v>
      </c>
    </row>
    <row r="213" spans="1:16" ht="14">
      <c r="A213" s="61" t="s">
        <v>496</v>
      </c>
      <c r="B213" s="21"/>
      <c r="C213" s="21"/>
      <c r="D213" s="21"/>
      <c r="E213" s="21"/>
      <c r="F213" s="21"/>
      <c r="G213" s="21"/>
      <c r="H213" s="21">
        <v>1</v>
      </c>
      <c r="I213" s="21"/>
      <c r="J213" s="21"/>
      <c r="K213" s="21"/>
      <c r="L213" s="21"/>
      <c r="M213" s="21">
        <v>2</v>
      </c>
      <c r="N213" s="21">
        <v>1</v>
      </c>
      <c r="O213" s="21">
        <v>47</v>
      </c>
      <c r="P213" s="21">
        <f t="shared" si="10"/>
        <v>51</v>
      </c>
    </row>
    <row r="214" spans="1:16" ht="14">
      <c r="A214" s="61" t="s">
        <v>793</v>
      </c>
      <c r="B214" s="21">
        <v>10</v>
      </c>
      <c r="C214" s="21">
        <v>1</v>
      </c>
      <c r="D214" s="21">
        <v>14</v>
      </c>
      <c r="E214" s="21"/>
      <c r="F214" s="21">
        <v>1</v>
      </c>
      <c r="G214" s="21">
        <v>1</v>
      </c>
      <c r="H214" s="21">
        <v>9</v>
      </c>
      <c r="I214" s="21">
        <v>5</v>
      </c>
      <c r="J214" s="21"/>
      <c r="K214" s="21"/>
      <c r="L214" s="21"/>
      <c r="M214" s="21"/>
      <c r="N214" s="21">
        <v>2</v>
      </c>
      <c r="O214" s="21">
        <v>15</v>
      </c>
      <c r="P214" s="21">
        <f t="shared" si="10"/>
        <v>58</v>
      </c>
    </row>
    <row r="215" spans="1:16" ht="14">
      <c r="A215" s="61" t="s">
        <v>794</v>
      </c>
      <c r="B215" s="21">
        <v>8</v>
      </c>
      <c r="C215" s="21">
        <v>14</v>
      </c>
      <c r="D215" s="21">
        <v>3</v>
      </c>
      <c r="E215" s="21">
        <v>3</v>
      </c>
      <c r="F215" s="21">
        <v>1</v>
      </c>
      <c r="G215" s="21">
        <v>15</v>
      </c>
      <c r="H215" s="21">
        <v>3</v>
      </c>
      <c r="I215" s="21">
        <v>7</v>
      </c>
      <c r="J215" s="21">
        <v>19</v>
      </c>
      <c r="K215" s="21">
        <v>5</v>
      </c>
      <c r="L215" s="21">
        <v>5</v>
      </c>
      <c r="M215" s="21">
        <v>6</v>
      </c>
      <c r="N215" s="21">
        <v>7</v>
      </c>
      <c r="O215" s="21">
        <v>31</v>
      </c>
      <c r="P215" s="21">
        <f t="shared" si="10"/>
        <v>127</v>
      </c>
    </row>
    <row r="216" spans="1:16"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</row>
    <row r="217" spans="1:16" ht="14">
      <c r="A217" s="2" t="s">
        <v>558</v>
      </c>
      <c r="B217" s="45"/>
      <c r="C217" s="45"/>
      <c r="D217" s="45"/>
      <c r="E217" s="20"/>
      <c r="F217" s="20"/>
      <c r="G217" s="20"/>
      <c r="H217" s="20"/>
      <c r="I217" s="20"/>
      <c r="J217" s="20"/>
      <c r="K217" s="45"/>
      <c r="L217" s="45"/>
      <c r="M217" s="20"/>
      <c r="N217" s="20"/>
      <c r="O217" s="45"/>
      <c r="P217" s="20"/>
    </row>
    <row r="218" spans="1:16" ht="14">
      <c r="A218" s="61" t="s">
        <v>470</v>
      </c>
      <c r="B218" s="21"/>
      <c r="C218" s="21"/>
      <c r="D218" s="21"/>
      <c r="E218" s="21"/>
      <c r="F218" s="21"/>
      <c r="G218" s="21"/>
      <c r="H218" s="21"/>
      <c r="I218" s="21"/>
      <c r="J218" s="21">
        <v>19</v>
      </c>
      <c r="K218" s="21"/>
      <c r="L218" s="21"/>
      <c r="M218" s="21"/>
      <c r="N218" s="21"/>
      <c r="O218" s="21">
        <v>30</v>
      </c>
      <c r="P218" s="21">
        <f t="shared" ref="P218:P226" si="11">IF(SUM(B218:O218)=0,"",SUM(B218:O218))</f>
        <v>49</v>
      </c>
    </row>
    <row r="219" spans="1:16" ht="14">
      <c r="A219" s="61" t="s">
        <v>473</v>
      </c>
      <c r="B219" s="21">
        <v>3</v>
      </c>
      <c r="C219" s="21">
        <v>2</v>
      </c>
      <c r="D219" s="21">
        <v>2</v>
      </c>
      <c r="E219" s="21"/>
      <c r="F219" s="21"/>
      <c r="G219" s="21"/>
      <c r="H219" s="21">
        <v>4</v>
      </c>
      <c r="I219" s="21">
        <v>16</v>
      </c>
      <c r="J219" s="21"/>
      <c r="K219" s="21"/>
      <c r="L219" s="21"/>
      <c r="M219" s="21"/>
      <c r="N219" s="21"/>
      <c r="O219" s="21">
        <v>28</v>
      </c>
      <c r="P219" s="21">
        <f t="shared" si="11"/>
        <v>55</v>
      </c>
    </row>
    <row r="220" spans="1:16" ht="14">
      <c r="A220" s="61" t="s">
        <v>727</v>
      </c>
      <c r="B220" s="21"/>
      <c r="C220" s="21"/>
      <c r="D220" s="21">
        <v>2</v>
      </c>
      <c r="E220" s="21"/>
      <c r="F220" s="21"/>
      <c r="G220" s="21"/>
      <c r="H220" s="21"/>
      <c r="I220" s="21"/>
      <c r="J220" s="21"/>
      <c r="K220" s="20"/>
      <c r="L220" s="20"/>
      <c r="M220" s="21"/>
      <c r="N220" s="21"/>
      <c r="O220" s="21"/>
      <c r="P220" s="21">
        <f t="shared" si="11"/>
        <v>2</v>
      </c>
    </row>
    <row r="221" spans="1:16" ht="14">
      <c r="A221" s="61" t="s">
        <v>471</v>
      </c>
      <c r="B221" s="21">
        <v>22</v>
      </c>
      <c r="C221" s="21">
        <v>112</v>
      </c>
      <c r="D221" s="21"/>
      <c r="E221" s="21">
        <v>5</v>
      </c>
      <c r="F221" s="21">
        <v>8</v>
      </c>
      <c r="G221" s="21"/>
      <c r="H221" s="21">
        <v>18</v>
      </c>
      <c r="I221" s="21">
        <v>4</v>
      </c>
      <c r="J221" s="21"/>
      <c r="K221" s="21">
        <v>4</v>
      </c>
      <c r="L221" s="21"/>
      <c r="M221" s="21">
        <v>11</v>
      </c>
      <c r="N221" s="21">
        <v>2</v>
      </c>
      <c r="O221" s="21">
        <v>1</v>
      </c>
      <c r="P221" s="21">
        <f t="shared" si="11"/>
        <v>187</v>
      </c>
    </row>
    <row r="222" spans="1:16" ht="14">
      <c r="A222" s="61" t="s">
        <v>472</v>
      </c>
      <c r="B222" s="21">
        <v>6</v>
      </c>
      <c r="C222" s="21">
        <v>4</v>
      </c>
      <c r="D222" s="21">
        <v>16</v>
      </c>
      <c r="E222" s="21"/>
      <c r="F222" s="21">
        <v>16</v>
      </c>
      <c r="G222" s="21">
        <v>12</v>
      </c>
      <c r="H222" s="21">
        <v>12</v>
      </c>
      <c r="I222" s="21">
        <v>43</v>
      </c>
      <c r="J222" s="21">
        <v>12</v>
      </c>
      <c r="K222" s="21">
        <v>17</v>
      </c>
      <c r="L222" s="21">
        <v>10</v>
      </c>
      <c r="M222" s="21">
        <v>11</v>
      </c>
      <c r="N222" s="21">
        <v>20</v>
      </c>
      <c r="O222" s="21">
        <v>4</v>
      </c>
      <c r="P222" s="21">
        <f t="shared" si="11"/>
        <v>183</v>
      </c>
    </row>
    <row r="223" spans="1:16" ht="14">
      <c r="A223" s="61" t="s">
        <v>474</v>
      </c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>
        <v>100</v>
      </c>
      <c r="P223" s="21">
        <f t="shared" si="11"/>
        <v>100</v>
      </c>
    </row>
    <row r="224" spans="1:16" ht="14">
      <c r="A224" s="61" t="s">
        <v>317</v>
      </c>
      <c r="B224" s="21">
        <v>2</v>
      </c>
      <c r="C224" s="21">
        <v>2</v>
      </c>
      <c r="D224" s="21"/>
      <c r="E224" s="21"/>
      <c r="F224" s="21"/>
      <c r="G224" s="21">
        <v>4</v>
      </c>
      <c r="H224" s="21"/>
      <c r="I224" s="21"/>
      <c r="J224" s="21">
        <v>3</v>
      </c>
      <c r="K224" s="21">
        <v>7</v>
      </c>
      <c r="L224" s="21"/>
      <c r="M224" s="21">
        <v>8</v>
      </c>
      <c r="N224" s="21"/>
      <c r="O224" s="21">
        <v>22</v>
      </c>
      <c r="P224" s="21">
        <f t="shared" si="11"/>
        <v>48</v>
      </c>
    </row>
    <row r="225" spans="1:16" ht="14">
      <c r="A225" s="61" t="s">
        <v>475</v>
      </c>
      <c r="B225" s="21">
        <v>12</v>
      </c>
      <c r="C225" s="21">
        <v>130</v>
      </c>
      <c r="D225" s="21">
        <v>70</v>
      </c>
      <c r="E225" s="21"/>
      <c r="F225" s="21"/>
      <c r="G225" s="21"/>
      <c r="H225" s="21"/>
      <c r="I225" s="21"/>
      <c r="J225" s="21">
        <v>15</v>
      </c>
      <c r="K225" s="21">
        <v>40</v>
      </c>
      <c r="L225" s="21"/>
      <c r="M225" s="21"/>
      <c r="N225" s="21">
        <v>11</v>
      </c>
      <c r="O225" s="21">
        <v>216</v>
      </c>
      <c r="P225" s="21">
        <f t="shared" si="11"/>
        <v>494</v>
      </c>
    </row>
    <row r="226" spans="1:16" ht="14">
      <c r="A226" s="61" t="s">
        <v>345</v>
      </c>
      <c r="B226" s="21"/>
      <c r="C226" s="21"/>
      <c r="D226" s="21">
        <v>5</v>
      </c>
      <c r="E226" s="21"/>
      <c r="F226" s="21"/>
      <c r="G226" s="21"/>
      <c r="H226" s="21"/>
      <c r="I226" s="21"/>
      <c r="J226" s="21">
        <v>3</v>
      </c>
      <c r="K226" s="21"/>
      <c r="L226" s="21"/>
      <c r="M226" s="21"/>
      <c r="N226" s="21">
        <v>2</v>
      </c>
      <c r="O226" s="21"/>
      <c r="P226" s="21">
        <f t="shared" si="11"/>
        <v>10</v>
      </c>
    </row>
    <row r="227" spans="1:16"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</row>
    <row r="228" spans="1:16" ht="14">
      <c r="A228" s="2" t="s">
        <v>698</v>
      </c>
      <c r="B228" s="45"/>
      <c r="C228" s="45"/>
      <c r="D228" s="45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45"/>
      <c r="P228" s="20"/>
    </row>
    <row r="229" spans="1:16" ht="14">
      <c r="A229" s="61" t="s">
        <v>165</v>
      </c>
      <c r="B229" s="21">
        <v>5</v>
      </c>
      <c r="C229" s="21"/>
      <c r="D229" s="21">
        <v>5</v>
      </c>
      <c r="E229" s="21">
        <v>1</v>
      </c>
      <c r="F229" s="21">
        <v>2</v>
      </c>
      <c r="G229" s="21">
        <v>20</v>
      </c>
      <c r="H229" s="21">
        <v>4</v>
      </c>
      <c r="I229" s="21">
        <v>11</v>
      </c>
      <c r="J229" s="21"/>
      <c r="K229" s="21">
        <v>2</v>
      </c>
      <c r="L229" s="21">
        <v>9</v>
      </c>
      <c r="M229" s="21">
        <v>1</v>
      </c>
      <c r="N229" s="21"/>
      <c r="O229" s="21">
        <v>1</v>
      </c>
      <c r="P229" s="21">
        <f>IF(SUM(B229:O229)=0,"",SUM(B229:O229))</f>
        <v>61</v>
      </c>
    </row>
    <row r="230" spans="1:16" ht="14">
      <c r="A230" s="61" t="s">
        <v>320</v>
      </c>
      <c r="B230" s="21"/>
      <c r="C230" s="21"/>
      <c r="D230" s="21"/>
      <c r="E230" s="21"/>
      <c r="F230" s="21"/>
      <c r="G230" s="21"/>
      <c r="H230" s="21">
        <v>2</v>
      </c>
      <c r="I230" s="21"/>
      <c r="J230" s="21">
        <v>2</v>
      </c>
      <c r="K230" s="21"/>
      <c r="L230" s="21"/>
      <c r="M230" s="21"/>
      <c r="N230" s="21"/>
      <c r="O230" s="21"/>
      <c r="P230" s="21">
        <f>IF(SUM(B230:O230)=0,"",SUM(B230:O230))</f>
        <v>4</v>
      </c>
    </row>
    <row r="231" spans="1:16" ht="14">
      <c r="A231" s="61" t="s">
        <v>172</v>
      </c>
      <c r="B231" s="21">
        <v>12</v>
      </c>
      <c r="C231" s="21">
        <v>10</v>
      </c>
      <c r="D231" s="21">
        <v>1</v>
      </c>
      <c r="E231" s="21"/>
      <c r="F231" s="21"/>
      <c r="G231" s="21"/>
      <c r="H231" s="21"/>
      <c r="I231" s="21">
        <v>26</v>
      </c>
      <c r="J231" s="21"/>
      <c r="K231" s="21"/>
      <c r="L231" s="21"/>
      <c r="M231" s="21"/>
      <c r="N231" s="21"/>
      <c r="O231" s="21"/>
      <c r="P231" s="21">
        <f>IF(SUM(B231:O231)=0,"",SUM(B231:O231))</f>
        <v>49</v>
      </c>
    </row>
    <row r="232" spans="1:16" ht="14">
      <c r="A232" s="64" t="s">
        <v>617</v>
      </c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 t="str">
        <f>IF(SUM(B232:O232)=0,"",SUM(B232:O232))</f>
        <v/>
      </c>
    </row>
    <row r="233" spans="1:16" ht="14">
      <c r="A233" s="61" t="s">
        <v>133</v>
      </c>
      <c r="B233" s="21"/>
      <c r="C233" s="21"/>
      <c r="D233" s="21"/>
      <c r="E233" s="21"/>
      <c r="F233" s="21"/>
      <c r="G233" s="21"/>
      <c r="H233" s="21"/>
      <c r="I233" s="21">
        <v>2</v>
      </c>
      <c r="J233" s="21"/>
      <c r="K233" s="21"/>
      <c r="L233" s="21"/>
      <c r="M233" s="21"/>
      <c r="N233" s="21"/>
      <c r="O233" s="21"/>
      <c r="P233" s="21">
        <f>IF(SUM(B233:O233)=0,"",SUM(B233:O233))</f>
        <v>2</v>
      </c>
    </row>
    <row r="234" spans="1:16"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</row>
    <row r="235" spans="1:16" ht="14">
      <c r="A235" s="2" t="s">
        <v>699</v>
      </c>
      <c r="B235" s="45"/>
      <c r="C235" s="45"/>
      <c r="D235" s="45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45"/>
      <c r="P235" s="20"/>
    </row>
    <row r="236" spans="1:16" ht="14">
      <c r="A236" s="61" t="s">
        <v>75</v>
      </c>
      <c r="B236" s="21">
        <v>7</v>
      </c>
      <c r="C236" s="21">
        <v>18</v>
      </c>
      <c r="D236" s="21">
        <v>4</v>
      </c>
      <c r="E236" s="21">
        <v>3</v>
      </c>
      <c r="F236" s="21">
        <v>2</v>
      </c>
      <c r="G236" s="21">
        <v>7</v>
      </c>
      <c r="H236" s="21">
        <v>10</v>
      </c>
      <c r="I236" s="21">
        <v>12</v>
      </c>
      <c r="J236" s="21">
        <v>3</v>
      </c>
      <c r="K236" s="21">
        <v>1</v>
      </c>
      <c r="L236" s="21">
        <v>7</v>
      </c>
      <c r="M236" s="21">
        <v>1</v>
      </c>
      <c r="N236" s="21"/>
      <c r="O236" s="21"/>
      <c r="P236" s="21">
        <f>IF(SUM(B236:O236)=0,"",SUM(B236:O236))</f>
        <v>75</v>
      </c>
    </row>
    <row r="237" spans="1:16" ht="14">
      <c r="A237" s="61" t="s">
        <v>181</v>
      </c>
      <c r="B237" s="21"/>
      <c r="C237" s="21"/>
      <c r="D237" s="21"/>
      <c r="E237" s="21"/>
      <c r="F237" s="21"/>
      <c r="G237" s="21">
        <v>3</v>
      </c>
      <c r="H237" s="21">
        <v>1</v>
      </c>
      <c r="I237" s="21"/>
      <c r="J237" s="21"/>
      <c r="K237" s="21">
        <v>3</v>
      </c>
      <c r="L237" s="21">
        <v>8</v>
      </c>
      <c r="M237" s="21">
        <v>2</v>
      </c>
      <c r="N237" s="21"/>
      <c r="O237" s="21"/>
      <c r="P237" s="21">
        <f>IF(SUM(B237:O237)=0,"",SUM(B237:O237))</f>
        <v>17</v>
      </c>
    </row>
    <row r="238" spans="1:16" ht="14">
      <c r="A238" s="61" t="s">
        <v>325</v>
      </c>
      <c r="B238" s="21"/>
      <c r="C238" s="21">
        <v>2</v>
      </c>
      <c r="D238" s="21"/>
      <c r="E238" s="21"/>
      <c r="F238" s="21"/>
      <c r="G238" s="21"/>
      <c r="H238" s="21">
        <v>2</v>
      </c>
      <c r="I238" s="21"/>
      <c r="J238" s="21"/>
      <c r="K238" s="21"/>
      <c r="L238" s="21"/>
      <c r="M238" s="21"/>
      <c r="N238" s="21"/>
      <c r="O238" s="21"/>
      <c r="P238" s="21">
        <f>IF(SUM(B238:O238)=0,"",SUM(B238:O238))</f>
        <v>4</v>
      </c>
    </row>
    <row r="239" spans="1:16" ht="14">
      <c r="A239" s="61" t="s">
        <v>326</v>
      </c>
      <c r="B239" s="21"/>
      <c r="C239" s="21"/>
      <c r="D239" s="21"/>
      <c r="E239" s="21"/>
      <c r="F239" s="21">
        <v>1</v>
      </c>
      <c r="G239" s="21"/>
      <c r="H239" s="21">
        <v>1</v>
      </c>
      <c r="I239" s="21">
        <v>2</v>
      </c>
      <c r="J239" s="21"/>
      <c r="K239" s="21"/>
      <c r="L239" s="21"/>
      <c r="M239" s="21"/>
      <c r="N239" s="21"/>
      <c r="O239" s="21"/>
      <c r="P239" s="21">
        <f>IF(SUM(B239:O239)=0,"",SUM(B239:O239))</f>
        <v>4</v>
      </c>
    </row>
    <row r="240" spans="1:16">
      <c r="A240" s="48"/>
      <c r="B240" s="44"/>
      <c r="C240" s="44"/>
      <c r="D240" s="44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44"/>
      <c r="P240" s="20"/>
    </row>
    <row r="241" spans="1:16" ht="14">
      <c r="A241" s="2" t="s">
        <v>560</v>
      </c>
      <c r="B241" s="45"/>
      <c r="C241" s="45"/>
      <c r="D241" s="45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45"/>
      <c r="P241" s="20"/>
    </row>
    <row r="242" spans="1:16" ht="14">
      <c r="A242" s="61" t="s">
        <v>327</v>
      </c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>
        <v>1</v>
      </c>
      <c r="O242" s="21">
        <v>1</v>
      </c>
      <c r="P242" s="21">
        <f t="shared" ref="P242:P248" si="12">IF(SUM(B242:O242)=0,"",SUM(B242:O242))</f>
        <v>2</v>
      </c>
    </row>
    <row r="243" spans="1:16" ht="14">
      <c r="A243" s="61" t="s">
        <v>478</v>
      </c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>
        <v>2</v>
      </c>
      <c r="O243" s="21"/>
      <c r="P243" s="21">
        <f t="shared" si="12"/>
        <v>2</v>
      </c>
    </row>
    <row r="244" spans="1:16" ht="14">
      <c r="A244" s="61" t="s">
        <v>630</v>
      </c>
      <c r="B244" s="21">
        <v>7</v>
      </c>
      <c r="C244" s="21">
        <v>20</v>
      </c>
      <c r="D244" s="21"/>
      <c r="E244" s="21">
        <v>4</v>
      </c>
      <c r="F244" s="21">
        <v>2</v>
      </c>
      <c r="G244" s="21">
        <v>2</v>
      </c>
      <c r="H244" s="21"/>
      <c r="I244" s="21">
        <v>12</v>
      </c>
      <c r="J244" s="21">
        <v>6</v>
      </c>
      <c r="K244" s="21">
        <v>2</v>
      </c>
      <c r="L244" s="21">
        <v>7</v>
      </c>
      <c r="M244" s="21">
        <v>6</v>
      </c>
      <c r="N244" s="21"/>
      <c r="O244" s="21">
        <v>14</v>
      </c>
      <c r="P244" s="21">
        <f t="shared" si="12"/>
        <v>82</v>
      </c>
    </row>
    <row r="245" spans="1:16" ht="14">
      <c r="A245" s="61" t="s">
        <v>260</v>
      </c>
      <c r="B245" s="21"/>
      <c r="C245" s="21"/>
      <c r="D245" s="21"/>
      <c r="E245" s="21"/>
      <c r="F245" s="21"/>
      <c r="G245" s="21"/>
      <c r="H245" s="21"/>
      <c r="I245" s="21">
        <v>1</v>
      </c>
      <c r="J245" s="21"/>
      <c r="K245" s="21"/>
      <c r="L245" s="21">
        <v>3</v>
      </c>
      <c r="M245" s="21"/>
      <c r="N245" s="21"/>
      <c r="O245" s="21"/>
      <c r="P245" s="21">
        <f t="shared" si="12"/>
        <v>4</v>
      </c>
    </row>
    <row r="246" spans="1:16" ht="14">
      <c r="A246" s="61" t="s">
        <v>8</v>
      </c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 t="str">
        <f t="shared" si="12"/>
        <v/>
      </c>
    </row>
    <row r="247" spans="1:16" ht="14">
      <c r="A247" s="61" t="s">
        <v>629</v>
      </c>
      <c r="B247" s="21">
        <v>1</v>
      </c>
      <c r="C247" s="21"/>
      <c r="D247" s="21">
        <v>2</v>
      </c>
      <c r="E247" s="21"/>
      <c r="F247" s="21"/>
      <c r="G247" s="21"/>
      <c r="H247" s="21"/>
      <c r="I247" s="21">
        <v>2</v>
      </c>
      <c r="J247" s="21"/>
      <c r="K247" s="21"/>
      <c r="L247" s="21"/>
      <c r="M247" s="21"/>
      <c r="N247" s="21"/>
      <c r="O247" s="21">
        <v>2</v>
      </c>
      <c r="P247" s="21">
        <f t="shared" si="12"/>
        <v>7</v>
      </c>
    </row>
    <row r="248" spans="1:16" ht="14">
      <c r="A248" s="61" t="s">
        <v>45</v>
      </c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 t="str">
        <f t="shared" si="12"/>
        <v/>
      </c>
    </row>
    <row r="249" spans="1:16"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</row>
    <row r="250" spans="1:16" ht="14">
      <c r="A250" s="2" t="s">
        <v>561</v>
      </c>
      <c r="B250" s="45"/>
      <c r="C250" s="45"/>
      <c r="D250" s="45"/>
      <c r="E250" s="20"/>
      <c r="F250" s="20"/>
      <c r="G250" s="20"/>
      <c r="H250" s="20"/>
      <c r="I250" s="20"/>
      <c r="J250" s="20"/>
      <c r="K250" s="45"/>
      <c r="L250" s="45"/>
      <c r="M250" s="20"/>
      <c r="N250" s="20"/>
      <c r="O250" s="45"/>
      <c r="P250" s="20"/>
    </row>
    <row r="251" spans="1:16" ht="14">
      <c r="A251" s="61" t="s">
        <v>595</v>
      </c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 t="str">
        <f>IF(SUM(B251:O251)=0,"",SUM(B251:O251))</f>
        <v/>
      </c>
    </row>
    <row r="252" spans="1:16">
      <c r="A252" s="49"/>
      <c r="B252" s="44"/>
      <c r="C252" s="44"/>
      <c r="D252" s="44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44"/>
      <c r="P252" s="20"/>
    </row>
    <row r="253" spans="1:16" ht="14">
      <c r="A253" s="2" t="s">
        <v>562</v>
      </c>
      <c r="B253" s="45"/>
      <c r="C253" s="45"/>
      <c r="D253" s="45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45"/>
      <c r="P253" s="20"/>
    </row>
    <row r="254" spans="1:16" ht="14">
      <c r="A254" s="61" t="s">
        <v>596</v>
      </c>
      <c r="B254" s="21">
        <v>3</v>
      </c>
      <c r="C254" s="21">
        <v>1</v>
      </c>
      <c r="D254" s="21"/>
      <c r="E254" s="21"/>
      <c r="F254" s="21"/>
      <c r="G254" s="21"/>
      <c r="H254" s="21"/>
      <c r="I254" s="21"/>
      <c r="J254" s="21"/>
      <c r="K254" s="21"/>
      <c r="L254" s="21">
        <v>2</v>
      </c>
      <c r="M254" s="21"/>
      <c r="N254" s="21"/>
      <c r="O254" s="21"/>
      <c r="P254" s="21">
        <f>IF(SUM(B254:O254)=0,"",SUM(B254:O254))</f>
        <v>6</v>
      </c>
    </row>
    <row r="255" spans="1:16" ht="14">
      <c r="A255" s="61" t="s">
        <v>597</v>
      </c>
      <c r="B255" s="21">
        <v>1</v>
      </c>
      <c r="C255" s="21"/>
      <c r="D255" s="21"/>
      <c r="E255" s="21"/>
      <c r="F255" s="21"/>
      <c r="G255" s="21">
        <v>1</v>
      </c>
      <c r="H255" s="21">
        <v>2</v>
      </c>
      <c r="I255" s="21"/>
      <c r="J255" s="21"/>
      <c r="K255" s="21"/>
      <c r="L255" s="21"/>
      <c r="M255" s="21">
        <v>1</v>
      </c>
      <c r="N255" s="21">
        <v>3</v>
      </c>
      <c r="O255" s="21">
        <v>9</v>
      </c>
      <c r="P255" s="21">
        <f>IF(SUM(B255:O255)=0,"",SUM(B255:O255))</f>
        <v>17</v>
      </c>
    </row>
    <row r="256" spans="1:16"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</row>
    <row r="257" spans="1:16" ht="14">
      <c r="A257" s="2" t="s">
        <v>563</v>
      </c>
      <c r="B257" s="45"/>
      <c r="C257" s="45"/>
      <c r="D257" s="45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45"/>
      <c r="P257" s="20"/>
    </row>
    <row r="258" spans="1:16" ht="14">
      <c r="A258" s="61" t="s">
        <v>611</v>
      </c>
      <c r="B258" s="21">
        <v>2</v>
      </c>
      <c r="C258" s="21">
        <v>2</v>
      </c>
      <c r="D258" s="21"/>
      <c r="E258" s="21"/>
      <c r="F258" s="21"/>
      <c r="G258" s="21">
        <v>6</v>
      </c>
      <c r="H258" s="21">
        <v>1</v>
      </c>
      <c r="I258" s="21"/>
      <c r="J258" s="21"/>
      <c r="K258" s="21">
        <v>8</v>
      </c>
      <c r="L258" s="21">
        <v>12</v>
      </c>
      <c r="M258" s="21">
        <v>53</v>
      </c>
      <c r="N258" s="21"/>
      <c r="O258" s="21"/>
      <c r="P258" s="21">
        <f t="shared" ref="P258:P266" si="13">IF(SUM(B258:O258)=0,"",SUM(B258:O258))</f>
        <v>84</v>
      </c>
    </row>
    <row r="259" spans="1:16" ht="14">
      <c r="A259" s="61" t="s">
        <v>613</v>
      </c>
      <c r="B259" s="21"/>
      <c r="C259" s="21">
        <v>2</v>
      </c>
      <c r="D259" s="21"/>
      <c r="E259" s="21"/>
      <c r="F259" s="21"/>
      <c r="G259" s="21"/>
      <c r="H259" s="21"/>
      <c r="I259" s="21"/>
      <c r="J259" s="21">
        <v>29</v>
      </c>
      <c r="K259" s="21"/>
      <c r="L259" s="21"/>
      <c r="M259" s="21"/>
      <c r="N259" s="21"/>
      <c r="O259" s="21">
        <v>8</v>
      </c>
      <c r="P259" s="21">
        <f t="shared" si="13"/>
        <v>39</v>
      </c>
    </row>
    <row r="260" spans="1:16" ht="14">
      <c r="A260" s="61" t="s">
        <v>740</v>
      </c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>
        <v>2</v>
      </c>
      <c r="P260" s="21">
        <f t="shared" si="13"/>
        <v>2</v>
      </c>
    </row>
    <row r="261" spans="1:16" ht="14">
      <c r="A261" s="61" t="s">
        <v>1039</v>
      </c>
      <c r="B261" s="21"/>
      <c r="C261" s="21">
        <v>2</v>
      </c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>
        <f t="shared" si="13"/>
        <v>2</v>
      </c>
    </row>
    <row r="262" spans="1:16" ht="14">
      <c r="A262" s="62" t="s">
        <v>303</v>
      </c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 t="str">
        <f t="shared" si="13"/>
        <v/>
      </c>
    </row>
    <row r="263" spans="1:16" ht="14">
      <c r="A263" s="61" t="s">
        <v>134</v>
      </c>
      <c r="B263" s="21"/>
      <c r="C263" s="21"/>
      <c r="D263" s="21"/>
      <c r="E263" s="21"/>
      <c r="F263" s="21"/>
      <c r="G263" s="21"/>
      <c r="H263" s="21"/>
      <c r="I263" s="21"/>
      <c r="J263" s="21"/>
      <c r="K263" s="60"/>
      <c r="L263" s="60"/>
      <c r="M263" s="21"/>
      <c r="N263" s="21"/>
      <c r="O263" s="21"/>
      <c r="P263" s="21" t="str">
        <f t="shared" si="13"/>
        <v/>
      </c>
    </row>
    <row r="264" spans="1:16" ht="14">
      <c r="A264" s="61" t="s">
        <v>1040</v>
      </c>
      <c r="B264" s="21">
        <v>6</v>
      </c>
      <c r="C264" s="21"/>
      <c r="D264" s="21"/>
      <c r="E264" s="21"/>
      <c r="F264" s="21"/>
      <c r="G264" s="21"/>
      <c r="H264" s="21"/>
      <c r="I264" s="21">
        <v>1</v>
      </c>
      <c r="J264" s="21"/>
      <c r="K264" s="21"/>
      <c r="L264" s="21">
        <v>2</v>
      </c>
      <c r="M264" s="21"/>
      <c r="N264" s="21"/>
      <c r="O264" s="21"/>
      <c r="P264" s="21">
        <f t="shared" si="13"/>
        <v>9</v>
      </c>
    </row>
    <row r="265" spans="1:16" ht="14">
      <c r="A265" s="61" t="s">
        <v>1309</v>
      </c>
      <c r="B265" s="21"/>
      <c r="C265" s="21"/>
      <c r="D265" s="21"/>
      <c r="E265" s="21"/>
      <c r="F265" s="21"/>
      <c r="G265" s="21"/>
      <c r="H265" s="21"/>
      <c r="I265" s="21">
        <v>3</v>
      </c>
      <c r="J265" s="21"/>
      <c r="K265" s="21"/>
      <c r="L265" s="21"/>
      <c r="M265" s="21"/>
      <c r="N265" s="21"/>
      <c r="O265" s="21"/>
      <c r="P265" s="21">
        <f>IF(SUM(B265:O265)=0,"",SUM(B265:O265))</f>
        <v>3</v>
      </c>
    </row>
    <row r="266" spans="1:16" ht="14">
      <c r="A266" s="61" t="s">
        <v>658</v>
      </c>
      <c r="B266" s="21">
        <v>16</v>
      </c>
      <c r="C266" s="21">
        <v>21</v>
      </c>
      <c r="D266" s="21">
        <v>20</v>
      </c>
      <c r="E266" s="21">
        <v>8</v>
      </c>
      <c r="F266" s="21">
        <v>6</v>
      </c>
      <c r="G266" s="21">
        <v>10</v>
      </c>
      <c r="H266" s="21">
        <v>3</v>
      </c>
      <c r="I266" s="21">
        <v>67</v>
      </c>
      <c r="J266" s="21">
        <v>7</v>
      </c>
      <c r="K266" s="21">
        <v>4</v>
      </c>
      <c r="L266" s="21">
        <v>8</v>
      </c>
      <c r="M266" s="21">
        <v>2</v>
      </c>
      <c r="N266" s="21">
        <v>4</v>
      </c>
      <c r="O266" s="21">
        <v>8</v>
      </c>
      <c r="P266" s="21">
        <f t="shared" si="13"/>
        <v>184</v>
      </c>
    </row>
    <row r="267" spans="1:16"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</row>
    <row r="268" spans="1:16" ht="14">
      <c r="A268" s="2" t="s">
        <v>564</v>
      </c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</row>
    <row r="269" spans="1:16" ht="14">
      <c r="A269" s="61" t="s">
        <v>135</v>
      </c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 t="str">
        <f>IF(SUM(B269:O269)=0,"",SUM(B269:O269))</f>
        <v/>
      </c>
    </row>
    <row r="270" spans="1:16" ht="14">
      <c r="A270" s="61" t="s">
        <v>659</v>
      </c>
      <c r="B270" s="21"/>
      <c r="C270" s="21"/>
      <c r="D270" s="21"/>
      <c r="E270" s="21"/>
      <c r="F270" s="21"/>
      <c r="G270" s="21"/>
      <c r="H270" s="21"/>
      <c r="I270" s="21"/>
      <c r="J270" s="21">
        <v>4</v>
      </c>
      <c r="K270" s="21"/>
      <c r="L270" s="21"/>
      <c r="M270" s="21"/>
      <c r="N270" s="21"/>
      <c r="O270" s="21">
        <v>1</v>
      </c>
      <c r="P270" s="21">
        <f>IF(SUM(B270:O270)=0,"",SUM(B270:O270))</f>
        <v>5</v>
      </c>
    </row>
    <row r="271" spans="1:16"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</row>
    <row r="272" spans="1:16" ht="14">
      <c r="A272" s="2" t="s">
        <v>254</v>
      </c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</row>
    <row r="273" spans="1:16" ht="14">
      <c r="A273" s="61" t="s">
        <v>660</v>
      </c>
      <c r="B273" s="21">
        <v>4</v>
      </c>
      <c r="C273" s="21">
        <v>26</v>
      </c>
      <c r="D273" s="21">
        <v>30</v>
      </c>
      <c r="E273" s="21">
        <v>2</v>
      </c>
      <c r="F273" s="21">
        <v>12</v>
      </c>
      <c r="G273" s="21">
        <v>59</v>
      </c>
      <c r="H273" s="21">
        <v>27</v>
      </c>
      <c r="I273" s="21">
        <v>8</v>
      </c>
      <c r="J273" s="21">
        <v>23</v>
      </c>
      <c r="K273" s="21">
        <v>49</v>
      </c>
      <c r="L273" s="21">
        <v>3</v>
      </c>
      <c r="M273" s="21">
        <v>40</v>
      </c>
      <c r="N273" s="21">
        <v>75</v>
      </c>
      <c r="O273" s="21">
        <v>47</v>
      </c>
      <c r="P273" s="21">
        <f>IF(SUM(B273:O273)=0,"",SUM(B273:O273))</f>
        <v>405</v>
      </c>
    </row>
    <row r="274" spans="1:16"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</row>
    <row r="275" spans="1:16">
      <c r="A275" s="3" t="s">
        <v>1285</v>
      </c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</row>
    <row r="276" spans="1:16" ht="14">
      <c r="A276" s="61" t="s">
        <v>661</v>
      </c>
      <c r="B276" s="21"/>
      <c r="C276" s="21">
        <v>1</v>
      </c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>
        <f>IF(SUM(B276:O276)=0,"",SUM(B276:O276))</f>
        <v>1</v>
      </c>
    </row>
    <row r="277" spans="1:16" ht="14">
      <c r="A277" s="61" t="s">
        <v>662</v>
      </c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 t="str">
        <f>IF(SUM(B277:O277)=0,"",SUM(B277:O277))</f>
        <v/>
      </c>
    </row>
    <row r="278" spans="1:16">
      <c r="A278" s="48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</row>
    <row r="279" spans="1:16" ht="14">
      <c r="A279" s="2" t="s">
        <v>1280</v>
      </c>
      <c r="B279" s="45"/>
      <c r="C279" s="45"/>
      <c r="D279" s="45"/>
      <c r="E279" s="20"/>
      <c r="F279" s="20"/>
      <c r="G279" s="20"/>
      <c r="H279" s="45"/>
      <c r="I279" s="20"/>
      <c r="J279" s="20"/>
      <c r="K279" s="20"/>
      <c r="L279" s="20"/>
      <c r="M279" s="20"/>
      <c r="N279" s="20"/>
      <c r="O279" s="45"/>
      <c r="P279" s="20"/>
    </row>
    <row r="280" spans="1:16" ht="14">
      <c r="A280" s="61" t="s">
        <v>689</v>
      </c>
      <c r="B280" s="21"/>
      <c r="C280" s="21"/>
      <c r="D280" s="21"/>
      <c r="E280" s="21"/>
      <c r="F280" s="21">
        <v>10</v>
      </c>
      <c r="G280" s="21"/>
      <c r="H280" s="21">
        <v>1</v>
      </c>
      <c r="I280" s="21">
        <v>2</v>
      </c>
      <c r="J280" s="21"/>
      <c r="K280" s="21"/>
      <c r="L280" s="21">
        <v>3</v>
      </c>
      <c r="M280" s="21"/>
      <c r="N280" s="21"/>
      <c r="O280" s="21"/>
      <c r="P280" s="21">
        <f t="shared" ref="P280:P288" si="14">IF(SUM(B280:O280)=0,"",SUM(B280:O280))</f>
        <v>16</v>
      </c>
    </row>
    <row r="281" spans="1:16" ht="14">
      <c r="A281" s="61" t="s">
        <v>404</v>
      </c>
      <c r="B281" s="21"/>
      <c r="C281" s="21"/>
      <c r="D281" s="21">
        <v>11</v>
      </c>
      <c r="E281" s="21"/>
      <c r="F281" s="21">
        <v>2</v>
      </c>
      <c r="G281" s="21">
        <v>4</v>
      </c>
      <c r="H281" s="21">
        <v>5</v>
      </c>
      <c r="I281" s="21"/>
      <c r="J281" s="21">
        <v>6</v>
      </c>
      <c r="K281" s="21">
        <v>15</v>
      </c>
      <c r="L281" s="21"/>
      <c r="M281" s="21">
        <v>8</v>
      </c>
      <c r="N281" s="21">
        <v>13</v>
      </c>
      <c r="O281" s="21">
        <v>47</v>
      </c>
      <c r="P281" s="21">
        <f t="shared" si="14"/>
        <v>111</v>
      </c>
    </row>
    <row r="282" spans="1:16" ht="14">
      <c r="A282" s="61" t="s">
        <v>402</v>
      </c>
      <c r="B282" s="21">
        <v>4</v>
      </c>
      <c r="C282" s="21">
        <v>3</v>
      </c>
      <c r="D282" s="21"/>
      <c r="E282" s="21">
        <v>5</v>
      </c>
      <c r="F282" s="21"/>
      <c r="G282" s="21"/>
      <c r="H282" s="21"/>
      <c r="I282" s="21">
        <v>12</v>
      </c>
      <c r="J282" s="21"/>
      <c r="K282" s="21">
        <v>3</v>
      </c>
      <c r="L282" s="21"/>
      <c r="M282" s="21"/>
      <c r="N282" s="21"/>
      <c r="O282" s="21"/>
      <c r="P282" s="21">
        <f t="shared" si="14"/>
        <v>27</v>
      </c>
    </row>
    <row r="283" spans="1:16" ht="14">
      <c r="A283" s="61" t="s">
        <v>403</v>
      </c>
      <c r="B283" s="21"/>
      <c r="C283" s="21">
        <v>2</v>
      </c>
      <c r="D283" s="21"/>
      <c r="E283" s="21"/>
      <c r="F283" s="21"/>
      <c r="G283" s="21"/>
      <c r="H283" s="21"/>
      <c r="I283" s="21">
        <v>2</v>
      </c>
      <c r="J283" s="21">
        <v>2</v>
      </c>
      <c r="K283" s="21"/>
      <c r="L283" s="21"/>
      <c r="M283" s="21"/>
      <c r="N283" s="21"/>
      <c r="O283" s="21"/>
      <c r="P283" s="21">
        <f t="shared" si="14"/>
        <v>6</v>
      </c>
    </row>
    <row r="284" spans="1:16" ht="14">
      <c r="A284" s="61" t="s">
        <v>262</v>
      </c>
      <c r="B284" s="21"/>
      <c r="C284" s="21">
        <v>1</v>
      </c>
      <c r="D284" s="21"/>
      <c r="E284" s="21"/>
      <c r="F284" s="21"/>
      <c r="G284" s="21"/>
      <c r="H284" s="21">
        <v>1</v>
      </c>
      <c r="I284" s="21"/>
      <c r="J284" s="21"/>
      <c r="K284" s="21"/>
      <c r="L284" s="21">
        <v>4</v>
      </c>
      <c r="M284" s="21"/>
      <c r="N284" s="21"/>
      <c r="O284" s="21"/>
      <c r="P284" s="21">
        <f t="shared" si="14"/>
        <v>6</v>
      </c>
    </row>
    <row r="285" spans="1:16" ht="14">
      <c r="A285" s="61" t="s">
        <v>654</v>
      </c>
      <c r="B285" s="21"/>
      <c r="C285" s="21"/>
      <c r="D285" s="21"/>
      <c r="E285" s="21"/>
      <c r="F285" s="21">
        <v>6</v>
      </c>
      <c r="G285" s="21"/>
      <c r="H285" s="21"/>
      <c r="I285" s="21"/>
      <c r="J285" s="21"/>
      <c r="K285" s="21">
        <v>2</v>
      </c>
      <c r="L285" s="21"/>
      <c r="M285" s="21"/>
      <c r="N285" s="21"/>
      <c r="O285" s="21"/>
      <c r="P285" s="21">
        <f t="shared" si="14"/>
        <v>8</v>
      </c>
    </row>
    <row r="286" spans="1:16" ht="14">
      <c r="A286" s="61" t="s">
        <v>669</v>
      </c>
      <c r="B286" s="21"/>
      <c r="C286" s="21"/>
      <c r="D286" s="21">
        <v>7</v>
      </c>
      <c r="E286" s="21"/>
      <c r="F286" s="21"/>
      <c r="G286" s="21">
        <v>4</v>
      </c>
      <c r="H286" s="21">
        <v>2</v>
      </c>
      <c r="I286" s="21">
        <v>2</v>
      </c>
      <c r="J286" s="21"/>
      <c r="K286" s="21">
        <v>5</v>
      </c>
      <c r="L286" s="21"/>
      <c r="M286" s="21"/>
      <c r="N286" s="21"/>
      <c r="O286" s="21">
        <v>5</v>
      </c>
      <c r="P286" s="21">
        <f t="shared" si="14"/>
        <v>25</v>
      </c>
    </row>
    <row r="287" spans="1:16" ht="14">
      <c r="A287" s="61" t="s">
        <v>670</v>
      </c>
      <c r="B287" s="21">
        <v>1</v>
      </c>
      <c r="C287" s="21"/>
      <c r="D287" s="21">
        <v>5</v>
      </c>
      <c r="E287" s="21">
        <v>1</v>
      </c>
      <c r="F287" s="21">
        <v>4</v>
      </c>
      <c r="G287" s="21"/>
      <c r="H287" s="21">
        <v>1</v>
      </c>
      <c r="I287" s="21">
        <v>4</v>
      </c>
      <c r="J287" s="21">
        <v>1</v>
      </c>
      <c r="K287" s="21">
        <v>9</v>
      </c>
      <c r="L287" s="21">
        <v>7</v>
      </c>
      <c r="M287" s="21">
        <v>2</v>
      </c>
      <c r="N287" s="21">
        <v>4</v>
      </c>
      <c r="O287" s="21">
        <v>29</v>
      </c>
      <c r="P287" s="21">
        <f t="shared" si="14"/>
        <v>68</v>
      </c>
    </row>
    <row r="288" spans="1:16" ht="14">
      <c r="A288" s="61" t="s">
        <v>351</v>
      </c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 t="str">
        <f t="shared" si="14"/>
        <v/>
      </c>
    </row>
    <row r="289" spans="1:16"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</row>
    <row r="290" spans="1:16" ht="14">
      <c r="A290" s="2" t="s">
        <v>74</v>
      </c>
      <c r="B290" s="45"/>
      <c r="C290" s="45"/>
      <c r="D290" s="45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45"/>
      <c r="P290" s="20"/>
    </row>
    <row r="291" spans="1:16" ht="14">
      <c r="A291" s="61" t="s">
        <v>120</v>
      </c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>
        <v>3</v>
      </c>
      <c r="P291" s="21">
        <f t="shared" ref="P291:P308" si="15">IF(SUM(B291:O291)=0,"",SUM(B291:O291))</f>
        <v>3</v>
      </c>
    </row>
    <row r="292" spans="1:16" ht="14">
      <c r="A292" s="61" t="s">
        <v>380</v>
      </c>
      <c r="B292" s="21">
        <v>3</v>
      </c>
      <c r="C292" s="21">
        <v>6</v>
      </c>
      <c r="D292" s="21"/>
      <c r="E292" s="21">
        <v>2</v>
      </c>
      <c r="F292" s="21">
        <v>1</v>
      </c>
      <c r="G292" s="21">
        <v>5</v>
      </c>
      <c r="H292" s="21">
        <v>7</v>
      </c>
      <c r="I292" s="21">
        <v>24</v>
      </c>
      <c r="J292" s="21"/>
      <c r="K292" s="21">
        <v>11</v>
      </c>
      <c r="L292" s="21">
        <v>7</v>
      </c>
      <c r="M292" s="21">
        <v>3</v>
      </c>
      <c r="N292" s="21"/>
      <c r="O292" s="21"/>
      <c r="P292" s="21">
        <f t="shared" si="15"/>
        <v>69</v>
      </c>
    </row>
    <row r="293" spans="1:16" ht="14">
      <c r="A293" s="61" t="s">
        <v>381</v>
      </c>
      <c r="B293" s="21"/>
      <c r="C293" s="21"/>
      <c r="D293" s="21"/>
      <c r="E293" s="21"/>
      <c r="F293" s="21"/>
      <c r="G293" s="21"/>
      <c r="H293" s="21"/>
      <c r="I293" s="21"/>
      <c r="J293" s="21">
        <v>4</v>
      </c>
      <c r="K293" s="21"/>
      <c r="L293" s="21"/>
      <c r="M293" s="21"/>
      <c r="N293" s="21"/>
      <c r="O293" s="21"/>
      <c r="P293" s="21">
        <f t="shared" si="15"/>
        <v>4</v>
      </c>
    </row>
    <row r="294" spans="1:16" ht="14">
      <c r="A294" s="61" t="s">
        <v>287</v>
      </c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 t="str">
        <f t="shared" si="15"/>
        <v/>
      </c>
    </row>
    <row r="295" spans="1:16" ht="14">
      <c r="A295" s="61" t="s">
        <v>232</v>
      </c>
      <c r="B295" s="21"/>
      <c r="C295" s="21"/>
      <c r="D295" s="21"/>
      <c r="E295" s="21"/>
      <c r="F295" s="21"/>
      <c r="G295" s="21"/>
      <c r="H295" s="21"/>
      <c r="I295" s="21"/>
      <c r="J295" s="21">
        <v>1</v>
      </c>
      <c r="K295" s="21">
        <v>1</v>
      </c>
      <c r="L295" s="21">
        <v>3</v>
      </c>
      <c r="M295" s="21">
        <v>1</v>
      </c>
      <c r="N295" s="21">
        <v>2</v>
      </c>
      <c r="O295" s="21">
        <v>21</v>
      </c>
      <c r="P295" s="21">
        <f t="shared" si="15"/>
        <v>29</v>
      </c>
    </row>
    <row r="296" spans="1:16" ht="14">
      <c r="A296" s="61" t="s">
        <v>121</v>
      </c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>
        <v>1</v>
      </c>
      <c r="P296" s="21">
        <f t="shared" si="15"/>
        <v>1</v>
      </c>
    </row>
    <row r="297" spans="1:16" ht="14">
      <c r="A297" s="61" t="s">
        <v>857</v>
      </c>
      <c r="B297" s="21">
        <v>2</v>
      </c>
      <c r="C297" s="21">
        <v>10</v>
      </c>
      <c r="D297" s="21">
        <v>6</v>
      </c>
      <c r="E297" s="21">
        <v>3</v>
      </c>
      <c r="F297" s="21">
        <v>4</v>
      </c>
      <c r="G297" s="21">
        <v>3</v>
      </c>
      <c r="H297" s="21">
        <v>2</v>
      </c>
      <c r="I297" s="21">
        <v>11</v>
      </c>
      <c r="J297" s="21">
        <v>3</v>
      </c>
      <c r="K297" s="21">
        <v>2</v>
      </c>
      <c r="L297" s="21"/>
      <c r="M297" s="21"/>
      <c r="N297" s="21"/>
      <c r="O297" s="21"/>
      <c r="P297" s="21">
        <f t="shared" si="15"/>
        <v>46</v>
      </c>
    </row>
    <row r="298" spans="1:16" ht="14">
      <c r="A298" s="61" t="s">
        <v>420</v>
      </c>
      <c r="B298" s="21">
        <v>6</v>
      </c>
      <c r="C298" s="21">
        <v>6</v>
      </c>
      <c r="D298" s="21">
        <v>1</v>
      </c>
      <c r="E298" s="21"/>
      <c r="F298" s="21">
        <v>5</v>
      </c>
      <c r="G298" s="21">
        <v>1</v>
      </c>
      <c r="H298" s="21">
        <v>1</v>
      </c>
      <c r="I298" s="21">
        <v>16</v>
      </c>
      <c r="J298" s="21">
        <v>8</v>
      </c>
      <c r="K298" s="21">
        <v>22</v>
      </c>
      <c r="L298" s="21"/>
      <c r="M298" s="21">
        <v>10</v>
      </c>
      <c r="N298" s="21"/>
      <c r="O298" s="21">
        <v>67</v>
      </c>
      <c r="P298" s="21">
        <f t="shared" si="15"/>
        <v>143</v>
      </c>
    </row>
    <row r="299" spans="1:16" ht="14">
      <c r="A299" s="61" t="s">
        <v>856</v>
      </c>
      <c r="B299" s="21">
        <v>3</v>
      </c>
      <c r="C299" s="21"/>
      <c r="D299" s="21">
        <v>3</v>
      </c>
      <c r="E299" s="21">
        <v>6</v>
      </c>
      <c r="F299" s="21">
        <v>2</v>
      </c>
      <c r="G299" s="21">
        <v>10</v>
      </c>
      <c r="H299" s="21">
        <v>4</v>
      </c>
      <c r="I299" s="21">
        <v>23</v>
      </c>
      <c r="J299" s="21">
        <v>1</v>
      </c>
      <c r="K299" s="21">
        <v>6</v>
      </c>
      <c r="L299" s="21">
        <v>12</v>
      </c>
      <c r="M299" s="21"/>
      <c r="N299" s="21">
        <v>1</v>
      </c>
      <c r="O299" s="21">
        <v>47</v>
      </c>
      <c r="P299" s="21">
        <f t="shared" si="15"/>
        <v>118</v>
      </c>
    </row>
    <row r="300" spans="1:16" ht="14">
      <c r="A300" s="61" t="s">
        <v>778</v>
      </c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 t="str">
        <f t="shared" si="15"/>
        <v/>
      </c>
    </row>
    <row r="301" spans="1:16" ht="14">
      <c r="A301" s="61" t="s">
        <v>1193</v>
      </c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 t="str">
        <f t="shared" si="15"/>
        <v/>
      </c>
    </row>
    <row r="302" spans="1:16" ht="14">
      <c r="A302" s="61" t="s">
        <v>1281</v>
      </c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 t="str">
        <f t="shared" si="15"/>
        <v/>
      </c>
    </row>
    <row r="303" spans="1:16" ht="14">
      <c r="A303" s="61" t="s">
        <v>382</v>
      </c>
      <c r="B303" s="21"/>
      <c r="C303" s="21"/>
      <c r="D303" s="21"/>
      <c r="E303" s="21"/>
      <c r="F303" s="21"/>
      <c r="G303" s="21"/>
      <c r="H303" s="21"/>
      <c r="I303" s="21"/>
      <c r="J303" s="21">
        <v>7</v>
      </c>
      <c r="K303" s="21">
        <v>3</v>
      </c>
      <c r="L303" s="21"/>
      <c r="M303" s="21">
        <v>2</v>
      </c>
      <c r="N303" s="21"/>
      <c r="O303" s="21">
        <v>1</v>
      </c>
      <c r="P303" s="21">
        <f t="shared" si="15"/>
        <v>13</v>
      </c>
    </row>
    <row r="304" spans="1:16" ht="14">
      <c r="A304" s="61" t="s">
        <v>234</v>
      </c>
      <c r="B304" s="21">
        <v>2</v>
      </c>
      <c r="C304" s="21">
        <v>3</v>
      </c>
      <c r="D304" s="21"/>
      <c r="E304" s="21"/>
      <c r="F304" s="21"/>
      <c r="G304" s="21"/>
      <c r="H304" s="21"/>
      <c r="I304" s="21">
        <v>1</v>
      </c>
      <c r="J304" s="21">
        <v>1</v>
      </c>
      <c r="K304" s="21">
        <v>2</v>
      </c>
      <c r="L304" s="21"/>
      <c r="M304" s="21">
        <v>2</v>
      </c>
      <c r="N304" s="21"/>
      <c r="O304" s="21">
        <v>33</v>
      </c>
      <c r="P304" s="21">
        <f t="shared" si="15"/>
        <v>44</v>
      </c>
    </row>
    <row r="305" spans="1:16" ht="14">
      <c r="A305" s="61" t="s">
        <v>122</v>
      </c>
      <c r="B305" s="21">
        <v>3</v>
      </c>
      <c r="C305" s="21">
        <v>5</v>
      </c>
      <c r="D305" s="21">
        <v>1</v>
      </c>
      <c r="E305" s="21">
        <v>7</v>
      </c>
      <c r="F305" s="21">
        <v>1</v>
      </c>
      <c r="G305" s="21"/>
      <c r="H305" s="21">
        <v>3</v>
      </c>
      <c r="I305" s="21">
        <v>9</v>
      </c>
      <c r="J305" s="21"/>
      <c r="K305" s="20"/>
      <c r="L305" s="20"/>
      <c r="M305" s="21">
        <v>1</v>
      </c>
      <c r="N305" s="21"/>
      <c r="O305" s="21">
        <v>16</v>
      </c>
      <c r="P305" s="21">
        <f t="shared" si="15"/>
        <v>46</v>
      </c>
    </row>
    <row r="306" spans="1:16" ht="14">
      <c r="A306" s="61" t="s">
        <v>2</v>
      </c>
      <c r="B306" s="21"/>
      <c r="C306" s="21"/>
      <c r="D306" s="21"/>
      <c r="E306" s="21"/>
      <c r="F306" s="21"/>
      <c r="G306" s="21">
        <v>1</v>
      </c>
      <c r="H306" s="21"/>
      <c r="I306" s="21"/>
      <c r="J306" s="21">
        <v>1</v>
      </c>
      <c r="K306" s="21"/>
      <c r="L306" s="21"/>
      <c r="M306" s="21"/>
      <c r="N306" s="21"/>
      <c r="O306" s="21">
        <v>12</v>
      </c>
      <c r="P306" s="21">
        <f t="shared" si="15"/>
        <v>14</v>
      </c>
    </row>
    <row r="307" spans="1:16" ht="14">
      <c r="A307" s="61" t="s">
        <v>536</v>
      </c>
      <c r="B307" s="21">
        <v>1</v>
      </c>
      <c r="C307" s="21">
        <v>4</v>
      </c>
      <c r="D307" s="21">
        <v>5</v>
      </c>
      <c r="E307" s="21">
        <v>5</v>
      </c>
      <c r="F307" s="21">
        <v>2</v>
      </c>
      <c r="G307" s="21">
        <v>1</v>
      </c>
      <c r="H307" s="21">
        <v>1</v>
      </c>
      <c r="I307" s="21">
        <v>29</v>
      </c>
      <c r="J307" s="21">
        <v>6</v>
      </c>
      <c r="K307" s="21">
        <v>2</v>
      </c>
      <c r="L307" s="21">
        <v>13</v>
      </c>
      <c r="M307" s="21"/>
      <c r="N307" s="21"/>
      <c r="O307" s="21"/>
      <c r="P307" s="21">
        <f t="shared" si="15"/>
        <v>69</v>
      </c>
    </row>
    <row r="308" spans="1:16" ht="14">
      <c r="A308" s="61" t="s">
        <v>209</v>
      </c>
      <c r="B308" s="21"/>
      <c r="C308" s="21"/>
      <c r="D308" s="21"/>
      <c r="E308" s="21"/>
      <c r="F308" s="21"/>
      <c r="G308" s="21">
        <v>2</v>
      </c>
      <c r="H308" s="21"/>
      <c r="I308" s="21"/>
      <c r="J308" s="21">
        <v>6</v>
      </c>
      <c r="K308" s="21"/>
      <c r="L308" s="21"/>
      <c r="M308" s="21"/>
      <c r="N308" s="21"/>
      <c r="O308" s="21"/>
      <c r="P308" s="21">
        <f t="shared" si="15"/>
        <v>8</v>
      </c>
    </row>
    <row r="309" spans="1:16">
      <c r="A309" s="48"/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</row>
    <row r="310" spans="1:16" ht="14">
      <c r="A310" s="2" t="s">
        <v>1282</v>
      </c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</row>
    <row r="311" spans="1:16" ht="14">
      <c r="A311" s="61" t="s">
        <v>257</v>
      </c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 t="str">
        <f>IF(SUM(B311:O311)=0,"",SUM(B311:O311))</f>
        <v/>
      </c>
    </row>
    <row r="312" spans="1:16"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</row>
    <row r="313" spans="1:16" ht="14">
      <c r="A313" s="2" t="s">
        <v>1041</v>
      </c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</row>
    <row r="314" spans="1:16" ht="14">
      <c r="A314" s="61" t="s">
        <v>610</v>
      </c>
      <c r="B314" s="21"/>
      <c r="C314" s="21">
        <v>1</v>
      </c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>
        <f t="shared" ref="P314:P321" si="16">IF(SUM(B314:O314)=0,"",SUM(B314:O314))</f>
        <v>1</v>
      </c>
    </row>
    <row r="315" spans="1:16" ht="14">
      <c r="A315" s="61" t="s">
        <v>747</v>
      </c>
      <c r="B315" s="21">
        <v>3</v>
      </c>
      <c r="C315" s="21">
        <v>16</v>
      </c>
      <c r="D315" s="21"/>
      <c r="E315" s="21">
        <v>3</v>
      </c>
      <c r="F315" s="21"/>
      <c r="G315" s="21">
        <v>5</v>
      </c>
      <c r="H315" s="21">
        <v>1</v>
      </c>
      <c r="I315" s="21"/>
      <c r="J315" s="21">
        <v>31</v>
      </c>
      <c r="K315" s="21">
        <v>6</v>
      </c>
      <c r="L315" s="21">
        <v>6</v>
      </c>
      <c r="M315" s="21">
        <v>43</v>
      </c>
      <c r="N315" s="21"/>
      <c r="O315" s="21">
        <v>53</v>
      </c>
      <c r="P315" s="21">
        <f t="shared" si="16"/>
        <v>167</v>
      </c>
    </row>
    <row r="316" spans="1:16" ht="14">
      <c r="A316" s="61" t="s">
        <v>553</v>
      </c>
      <c r="B316" s="21"/>
      <c r="C316" s="21"/>
      <c r="D316" s="21"/>
      <c r="E316" s="21"/>
      <c r="F316" s="21"/>
      <c r="G316" s="21">
        <v>4</v>
      </c>
      <c r="H316" s="21"/>
      <c r="I316" s="21"/>
      <c r="J316" s="21">
        <v>2</v>
      </c>
      <c r="K316" s="21">
        <v>1</v>
      </c>
      <c r="L316" s="21">
        <v>4</v>
      </c>
      <c r="M316" s="21"/>
      <c r="N316" s="21">
        <v>3</v>
      </c>
      <c r="O316" s="21">
        <v>22</v>
      </c>
      <c r="P316" s="21">
        <f t="shared" si="16"/>
        <v>36</v>
      </c>
    </row>
    <row r="317" spans="1:16" ht="14">
      <c r="A317" s="61" t="s">
        <v>752</v>
      </c>
      <c r="B317" s="21">
        <v>15</v>
      </c>
      <c r="C317" s="21">
        <v>191</v>
      </c>
      <c r="D317" s="21">
        <v>8</v>
      </c>
      <c r="E317" s="21">
        <v>11</v>
      </c>
      <c r="F317" s="21">
        <v>6</v>
      </c>
      <c r="G317" s="21">
        <v>27</v>
      </c>
      <c r="H317" s="21">
        <v>1</v>
      </c>
      <c r="I317" s="21"/>
      <c r="J317" s="21">
        <v>1</v>
      </c>
      <c r="K317" s="21">
        <v>5</v>
      </c>
      <c r="L317" s="21"/>
      <c r="M317" s="21">
        <v>8</v>
      </c>
      <c r="N317" s="21">
        <v>15</v>
      </c>
      <c r="O317" s="21">
        <v>71</v>
      </c>
      <c r="P317" s="21">
        <f t="shared" si="16"/>
        <v>359</v>
      </c>
    </row>
    <row r="318" spans="1:16" ht="14">
      <c r="A318" s="61" t="s">
        <v>289</v>
      </c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 t="str">
        <f t="shared" si="16"/>
        <v/>
      </c>
    </row>
    <row r="319" spans="1:16" ht="14">
      <c r="A319" s="61" t="s">
        <v>484</v>
      </c>
      <c r="B319" s="21">
        <v>28</v>
      </c>
      <c r="C319" s="21">
        <v>39</v>
      </c>
      <c r="D319" s="21">
        <v>4</v>
      </c>
      <c r="E319" s="21">
        <v>13</v>
      </c>
      <c r="F319" s="21">
        <v>35</v>
      </c>
      <c r="G319" s="21">
        <v>9</v>
      </c>
      <c r="H319" s="21">
        <v>3</v>
      </c>
      <c r="I319" s="21">
        <v>19</v>
      </c>
      <c r="J319" s="21"/>
      <c r="K319" s="21">
        <v>5</v>
      </c>
      <c r="L319" s="21">
        <v>9</v>
      </c>
      <c r="M319" s="21">
        <v>4</v>
      </c>
      <c r="N319" s="21">
        <v>1</v>
      </c>
      <c r="O319" s="21">
        <v>13</v>
      </c>
      <c r="P319" s="21">
        <f t="shared" si="16"/>
        <v>182</v>
      </c>
    </row>
    <row r="320" spans="1:16" ht="14">
      <c r="A320" s="61" t="s">
        <v>631</v>
      </c>
      <c r="B320" s="21">
        <v>20</v>
      </c>
      <c r="C320" s="21">
        <v>25</v>
      </c>
      <c r="D320" s="21">
        <v>7</v>
      </c>
      <c r="E320" s="21"/>
      <c r="F320" s="21"/>
      <c r="G320" s="21"/>
      <c r="H320" s="21">
        <v>7</v>
      </c>
      <c r="I320" s="21"/>
      <c r="J320" s="21">
        <v>22</v>
      </c>
      <c r="K320" s="21"/>
      <c r="L320" s="21">
        <v>5</v>
      </c>
      <c r="M320" s="21">
        <v>17</v>
      </c>
      <c r="N320" s="21">
        <v>34</v>
      </c>
      <c r="O320" s="21">
        <v>18</v>
      </c>
      <c r="P320" s="21">
        <f t="shared" si="16"/>
        <v>155</v>
      </c>
    </row>
    <row r="321" spans="1:16" ht="14">
      <c r="A321" s="61" t="s">
        <v>507</v>
      </c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 t="str">
        <f t="shared" si="16"/>
        <v/>
      </c>
    </row>
    <row r="322" spans="1:16">
      <c r="B322" s="44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</row>
    <row r="323" spans="1:16"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</row>
    <row r="324" spans="1:16" ht="14">
      <c r="A324" s="2" t="s">
        <v>405</v>
      </c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</row>
    <row r="325" spans="1:16" ht="14">
      <c r="A325" s="61" t="s">
        <v>256</v>
      </c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 t="str">
        <f t="shared" ref="P325:P337" si="17">IF(SUM(B325:O325)=0,"",SUM(B325:O325))</f>
        <v/>
      </c>
    </row>
    <row r="326" spans="1:16" ht="14">
      <c r="A326" s="61" t="s">
        <v>620</v>
      </c>
      <c r="B326" s="21">
        <v>2</v>
      </c>
      <c r="C326" s="21">
        <v>13</v>
      </c>
      <c r="D326" s="21">
        <v>2</v>
      </c>
      <c r="E326" s="21">
        <v>2</v>
      </c>
      <c r="F326" s="21"/>
      <c r="G326" s="21">
        <v>3</v>
      </c>
      <c r="H326" s="21"/>
      <c r="I326" s="21">
        <v>10</v>
      </c>
      <c r="J326" s="21"/>
      <c r="K326" s="21"/>
      <c r="L326" s="21"/>
      <c r="M326" s="21"/>
      <c r="N326" s="21">
        <v>2</v>
      </c>
      <c r="O326" s="21">
        <v>7</v>
      </c>
      <c r="P326" s="21">
        <f t="shared" si="17"/>
        <v>41</v>
      </c>
    </row>
    <row r="327" spans="1:16" ht="14">
      <c r="A327" s="61" t="s">
        <v>166</v>
      </c>
      <c r="B327" s="21">
        <v>17</v>
      </c>
      <c r="C327" s="21">
        <v>7</v>
      </c>
      <c r="D327" s="21">
        <v>5</v>
      </c>
      <c r="E327" s="21">
        <v>5</v>
      </c>
      <c r="F327" s="21">
        <v>2</v>
      </c>
      <c r="G327" s="21">
        <v>4</v>
      </c>
      <c r="H327" s="21">
        <v>5</v>
      </c>
      <c r="I327" s="21">
        <v>90</v>
      </c>
      <c r="J327" s="21"/>
      <c r="K327" s="21">
        <v>3</v>
      </c>
      <c r="L327" s="21">
        <v>3</v>
      </c>
      <c r="M327" s="21"/>
      <c r="N327" s="21"/>
      <c r="O327" s="21">
        <v>2</v>
      </c>
      <c r="P327" s="21">
        <f t="shared" si="17"/>
        <v>143</v>
      </c>
    </row>
    <row r="328" spans="1:16" ht="14">
      <c r="A328" s="61" t="s">
        <v>583</v>
      </c>
      <c r="B328" s="21"/>
      <c r="C328" s="21"/>
      <c r="D328" s="21"/>
      <c r="E328" s="21">
        <v>1</v>
      </c>
      <c r="F328" s="21"/>
      <c r="G328" s="21">
        <v>1</v>
      </c>
      <c r="H328" s="21">
        <v>1</v>
      </c>
      <c r="I328" s="21">
        <v>7</v>
      </c>
      <c r="J328" s="21"/>
      <c r="K328" s="21">
        <v>1</v>
      </c>
      <c r="L328" s="21"/>
      <c r="M328" s="21"/>
      <c r="N328" s="21"/>
      <c r="O328" s="21"/>
      <c r="P328" s="21">
        <f t="shared" si="17"/>
        <v>11</v>
      </c>
    </row>
    <row r="329" spans="1:16" ht="14">
      <c r="A329" s="61" t="s">
        <v>520</v>
      </c>
      <c r="B329" s="21">
        <v>10</v>
      </c>
      <c r="C329" s="21">
        <v>12</v>
      </c>
      <c r="D329" s="21">
        <v>2</v>
      </c>
      <c r="E329" s="21">
        <v>10</v>
      </c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>
        <f t="shared" si="17"/>
        <v>34</v>
      </c>
    </row>
    <row r="330" spans="1:16" ht="14">
      <c r="A330" s="61" t="s">
        <v>176</v>
      </c>
      <c r="B330" s="21">
        <v>5</v>
      </c>
      <c r="C330" s="21">
        <v>2</v>
      </c>
      <c r="D330" s="21"/>
      <c r="E330" s="21"/>
      <c r="F330" s="21"/>
      <c r="G330" s="21"/>
      <c r="H330" s="21"/>
      <c r="I330" s="21"/>
      <c r="J330" s="21"/>
      <c r="K330" s="20"/>
      <c r="L330" s="20"/>
      <c r="M330" s="21"/>
      <c r="N330" s="21">
        <v>2</v>
      </c>
      <c r="O330" s="21">
        <v>7</v>
      </c>
      <c r="P330" s="21">
        <f t="shared" si="17"/>
        <v>16</v>
      </c>
    </row>
    <row r="331" spans="1:16" ht="14">
      <c r="A331" s="61" t="s">
        <v>177</v>
      </c>
      <c r="B331" s="21">
        <v>11</v>
      </c>
      <c r="C331" s="21">
        <v>21</v>
      </c>
      <c r="D331" s="21">
        <v>5</v>
      </c>
      <c r="E331" s="21">
        <v>6</v>
      </c>
      <c r="F331" s="21"/>
      <c r="G331" s="21">
        <v>37</v>
      </c>
      <c r="H331" s="21">
        <v>10</v>
      </c>
      <c r="I331" s="21">
        <v>51</v>
      </c>
      <c r="J331" s="21">
        <v>3</v>
      </c>
      <c r="K331" s="21">
        <v>10</v>
      </c>
      <c r="L331" s="21">
        <v>15</v>
      </c>
      <c r="M331" s="21">
        <v>52</v>
      </c>
      <c r="N331" s="21">
        <v>48</v>
      </c>
      <c r="O331" s="21">
        <v>40</v>
      </c>
      <c r="P331" s="21">
        <f t="shared" si="17"/>
        <v>309</v>
      </c>
    </row>
    <row r="332" spans="1:16" ht="14">
      <c r="A332" s="61" t="s">
        <v>1310</v>
      </c>
      <c r="B332" s="21"/>
      <c r="C332" s="21"/>
      <c r="D332" s="21"/>
      <c r="E332" s="21"/>
      <c r="F332" s="21"/>
      <c r="G332" s="21">
        <v>49</v>
      </c>
      <c r="H332" s="21"/>
      <c r="I332" s="21">
        <v>10</v>
      </c>
      <c r="J332" s="21"/>
      <c r="K332" s="21"/>
      <c r="L332" s="21"/>
      <c r="M332" s="21"/>
      <c r="N332" s="21"/>
      <c r="O332" s="21"/>
      <c r="P332" s="21"/>
    </row>
    <row r="333" spans="1:16" ht="14">
      <c r="A333" s="61" t="s">
        <v>178</v>
      </c>
      <c r="B333" s="21">
        <v>8</v>
      </c>
      <c r="C333" s="21">
        <v>2</v>
      </c>
      <c r="D333" s="21">
        <v>3</v>
      </c>
      <c r="E333" s="21">
        <v>2</v>
      </c>
      <c r="F333" s="21"/>
      <c r="G333" s="21"/>
      <c r="H333" s="21"/>
      <c r="I333" s="21">
        <v>23</v>
      </c>
      <c r="J333" s="21"/>
      <c r="K333" s="21"/>
      <c r="L333" s="21">
        <v>2</v>
      </c>
      <c r="M333" s="21"/>
      <c r="N333" s="21"/>
      <c r="O333" s="21"/>
      <c r="P333" s="21">
        <f t="shared" si="17"/>
        <v>40</v>
      </c>
    </row>
    <row r="334" spans="1:16" ht="14">
      <c r="A334" s="61" t="s">
        <v>72</v>
      </c>
      <c r="B334" s="21"/>
      <c r="C334" s="21"/>
      <c r="D334" s="21"/>
      <c r="E334" s="21"/>
      <c r="F334" s="21">
        <v>1</v>
      </c>
      <c r="G334" s="21">
        <v>1</v>
      </c>
      <c r="H334" s="21">
        <v>1</v>
      </c>
      <c r="I334" s="21">
        <v>3</v>
      </c>
      <c r="J334" s="21"/>
      <c r="K334" s="21"/>
      <c r="L334" s="21">
        <v>4</v>
      </c>
      <c r="M334" s="21"/>
      <c r="N334" s="21"/>
      <c r="O334" s="21"/>
      <c r="P334" s="21">
        <f t="shared" si="17"/>
        <v>10</v>
      </c>
    </row>
    <row r="335" spans="1:16" ht="14">
      <c r="A335" s="61" t="s">
        <v>400</v>
      </c>
      <c r="B335" s="21"/>
      <c r="C335" s="21">
        <v>1</v>
      </c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>
        <f t="shared" si="17"/>
        <v>1</v>
      </c>
    </row>
    <row r="336" spans="1:16" ht="14">
      <c r="A336" s="61" t="s">
        <v>521</v>
      </c>
      <c r="B336" s="21">
        <v>1</v>
      </c>
      <c r="C336" s="21">
        <v>1</v>
      </c>
      <c r="D336" s="21"/>
      <c r="E336" s="21"/>
      <c r="F336" s="21"/>
      <c r="G336" s="21">
        <v>3</v>
      </c>
      <c r="H336" s="21"/>
      <c r="I336" s="21">
        <v>3</v>
      </c>
      <c r="J336" s="21"/>
      <c r="K336" s="21"/>
      <c r="L336" s="21">
        <v>2</v>
      </c>
      <c r="M336" s="21"/>
      <c r="N336" s="21">
        <v>2</v>
      </c>
      <c r="O336" s="21">
        <v>10</v>
      </c>
      <c r="P336" s="21">
        <f t="shared" si="17"/>
        <v>22</v>
      </c>
    </row>
    <row r="337" spans="1:16" ht="14">
      <c r="A337" s="62" t="s">
        <v>258</v>
      </c>
      <c r="B337" s="21">
        <v>5</v>
      </c>
      <c r="C337" s="21"/>
      <c r="D337" s="21"/>
      <c r="E337" s="21"/>
      <c r="F337" s="21"/>
      <c r="G337" s="21">
        <v>2</v>
      </c>
      <c r="H337" s="21"/>
      <c r="I337" s="21">
        <v>19</v>
      </c>
      <c r="J337" s="21"/>
      <c r="K337" s="21"/>
      <c r="L337" s="21"/>
      <c r="M337" s="21"/>
      <c r="N337" s="21"/>
      <c r="O337" s="21"/>
      <c r="P337" s="21">
        <f t="shared" si="17"/>
        <v>26</v>
      </c>
    </row>
    <row r="338" spans="1:16"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</row>
    <row r="339" spans="1:16" ht="14">
      <c r="A339" s="2" t="s">
        <v>261</v>
      </c>
      <c r="B339" s="45"/>
      <c r="C339" s="45"/>
      <c r="D339" s="45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45"/>
      <c r="P339" s="20"/>
    </row>
    <row r="340" spans="1:16" ht="14">
      <c r="A340" s="61" t="s">
        <v>535</v>
      </c>
      <c r="B340" s="21">
        <v>4</v>
      </c>
      <c r="C340" s="21">
        <v>2</v>
      </c>
      <c r="D340" s="21">
        <v>6</v>
      </c>
      <c r="E340" s="21">
        <v>9</v>
      </c>
      <c r="F340" s="21">
        <v>2</v>
      </c>
      <c r="G340" s="21">
        <v>28</v>
      </c>
      <c r="H340" s="21"/>
      <c r="I340" s="21">
        <v>67</v>
      </c>
      <c r="J340" s="21"/>
      <c r="K340" s="21">
        <v>1</v>
      </c>
      <c r="L340" s="21">
        <v>6</v>
      </c>
      <c r="M340" s="21">
        <v>3</v>
      </c>
      <c r="N340" s="21">
        <v>1</v>
      </c>
      <c r="O340" s="21"/>
      <c r="P340" s="21">
        <f>IF(SUM(B340:O340)=0,"",SUM(B340:O340))</f>
        <v>129</v>
      </c>
    </row>
    <row r="341" spans="1:16" ht="14">
      <c r="A341" s="61" t="s">
        <v>586</v>
      </c>
      <c r="B341" s="21">
        <v>1</v>
      </c>
      <c r="C341" s="21"/>
      <c r="D341" s="21">
        <v>4</v>
      </c>
      <c r="E341" s="21">
        <v>6</v>
      </c>
      <c r="F341" s="21"/>
      <c r="G341" s="21"/>
      <c r="H341" s="21">
        <v>1</v>
      </c>
      <c r="I341" s="21">
        <v>19</v>
      </c>
      <c r="J341" s="21"/>
      <c r="K341" s="21">
        <v>3</v>
      </c>
      <c r="L341" s="21">
        <v>4</v>
      </c>
      <c r="M341" s="21">
        <v>1</v>
      </c>
      <c r="N341" s="21"/>
      <c r="O341" s="21"/>
      <c r="P341" s="21">
        <f>IF(SUM(B341:O341)=0,"",SUM(B341:O341))</f>
        <v>39</v>
      </c>
    </row>
    <row r="342" spans="1:16" ht="14">
      <c r="A342" s="61" t="s">
        <v>882</v>
      </c>
      <c r="B342" s="21"/>
      <c r="C342" s="21">
        <v>1</v>
      </c>
      <c r="D342" s="21"/>
      <c r="E342" s="21">
        <v>1</v>
      </c>
      <c r="F342" s="21"/>
      <c r="G342" s="21">
        <v>13</v>
      </c>
      <c r="H342" s="21"/>
      <c r="I342" s="21">
        <v>3</v>
      </c>
      <c r="J342" s="21"/>
      <c r="K342" s="21">
        <v>2</v>
      </c>
      <c r="L342" s="21">
        <v>8</v>
      </c>
      <c r="M342" s="21"/>
      <c r="N342" s="21"/>
      <c r="O342" s="21">
        <v>24</v>
      </c>
      <c r="P342" s="21">
        <f>IF(SUM(B342:O342)=0,"",SUM(B342:O342))</f>
        <v>52</v>
      </c>
    </row>
    <row r="343" spans="1:16"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</row>
    <row r="344" spans="1:16" ht="14">
      <c r="A344" s="2" t="s">
        <v>1284</v>
      </c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</row>
    <row r="345" spans="1:16" ht="14">
      <c r="A345" s="61" t="s">
        <v>690</v>
      </c>
      <c r="B345" s="21"/>
      <c r="C345" s="33">
        <v>1</v>
      </c>
      <c r="D345" s="33">
        <v>4</v>
      </c>
      <c r="E345" s="33"/>
      <c r="F345" s="33"/>
      <c r="G345" s="21">
        <v>3</v>
      </c>
      <c r="H345" s="33">
        <v>26</v>
      </c>
      <c r="I345" s="33">
        <v>16</v>
      </c>
      <c r="J345" s="21">
        <v>5</v>
      </c>
      <c r="K345" s="33">
        <v>4</v>
      </c>
      <c r="L345" s="33"/>
      <c r="M345" s="33">
        <v>10</v>
      </c>
      <c r="N345" s="21">
        <v>5</v>
      </c>
      <c r="O345" s="21">
        <v>3</v>
      </c>
      <c r="P345" s="21">
        <f>IF(SUM(B345:O345)=0,"",SUM(B345:O345))</f>
        <v>77</v>
      </c>
    </row>
    <row r="346" spans="1:16"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</row>
    <row r="347" spans="1:16">
      <c r="A347" s="21" t="s">
        <v>1290</v>
      </c>
      <c r="B347" s="21">
        <v>4</v>
      </c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>
        <f>IF(SUM(B347:O347)=0,"",SUM(B347:O347))</f>
        <v>4</v>
      </c>
    </row>
    <row r="348" spans="1:16"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</row>
    <row r="349" spans="1:16"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</row>
    <row r="350" spans="1:16" ht="14">
      <c r="A350" s="7" t="s">
        <v>1043</v>
      </c>
      <c r="B350" s="21">
        <f>COUNT(B6:B26,B28:B34,B36,B40:B59,B63:B73,B77:B94,B96:B97,B99:B102,B106:B113,B117:B122,B126:B141,B143:B147,B151:B159,B163:B167,B169:B176,B180:B183,B187:B193,B195:B198,B200:B206,B210:B225,B229:B231,B233:B247,B251:B259,B261:B264,B266:B287,B291:B300,B302:B307,B311:B320,B325:B331,B333:B336,B340:B342,B345)</f>
        <v>70</v>
      </c>
      <c r="C350" s="21">
        <f>COUNT(C6:C26,C28:C34,C36,C40:C59,C63:C73,C77:C94,C96:C97,C99:C102,C106:C113,C117:C122,C126:C141,C143:C147,C151:C159,C163:C167,C169:C176,C180:C183,C187:C193,C195:C198,C200:C206,C210:C225,C229:C231,C233:C247,C251:C259,C261:C264,C266:C287,C291:C300,C302:C307,C311:C320,C325:C331,C333:C336,C340:C342,C345)</f>
        <v>79</v>
      </c>
      <c r="D350" s="21">
        <f>COUNT(D6:D26,D28:D34,D36,D40:D59,D63:D73,D77:D94,D96:D97,D99:D102,D106:D113,D117:D122,D126:D141,D143:D147,D151:D159,D163:D167,D169:D176,D180:D183,D187:D193,D195:D198,D200:D206,D210:D225,D229:D231,D233:D247,D251:D259,D261:D264,D266:D287,D291:D300,D302:D307,D311:D320,D325:D331,D333:D336,D340:D342,D345)</f>
        <v>57</v>
      </c>
      <c r="E350" s="21">
        <f>COUNT(E6:E26,E28:E34,E36,E40:E59,E63:E73,E77:E94,E96:E97,E99:E102,E106:E113,E117:E122,E126:E141,E143:E147,E151:E159,E163:E167,E169:E176,E180:E183,E187:E193,E195:E198,E200:E206,E210:E225,E229:E231,E233:E247,E251:E259,E261:E264,E266:E287,E291:E300,E302:E307,E311:E320,E325:E331,E333:E336,E340:E342,E345)</f>
        <v>43</v>
      </c>
      <c r="F350" s="21">
        <f>COUNT(F6:F26,F28:F34,F36,F40:F59,F63:F73,F77:F94,F96:F97,F99:F102,F106:F113,F117:F122,F126:F141,F143:F147,F151:F159,F163:F167,F169:F176,F180:F183,F187:F193,F195:F198,F200:F206,F210:F225,F229:F231,F233:F247,F251:F259,F261:F264,F266:F287,F291:F300,F302:F307,F311:F320,F325:F331,F333:F336,F340:F342,F345)</f>
        <v>34</v>
      </c>
      <c r="G350" s="21">
        <f t="shared" ref="G350:P350" si="18">COUNT(G6:G26,G28:G34,G36,G40:G59,G63:G73,G77:G94,G96:G97,G99:G102,G106:G113,G117:G122,G126:G141,G143:G147,G151:G159,G163:G167,G169:G176,G180:G183,G187:G193,G195:G198,G200:G206,G210:G225,G229:G231,G233:G247,G251:G259,G261:G264,G266:G287,G291:G300,G302:G307,G311:G320,G325:G331,G333:G336,G340:G342,G345)</f>
        <v>69</v>
      </c>
      <c r="H350" s="21">
        <f t="shared" si="18"/>
        <v>56</v>
      </c>
      <c r="I350" s="21">
        <f t="shared" si="18"/>
        <v>59</v>
      </c>
      <c r="J350" s="21">
        <f t="shared" si="18"/>
        <v>49</v>
      </c>
      <c r="K350" s="21">
        <f t="shared" si="18"/>
        <v>64</v>
      </c>
      <c r="L350" s="21">
        <f t="shared" si="18"/>
        <v>43</v>
      </c>
      <c r="M350" s="21">
        <f t="shared" si="18"/>
        <v>50</v>
      </c>
      <c r="N350" s="21">
        <f t="shared" si="18"/>
        <v>41</v>
      </c>
      <c r="O350" s="21">
        <f t="shared" si="18"/>
        <v>92</v>
      </c>
      <c r="P350" s="21">
        <f t="shared" si="18"/>
        <v>160</v>
      </c>
    </row>
    <row r="351" spans="1:16" ht="14">
      <c r="A351" s="7" t="s">
        <v>915</v>
      </c>
      <c r="B351" s="21">
        <f t="shared" ref="B351:P351" si="19">SUM(B6:B347)</f>
        <v>369</v>
      </c>
      <c r="C351" s="21">
        <f t="shared" si="19"/>
        <v>1018</v>
      </c>
      <c r="D351" s="21">
        <f t="shared" si="19"/>
        <v>466</v>
      </c>
      <c r="E351" s="21">
        <f t="shared" si="19"/>
        <v>184</v>
      </c>
      <c r="F351" s="21">
        <f t="shared" si="19"/>
        <v>159</v>
      </c>
      <c r="G351" s="21">
        <f t="shared" si="19"/>
        <v>525</v>
      </c>
      <c r="H351" s="21">
        <f t="shared" si="19"/>
        <v>240</v>
      </c>
      <c r="I351" s="21">
        <f t="shared" si="19"/>
        <v>800</v>
      </c>
      <c r="J351" s="21">
        <f t="shared" si="19"/>
        <v>340</v>
      </c>
      <c r="K351" s="21">
        <f t="shared" si="19"/>
        <v>388</v>
      </c>
      <c r="L351" s="21">
        <f t="shared" si="19"/>
        <v>241</v>
      </c>
      <c r="M351" s="21">
        <f t="shared" si="19"/>
        <v>376</v>
      </c>
      <c r="N351" s="21">
        <f t="shared" si="19"/>
        <v>346</v>
      </c>
      <c r="O351" s="21">
        <f t="shared" si="19"/>
        <v>1667</v>
      </c>
      <c r="P351" s="21">
        <f t="shared" si="19"/>
        <v>7060</v>
      </c>
    </row>
    <row r="353" spans="1:16">
      <c r="A353" s="33" t="s">
        <v>624</v>
      </c>
      <c r="B353" s="77">
        <v>2</v>
      </c>
      <c r="C353" s="77">
        <v>3</v>
      </c>
      <c r="D353" s="77">
        <v>2</v>
      </c>
      <c r="E353" s="77">
        <v>1</v>
      </c>
      <c r="F353" s="77">
        <v>1</v>
      </c>
      <c r="G353" s="77">
        <v>2</v>
      </c>
      <c r="H353" s="77">
        <v>2</v>
      </c>
      <c r="I353" s="77">
        <v>2</v>
      </c>
      <c r="J353" s="77">
        <v>2</v>
      </c>
      <c r="K353" s="77">
        <v>2</v>
      </c>
      <c r="L353" s="77">
        <v>1</v>
      </c>
      <c r="M353" s="77">
        <v>4</v>
      </c>
      <c r="N353" s="77">
        <v>2</v>
      </c>
      <c r="O353" s="77">
        <v>3</v>
      </c>
      <c r="P353" s="36">
        <f>SUM(B353:O353)</f>
        <v>29</v>
      </c>
    </row>
    <row r="354" spans="1:16">
      <c r="A354" s="8" t="s">
        <v>395</v>
      </c>
      <c r="B354" s="77">
        <v>1</v>
      </c>
      <c r="C354" s="77">
        <v>1</v>
      </c>
      <c r="D354" s="77">
        <v>1</v>
      </c>
      <c r="E354" s="77">
        <v>1</v>
      </c>
      <c r="F354" s="77">
        <v>1</v>
      </c>
      <c r="G354" s="77">
        <v>1</v>
      </c>
      <c r="H354" s="77">
        <v>1</v>
      </c>
      <c r="I354" s="77">
        <v>1</v>
      </c>
      <c r="J354" s="77">
        <v>1</v>
      </c>
      <c r="K354" s="77">
        <v>1</v>
      </c>
      <c r="L354" s="77">
        <v>1</v>
      </c>
      <c r="M354" s="77">
        <v>1</v>
      </c>
      <c r="N354" s="77">
        <v>1</v>
      </c>
      <c r="O354" s="77">
        <v>1</v>
      </c>
      <c r="P354" s="36">
        <f>SUM(B354:O354)</f>
        <v>14</v>
      </c>
    </row>
    <row r="355" spans="1:16">
      <c r="A355" s="8" t="s">
        <v>622</v>
      </c>
      <c r="B355" s="111"/>
      <c r="C355" s="99">
        <v>0.33194444444444443</v>
      </c>
      <c r="D355" s="99">
        <v>0.24305555555555555</v>
      </c>
      <c r="E355" s="99">
        <v>0.25</v>
      </c>
      <c r="F355" s="99"/>
      <c r="G355" s="99">
        <v>0.29166666666666669</v>
      </c>
      <c r="H355" s="99"/>
      <c r="I355" s="99">
        <v>0.28472222222222221</v>
      </c>
      <c r="J355" s="99">
        <v>0.3125</v>
      </c>
      <c r="K355" s="99"/>
      <c r="L355" s="99">
        <v>0.29166666666666669</v>
      </c>
      <c r="M355" s="99">
        <v>0.25</v>
      </c>
      <c r="N355" s="99">
        <v>0.3125</v>
      </c>
      <c r="O355" s="99"/>
      <c r="P355" s="36"/>
    </row>
    <row r="356" spans="1:16">
      <c r="A356" s="8" t="s">
        <v>623</v>
      </c>
      <c r="B356" s="111"/>
      <c r="C356" s="99">
        <v>0.75208333333333333</v>
      </c>
      <c r="D356" s="99">
        <v>0.79166666666666663</v>
      </c>
      <c r="E356" s="99">
        <v>0.52083333333333337</v>
      </c>
      <c r="F356" s="99"/>
      <c r="G356" s="99">
        <v>0.63888888888888895</v>
      </c>
      <c r="H356" s="99"/>
      <c r="I356" s="99">
        <v>0.71875</v>
      </c>
      <c r="J356" s="99">
        <v>0.7729166666666667</v>
      </c>
      <c r="K356" s="99"/>
      <c r="L356" s="99">
        <v>0.47916666666666669</v>
      </c>
      <c r="M356" s="99"/>
      <c r="N356" s="99">
        <v>0.4513888888888889</v>
      </c>
      <c r="O356" s="99"/>
      <c r="P356" s="36"/>
    </row>
    <row r="357" spans="1:16">
      <c r="A357" s="9" t="s">
        <v>940</v>
      </c>
      <c r="B357" s="77"/>
      <c r="C357" s="77">
        <v>37.4</v>
      </c>
      <c r="D357" s="77"/>
      <c r="E357" s="77">
        <v>6.5</v>
      </c>
      <c r="F357" s="77"/>
      <c r="G357" s="77">
        <v>30.66</v>
      </c>
      <c r="H357" s="77"/>
      <c r="I357" s="77">
        <v>73</v>
      </c>
      <c r="J357" s="77">
        <v>107.8</v>
      </c>
      <c r="K357" s="77"/>
      <c r="L357" s="77"/>
      <c r="M357" s="77">
        <v>35</v>
      </c>
      <c r="N357" s="77">
        <v>20</v>
      </c>
      <c r="O357" s="77"/>
      <c r="P357" s="36">
        <f t="shared" ref="P357:P362" si="20">SUM(B357:O357)</f>
        <v>310.36</v>
      </c>
    </row>
    <row r="358" spans="1:16">
      <c r="A358" s="9" t="s">
        <v>621</v>
      </c>
      <c r="B358" s="77"/>
      <c r="C358" s="77">
        <v>3</v>
      </c>
      <c r="D358" s="77"/>
      <c r="E358" s="77">
        <v>0.75</v>
      </c>
      <c r="F358" s="77"/>
      <c r="G358" s="77">
        <v>5</v>
      </c>
      <c r="H358" s="77"/>
      <c r="I358" s="77">
        <v>0.75</v>
      </c>
      <c r="J358" s="77">
        <v>0.5</v>
      </c>
      <c r="K358" s="77"/>
      <c r="L358" s="77">
        <v>2</v>
      </c>
      <c r="M358" s="77">
        <v>1.5</v>
      </c>
      <c r="N358" s="77"/>
      <c r="O358" s="77"/>
      <c r="P358" s="36">
        <f t="shared" si="20"/>
        <v>13.5</v>
      </c>
    </row>
    <row r="359" spans="1:16">
      <c r="A359" s="9" t="s">
        <v>1153</v>
      </c>
      <c r="B359" s="77"/>
      <c r="C359" s="77">
        <v>40.4</v>
      </c>
      <c r="D359" s="77"/>
      <c r="E359" s="77">
        <v>7.25</v>
      </c>
      <c r="F359" s="77"/>
      <c r="G359" s="77">
        <v>35.659999999999997</v>
      </c>
      <c r="H359" s="77"/>
      <c r="I359" s="77">
        <v>73.75</v>
      </c>
      <c r="J359" s="109">
        <v>108.3</v>
      </c>
      <c r="K359" s="77"/>
      <c r="L359" s="77"/>
      <c r="M359" s="77">
        <v>36.5</v>
      </c>
      <c r="N359" s="77"/>
      <c r="O359" s="77"/>
      <c r="P359" s="36">
        <f t="shared" si="20"/>
        <v>301.86</v>
      </c>
    </row>
    <row r="360" spans="1:16">
      <c r="A360" s="9" t="s">
        <v>618</v>
      </c>
      <c r="B360" s="109"/>
      <c r="C360" s="109">
        <v>5</v>
      </c>
      <c r="D360" s="109"/>
      <c r="E360" s="109">
        <v>0.5</v>
      </c>
      <c r="F360" s="109"/>
      <c r="G360" s="126">
        <v>1.75</v>
      </c>
      <c r="H360" s="109"/>
      <c r="I360" s="109">
        <v>4.42</v>
      </c>
      <c r="J360" s="109">
        <v>9</v>
      </c>
      <c r="K360" s="109"/>
      <c r="L360" s="109"/>
      <c r="M360" s="109">
        <v>3</v>
      </c>
      <c r="N360" s="109"/>
      <c r="O360" s="109"/>
      <c r="P360" s="36">
        <f t="shared" si="20"/>
        <v>23.67</v>
      </c>
    </row>
    <row r="361" spans="1:16">
      <c r="A361" s="9" t="s">
        <v>619</v>
      </c>
      <c r="B361" s="109"/>
      <c r="C361" s="109">
        <v>5</v>
      </c>
      <c r="D361" s="109"/>
      <c r="E361" s="109">
        <v>6</v>
      </c>
      <c r="F361" s="109"/>
      <c r="G361" s="126">
        <v>4.5</v>
      </c>
      <c r="H361" s="109"/>
      <c r="I361" s="109">
        <v>6</v>
      </c>
      <c r="J361" s="109">
        <v>2</v>
      </c>
      <c r="K361" s="109"/>
      <c r="L361" s="109">
        <v>4.5</v>
      </c>
      <c r="M361" s="109">
        <v>4</v>
      </c>
      <c r="N361" s="109"/>
      <c r="O361" s="109"/>
      <c r="P361" s="36">
        <f t="shared" si="20"/>
        <v>32</v>
      </c>
    </row>
    <row r="362" spans="1:16">
      <c r="A362" s="9" t="s">
        <v>1152</v>
      </c>
      <c r="B362" s="109"/>
      <c r="C362" s="109">
        <v>10</v>
      </c>
      <c r="D362" s="109"/>
      <c r="E362" s="109">
        <v>6.5</v>
      </c>
      <c r="F362" s="109"/>
      <c r="G362" s="126">
        <v>6.25</v>
      </c>
      <c r="H362" s="109"/>
      <c r="I362" s="109"/>
      <c r="J362" s="119"/>
      <c r="K362" s="109"/>
      <c r="L362" s="109"/>
      <c r="M362" s="109">
        <v>7</v>
      </c>
      <c r="N362" s="109"/>
      <c r="O362" s="109"/>
      <c r="P362" s="36">
        <f t="shared" si="20"/>
        <v>29.75</v>
      </c>
    </row>
    <row r="363" spans="1:16">
      <c r="A363" s="9" t="s">
        <v>682</v>
      </c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36"/>
    </row>
    <row r="364" spans="1:16">
      <c r="A364" s="9" t="s">
        <v>993</v>
      </c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>
        <v>0.5</v>
      </c>
      <c r="N364" s="77"/>
      <c r="O364" s="77"/>
      <c r="P364" s="36"/>
    </row>
    <row r="365" spans="1:16">
      <c r="A365" s="9" t="s">
        <v>683</v>
      </c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36"/>
    </row>
    <row r="366" spans="1:16">
      <c r="A366" s="9" t="s">
        <v>703</v>
      </c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36"/>
    </row>
    <row r="367" spans="1:16">
      <c r="A367" s="9" t="s">
        <v>702</v>
      </c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36"/>
    </row>
    <row r="368" spans="1:16">
      <c r="A368" s="8" t="s">
        <v>763</v>
      </c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36"/>
    </row>
    <row r="369" spans="1:16">
      <c r="A369" s="10" t="s">
        <v>764</v>
      </c>
      <c r="B369" s="29"/>
      <c r="C369" s="29">
        <v>41</v>
      </c>
      <c r="D369" s="29">
        <v>48</v>
      </c>
      <c r="E369" s="29"/>
      <c r="F369" s="29"/>
      <c r="G369" s="29"/>
      <c r="H369" s="29"/>
      <c r="I369" s="29"/>
      <c r="J369" s="29">
        <v>57</v>
      </c>
      <c r="K369" s="29"/>
      <c r="L369" s="29">
        <v>45</v>
      </c>
      <c r="M369" s="29">
        <v>42</v>
      </c>
      <c r="N369" s="29"/>
      <c r="O369" s="29"/>
      <c r="P369" s="36"/>
    </row>
    <row r="370" spans="1:16">
      <c r="A370" s="10" t="s">
        <v>765</v>
      </c>
      <c r="B370" s="29"/>
      <c r="C370" s="29">
        <v>64</v>
      </c>
      <c r="D370" s="29">
        <v>64</v>
      </c>
      <c r="E370" s="29"/>
      <c r="F370" s="29"/>
      <c r="G370" s="29"/>
      <c r="H370" s="29"/>
      <c r="I370" s="29"/>
      <c r="J370" s="29">
        <v>71</v>
      </c>
      <c r="K370" s="29"/>
      <c r="L370" s="29">
        <v>65</v>
      </c>
      <c r="M370" s="29">
        <v>70</v>
      </c>
      <c r="N370" s="29"/>
      <c r="O370" s="29"/>
      <c r="P370" s="36"/>
    </row>
    <row r="371" spans="1:16">
      <c r="A371" s="10" t="s">
        <v>1017</v>
      </c>
      <c r="B371" s="29"/>
      <c r="C371" s="29">
        <v>73</v>
      </c>
      <c r="D371" s="29">
        <v>73</v>
      </c>
      <c r="E371" s="29"/>
      <c r="F371" s="29"/>
      <c r="G371" s="29"/>
      <c r="H371" s="29"/>
      <c r="I371" s="29"/>
      <c r="J371" s="29">
        <v>81</v>
      </c>
      <c r="K371" s="29"/>
      <c r="L371" s="29"/>
      <c r="M371" s="29">
        <v>60</v>
      </c>
      <c r="N371" s="29"/>
      <c r="O371" s="29"/>
      <c r="P371" s="36"/>
    </row>
    <row r="372" spans="1:16">
      <c r="A372" s="9" t="s">
        <v>766</v>
      </c>
      <c r="B372" s="29"/>
      <c r="C372" s="29"/>
      <c r="D372" s="29"/>
      <c r="E372" s="29"/>
      <c r="F372" s="29"/>
      <c r="G372" s="29"/>
      <c r="H372" s="29"/>
      <c r="I372" s="29"/>
      <c r="K372" s="29"/>
      <c r="L372" s="29"/>
      <c r="M372" s="29"/>
      <c r="N372" s="29"/>
      <c r="O372" s="29"/>
      <c r="P372" s="36"/>
    </row>
    <row r="373" spans="1:16">
      <c r="A373" s="10" t="s">
        <v>764</v>
      </c>
      <c r="B373" s="28"/>
      <c r="C373" s="28">
        <v>0.25</v>
      </c>
      <c r="D373" s="28">
        <v>0.25</v>
      </c>
      <c r="E373" s="28"/>
      <c r="F373" s="28"/>
      <c r="G373" s="28"/>
      <c r="H373" s="28"/>
      <c r="I373" s="28"/>
      <c r="J373" s="28">
        <v>0</v>
      </c>
      <c r="K373" s="28"/>
      <c r="L373" s="28">
        <v>0</v>
      </c>
      <c r="M373" s="28"/>
      <c r="N373" s="28"/>
      <c r="O373" s="28"/>
      <c r="P373" s="36"/>
    </row>
    <row r="374" spans="1:16">
      <c r="A374" s="10" t="s">
        <v>765</v>
      </c>
      <c r="B374" s="28"/>
      <c r="C374" s="28">
        <v>0.5</v>
      </c>
      <c r="D374" s="28">
        <v>0.25</v>
      </c>
      <c r="E374" s="28"/>
      <c r="F374" s="28"/>
      <c r="G374" s="28"/>
      <c r="H374" s="28"/>
      <c r="I374" s="28"/>
      <c r="J374" s="28">
        <v>0</v>
      </c>
      <c r="K374" s="28"/>
      <c r="L374" s="28">
        <v>0.1</v>
      </c>
      <c r="M374" s="28"/>
      <c r="N374" s="28"/>
      <c r="O374" s="28"/>
      <c r="P374" s="36"/>
    </row>
    <row r="375" spans="1:16">
      <c r="A375" s="10" t="s">
        <v>1017</v>
      </c>
      <c r="B375" s="28"/>
      <c r="C375" s="28">
        <v>0.75</v>
      </c>
      <c r="D375" s="28">
        <v>0</v>
      </c>
      <c r="E375" s="28"/>
      <c r="F375" s="28"/>
      <c r="G375" s="28"/>
      <c r="H375" s="28"/>
      <c r="I375" s="28"/>
      <c r="J375" s="28">
        <v>0.9</v>
      </c>
      <c r="K375" s="28"/>
      <c r="L375" s="28"/>
      <c r="M375" s="28"/>
      <c r="N375" s="28"/>
      <c r="O375" s="28"/>
      <c r="P375" s="36"/>
    </row>
    <row r="376" spans="1:16">
      <c r="A376" s="9" t="s">
        <v>1079</v>
      </c>
      <c r="B376" s="29"/>
      <c r="C376" s="29"/>
      <c r="D376" s="29"/>
      <c r="E376" s="29"/>
      <c r="F376" s="29"/>
      <c r="G376" s="29"/>
      <c r="H376" s="29"/>
      <c r="I376" s="28"/>
      <c r="K376" s="29"/>
      <c r="L376" s="29"/>
      <c r="M376" s="29"/>
      <c r="N376" s="28"/>
      <c r="O376" s="28"/>
      <c r="P376" s="36"/>
    </row>
    <row r="377" spans="1:16">
      <c r="A377" s="10" t="s">
        <v>764</v>
      </c>
      <c r="B377" s="29"/>
      <c r="C377" s="29">
        <v>0</v>
      </c>
      <c r="D377" s="29">
        <v>5</v>
      </c>
      <c r="E377" s="29"/>
      <c r="F377" s="29"/>
      <c r="G377" s="29"/>
      <c r="H377" s="29"/>
      <c r="I377" s="29"/>
      <c r="J377" s="70" t="s">
        <v>1112</v>
      </c>
      <c r="K377" s="29"/>
      <c r="L377" s="70">
        <v>5</v>
      </c>
      <c r="M377" s="117"/>
      <c r="N377" s="70"/>
      <c r="O377" s="70"/>
      <c r="P377" s="36"/>
    </row>
    <row r="378" spans="1:16">
      <c r="A378" s="10" t="s">
        <v>765</v>
      </c>
      <c r="B378" s="29"/>
      <c r="C378" s="29">
        <v>0</v>
      </c>
      <c r="D378" s="29">
        <v>15</v>
      </c>
      <c r="E378" s="29"/>
      <c r="F378" s="29"/>
      <c r="G378" s="29"/>
      <c r="H378" s="29"/>
      <c r="I378" s="70"/>
      <c r="J378" s="70" t="s">
        <v>1112</v>
      </c>
      <c r="K378" s="29"/>
      <c r="L378" s="70">
        <v>8</v>
      </c>
      <c r="M378" s="117"/>
      <c r="N378" s="70"/>
      <c r="O378" s="70"/>
      <c r="P378" s="36"/>
    </row>
    <row r="379" spans="1:16">
      <c r="A379" s="10" t="s">
        <v>1017</v>
      </c>
      <c r="B379" s="29"/>
      <c r="C379" s="29">
        <v>10</v>
      </c>
      <c r="D379" s="29">
        <v>10</v>
      </c>
      <c r="E379" s="29"/>
      <c r="F379" s="29"/>
      <c r="G379" s="29"/>
      <c r="H379" s="29"/>
      <c r="I379" s="70"/>
      <c r="J379" s="29">
        <v>0</v>
      </c>
      <c r="K379" s="29"/>
      <c r="L379" s="70"/>
      <c r="M379" s="70"/>
      <c r="N379" s="70"/>
      <c r="O379" s="70"/>
      <c r="P379" s="36"/>
    </row>
    <row r="380" spans="1:16">
      <c r="A380" s="9" t="s">
        <v>872</v>
      </c>
      <c r="B380" s="29"/>
      <c r="C380" s="29"/>
      <c r="D380" s="29"/>
      <c r="E380" s="29"/>
      <c r="F380" s="29"/>
      <c r="G380" s="29"/>
      <c r="H380" s="29"/>
      <c r="I380" s="28"/>
      <c r="J380" s="28"/>
      <c r="K380" s="29"/>
      <c r="L380" s="29"/>
      <c r="M380" s="29"/>
      <c r="N380" s="28"/>
      <c r="O380" s="28"/>
      <c r="P380" s="36"/>
    </row>
    <row r="381" spans="1:16">
      <c r="A381" s="10" t="s">
        <v>764</v>
      </c>
      <c r="B381" s="29"/>
      <c r="C381" s="29">
        <v>0</v>
      </c>
      <c r="D381" s="29">
        <v>0</v>
      </c>
      <c r="E381" s="29"/>
      <c r="F381" s="29"/>
      <c r="G381" s="29"/>
      <c r="H381" s="29"/>
      <c r="I381" s="37"/>
      <c r="J381" s="29">
        <v>0</v>
      </c>
      <c r="K381" s="70"/>
      <c r="L381" s="70" t="s">
        <v>1112</v>
      </c>
      <c r="M381" s="70"/>
      <c r="N381" s="29"/>
      <c r="O381" s="29"/>
      <c r="P381" s="36"/>
    </row>
    <row r="382" spans="1:16">
      <c r="A382" s="10" t="s">
        <v>765</v>
      </c>
      <c r="B382" s="29"/>
      <c r="C382" s="29">
        <v>0</v>
      </c>
      <c r="D382" s="29">
        <v>0</v>
      </c>
      <c r="E382" s="29"/>
      <c r="F382" s="29"/>
      <c r="G382" s="29"/>
      <c r="H382" s="29"/>
      <c r="I382" s="118"/>
      <c r="J382" s="29">
        <v>0</v>
      </c>
      <c r="K382" s="70"/>
      <c r="L382" s="70" t="s">
        <v>1112</v>
      </c>
      <c r="M382" s="70"/>
      <c r="N382" s="29"/>
      <c r="O382" s="29"/>
      <c r="P382" s="36"/>
    </row>
    <row r="383" spans="1:16">
      <c r="A383" s="10" t="s">
        <v>1017</v>
      </c>
      <c r="B383" s="29"/>
      <c r="C383" s="29">
        <v>0</v>
      </c>
      <c r="D383" s="29">
        <v>0</v>
      </c>
      <c r="E383" s="29"/>
      <c r="F383" s="29"/>
      <c r="G383" s="29"/>
      <c r="H383" s="29"/>
      <c r="I383" s="37"/>
      <c r="J383" s="77">
        <v>0</v>
      </c>
      <c r="K383" s="70"/>
      <c r="L383" s="70"/>
      <c r="M383" s="70"/>
      <c r="N383" s="29"/>
      <c r="O383" s="29"/>
      <c r="P383" s="36"/>
    </row>
    <row r="384" spans="1:16">
      <c r="A384" s="8"/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36"/>
    </row>
    <row r="385" spans="1:16" ht="28">
      <c r="A385" s="10" t="s">
        <v>615</v>
      </c>
      <c r="B385" s="24" t="s">
        <v>1291</v>
      </c>
      <c r="C385" s="24" t="s">
        <v>539</v>
      </c>
      <c r="D385" s="24" t="s">
        <v>1305</v>
      </c>
      <c r="E385" s="24" t="s">
        <v>1307</v>
      </c>
      <c r="F385" s="24" t="s">
        <v>1303</v>
      </c>
      <c r="G385" s="24" t="s">
        <v>1208</v>
      </c>
      <c r="H385" s="24" t="s">
        <v>1286</v>
      </c>
      <c r="I385" s="24" t="s">
        <v>1154</v>
      </c>
      <c r="J385" s="24" t="s">
        <v>1297</v>
      </c>
      <c r="K385" s="24" t="s">
        <v>1222</v>
      </c>
      <c r="L385" s="24" t="s">
        <v>1299</v>
      </c>
      <c r="M385" s="24" t="s">
        <v>1205</v>
      </c>
      <c r="N385" s="24" t="s">
        <v>1183</v>
      </c>
      <c r="O385" s="24" t="s">
        <v>1222</v>
      </c>
      <c r="P385" s="36"/>
    </row>
    <row r="386" spans="1:16" ht="28">
      <c r="B386" s="24" t="s">
        <v>602</v>
      </c>
      <c r="C386" s="24" t="s">
        <v>685</v>
      </c>
      <c r="D386" s="24" t="s">
        <v>1308</v>
      </c>
      <c r="E386" s="24"/>
      <c r="F386" s="24"/>
      <c r="G386" s="24" t="s">
        <v>1180</v>
      </c>
      <c r="H386" s="24" t="s">
        <v>1287</v>
      </c>
      <c r="I386" s="24" t="s">
        <v>1155</v>
      </c>
      <c r="J386" s="24" t="s">
        <v>601</v>
      </c>
      <c r="K386" s="24" t="s">
        <v>1221</v>
      </c>
      <c r="L386" s="24"/>
      <c r="M386" s="24" t="s">
        <v>1204</v>
      </c>
      <c r="N386" s="24" t="s">
        <v>1127</v>
      </c>
      <c r="O386" s="24" t="s">
        <v>1292</v>
      </c>
      <c r="P386" s="36"/>
    </row>
    <row r="387" spans="1:16" ht="28">
      <c r="B387" s="24"/>
      <c r="C387" s="24" t="s">
        <v>1113</v>
      </c>
      <c r="D387" s="24"/>
      <c r="E387" s="24"/>
      <c r="F387" s="24"/>
      <c r="G387" s="24"/>
      <c r="H387" s="24"/>
      <c r="I387" s="69"/>
      <c r="K387" s="24"/>
      <c r="L387" s="24"/>
      <c r="M387" s="24" t="s">
        <v>1295</v>
      </c>
      <c r="N387" s="24"/>
      <c r="O387" s="24" t="s">
        <v>1293</v>
      </c>
      <c r="P387" s="36"/>
    </row>
    <row r="388" spans="1:16" ht="28">
      <c r="B388" s="24"/>
      <c r="C388" s="24"/>
      <c r="D388" s="69"/>
      <c r="E388" s="69"/>
      <c r="F388" s="24"/>
      <c r="G388" s="24"/>
      <c r="H388" s="24"/>
      <c r="I388" s="24"/>
      <c r="J388" s="69"/>
      <c r="K388" s="69"/>
      <c r="L388" s="69"/>
      <c r="M388" s="24" t="s">
        <v>1296</v>
      </c>
      <c r="N388" s="69"/>
      <c r="O388" s="69"/>
      <c r="P388" s="36"/>
    </row>
    <row r="390" spans="1:16">
      <c r="A390" t="s">
        <v>1195</v>
      </c>
      <c r="B390" t="s">
        <v>1311</v>
      </c>
    </row>
  </sheetData>
  <pageMargins left="0.75" right="0.75" top="1" bottom="1" header="0.5" footer="0.5"/>
  <pageSetup orientation="portrait" horizontalDpi="4294967292" verticalDpi="429496729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8FBB7-99C6-1544-A5B8-8F46B6C042D2}">
  <dimension ref="A1:U403"/>
  <sheetViews>
    <sheetView topLeftCell="A168" workbookViewId="0">
      <selection activeCell="Q407" sqref="Q407"/>
    </sheetView>
  </sheetViews>
  <sheetFormatPr baseColWidth="10" defaultRowHeight="13"/>
  <cols>
    <col min="1" max="1" width="25.83203125" customWidth="1"/>
    <col min="2" max="20" width="10.83203125" customWidth="1"/>
  </cols>
  <sheetData>
    <row r="1" spans="1:21">
      <c r="A1" s="3" t="s">
        <v>1324</v>
      </c>
      <c r="C1" s="5" t="s">
        <v>514</v>
      </c>
      <c r="D1" s="5">
        <f>U356</f>
        <v>167</v>
      </c>
      <c r="E1" s="5"/>
      <c r="F1" s="5"/>
      <c r="G1" s="5"/>
      <c r="H1" s="5"/>
      <c r="J1" s="4"/>
      <c r="O1" s="4"/>
      <c r="P1" s="4"/>
      <c r="Q1" s="4"/>
      <c r="R1" s="4"/>
      <c r="S1" s="4"/>
      <c r="T1" s="4"/>
    </row>
    <row r="2" spans="1:21">
      <c r="A2" s="3"/>
      <c r="C2" s="5"/>
      <c r="D2" s="5"/>
      <c r="E2" s="5"/>
      <c r="F2" s="5"/>
      <c r="G2" s="5"/>
      <c r="H2" s="5"/>
      <c r="I2" s="5"/>
      <c r="J2" s="4"/>
      <c r="O2" s="4"/>
      <c r="P2" s="4"/>
      <c r="Q2" s="4"/>
      <c r="R2" s="4"/>
      <c r="S2" s="4"/>
      <c r="T2" s="4"/>
    </row>
    <row r="3" spans="1:21" ht="56">
      <c r="A3" s="3"/>
      <c r="B3" s="40" t="s">
        <v>1036</v>
      </c>
      <c r="C3" s="40" t="s">
        <v>1346</v>
      </c>
      <c r="D3" s="47" t="s">
        <v>1318</v>
      </c>
      <c r="E3" s="47" t="s">
        <v>1302</v>
      </c>
      <c r="F3" s="47" t="s">
        <v>1195</v>
      </c>
      <c r="G3" s="47" t="s">
        <v>1345</v>
      </c>
      <c r="H3" s="40" t="s">
        <v>1187</v>
      </c>
      <c r="I3" s="40" t="s">
        <v>1257</v>
      </c>
      <c r="J3" s="47" t="s">
        <v>1349</v>
      </c>
      <c r="K3" s="47" t="s">
        <v>1141</v>
      </c>
      <c r="L3" s="47" t="s">
        <v>1319</v>
      </c>
      <c r="M3" s="47" t="s">
        <v>1148</v>
      </c>
      <c r="N3" s="47" t="s">
        <v>1323</v>
      </c>
      <c r="O3" s="47" t="s">
        <v>1320</v>
      </c>
      <c r="P3" s="47" t="s">
        <v>1354</v>
      </c>
      <c r="Q3" s="47" t="s">
        <v>1216</v>
      </c>
      <c r="R3" s="47" t="s">
        <v>1322</v>
      </c>
      <c r="S3" s="47" t="s">
        <v>1321</v>
      </c>
      <c r="T3" s="47" t="s">
        <v>1144</v>
      </c>
      <c r="U3" s="41" t="s">
        <v>378</v>
      </c>
    </row>
    <row r="4" spans="1:21">
      <c r="B4" s="81"/>
      <c r="C4" s="67"/>
      <c r="D4" s="100"/>
      <c r="E4" s="100"/>
      <c r="F4" s="100"/>
      <c r="G4" s="81"/>
      <c r="H4" s="81"/>
      <c r="I4" s="81"/>
      <c r="J4" s="100"/>
      <c r="K4" s="81"/>
      <c r="L4" s="81"/>
      <c r="M4" s="81"/>
      <c r="N4" s="81"/>
      <c r="O4" s="81"/>
      <c r="P4" s="81"/>
      <c r="Q4" s="81"/>
      <c r="R4" s="81"/>
      <c r="S4" s="81"/>
      <c r="T4" s="81"/>
      <c r="U4" s="72"/>
    </row>
    <row r="5" spans="1:21" ht="14">
      <c r="A5" s="2" t="s">
        <v>983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</row>
    <row r="6" spans="1:21" ht="14">
      <c r="A6" s="39" t="s">
        <v>885</v>
      </c>
      <c r="B6" s="21"/>
      <c r="C6" s="21"/>
      <c r="D6" s="21"/>
      <c r="E6" s="21" t="s">
        <v>1348</v>
      </c>
      <c r="F6" s="21" t="s">
        <v>1348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 t="str">
        <f t="shared" ref="U6:U37" si="0">IF(SUM(B6:T6)=0,"",SUM(B6:T6))</f>
        <v/>
      </c>
    </row>
    <row r="7" spans="1:21">
      <c r="A7" s="8" t="s">
        <v>364</v>
      </c>
      <c r="B7" s="21"/>
      <c r="C7" s="21"/>
      <c r="D7" s="21"/>
      <c r="E7" s="21" t="s">
        <v>1348</v>
      </c>
      <c r="F7" s="21" t="s">
        <v>1348</v>
      </c>
      <c r="G7" s="21"/>
      <c r="H7" s="21"/>
      <c r="I7" s="21"/>
      <c r="J7" s="21">
        <v>1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>
        <f t="shared" si="0"/>
        <v>1</v>
      </c>
    </row>
    <row r="8" spans="1:21">
      <c r="A8" s="8" t="s">
        <v>1258</v>
      </c>
      <c r="B8" s="21"/>
      <c r="C8" s="21"/>
      <c r="D8" s="21"/>
      <c r="E8" s="21" t="s">
        <v>1348</v>
      </c>
      <c r="F8" s="21" t="s">
        <v>1348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 t="str">
        <f t="shared" si="0"/>
        <v/>
      </c>
    </row>
    <row r="9" spans="1:21">
      <c r="A9" s="63" t="s">
        <v>408</v>
      </c>
      <c r="B9" s="21"/>
      <c r="C9" s="21"/>
      <c r="D9" s="21"/>
      <c r="E9" s="21" t="s">
        <v>1348</v>
      </c>
      <c r="F9" s="21" t="s">
        <v>1348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 t="str">
        <f t="shared" si="0"/>
        <v/>
      </c>
    </row>
    <row r="10" spans="1:21">
      <c r="A10" s="33" t="s">
        <v>266</v>
      </c>
      <c r="B10" s="21">
        <v>18</v>
      </c>
      <c r="C10" s="21">
        <v>16</v>
      </c>
      <c r="D10" s="21">
        <v>26</v>
      </c>
      <c r="E10" s="21" t="s">
        <v>1348</v>
      </c>
      <c r="F10" s="21">
        <v>13</v>
      </c>
      <c r="G10" s="21"/>
      <c r="H10" s="21">
        <v>8</v>
      </c>
      <c r="I10" s="21">
        <v>2</v>
      </c>
      <c r="J10" s="21">
        <v>4</v>
      </c>
      <c r="K10" s="21"/>
      <c r="L10" s="21">
        <v>6</v>
      </c>
      <c r="M10" s="21">
        <v>25</v>
      </c>
      <c r="N10" s="21"/>
      <c r="O10" s="21">
        <v>39</v>
      </c>
      <c r="P10" s="21"/>
      <c r="Q10" s="21">
        <v>29</v>
      </c>
      <c r="R10" s="21"/>
      <c r="S10" s="21">
        <v>6</v>
      </c>
      <c r="T10" s="21">
        <v>8</v>
      </c>
      <c r="U10" s="21">
        <f t="shared" si="0"/>
        <v>200</v>
      </c>
    </row>
    <row r="11" spans="1:21" ht="14">
      <c r="A11" s="39" t="s">
        <v>776</v>
      </c>
      <c r="B11" s="21"/>
      <c r="C11" s="21"/>
      <c r="D11" s="21"/>
      <c r="E11" s="21" t="s">
        <v>1348</v>
      </c>
      <c r="F11" s="21" t="s">
        <v>1348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 t="str">
        <f t="shared" si="0"/>
        <v/>
      </c>
    </row>
    <row r="12" spans="1:21" ht="14">
      <c r="A12" s="38" t="s">
        <v>242</v>
      </c>
      <c r="B12" s="21"/>
      <c r="C12" s="21"/>
      <c r="D12" s="21"/>
      <c r="E12" s="21" t="s">
        <v>1348</v>
      </c>
      <c r="F12" s="21" t="s">
        <v>1348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 t="str">
        <f t="shared" si="0"/>
        <v/>
      </c>
    </row>
    <row r="13" spans="1:21">
      <c r="A13" s="8" t="s">
        <v>267</v>
      </c>
      <c r="B13" s="21"/>
      <c r="C13" s="21"/>
      <c r="D13" s="21"/>
      <c r="E13" s="21" t="s">
        <v>1348</v>
      </c>
      <c r="F13" s="21">
        <v>2</v>
      </c>
      <c r="G13" s="21"/>
      <c r="H13" s="21">
        <v>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>
        <f t="shared" si="0"/>
        <v>4</v>
      </c>
    </row>
    <row r="14" spans="1:21">
      <c r="A14" s="8" t="s">
        <v>411</v>
      </c>
      <c r="B14" s="21"/>
      <c r="C14" s="21"/>
      <c r="D14" s="21"/>
      <c r="E14" s="21" t="s">
        <v>1348</v>
      </c>
      <c r="F14" s="21">
        <v>7</v>
      </c>
      <c r="G14" s="21"/>
      <c r="H14" s="21"/>
      <c r="I14" s="21"/>
      <c r="J14" s="21">
        <v>2</v>
      </c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>
        <f t="shared" si="0"/>
        <v>9</v>
      </c>
    </row>
    <row r="15" spans="1:21">
      <c r="A15" s="8" t="s">
        <v>568</v>
      </c>
      <c r="B15" s="21"/>
      <c r="C15" s="21"/>
      <c r="D15" s="21"/>
      <c r="E15" s="21" t="s">
        <v>1348</v>
      </c>
      <c r="F15" s="21">
        <v>6</v>
      </c>
      <c r="G15" s="21"/>
      <c r="H15" s="21"/>
      <c r="I15" s="21"/>
      <c r="J15" s="21"/>
      <c r="K15" s="21"/>
      <c r="L15" s="21"/>
      <c r="M15" s="21"/>
      <c r="N15" s="21"/>
      <c r="O15" s="21">
        <v>2</v>
      </c>
      <c r="P15" s="21"/>
      <c r="Q15" s="21"/>
      <c r="R15" s="21"/>
      <c r="S15" s="21"/>
      <c r="T15" s="21"/>
      <c r="U15" s="21">
        <f t="shared" si="0"/>
        <v>8</v>
      </c>
    </row>
    <row r="16" spans="1:21">
      <c r="A16" s="8" t="s">
        <v>569</v>
      </c>
      <c r="B16" s="21"/>
      <c r="C16" s="21"/>
      <c r="D16" s="21"/>
      <c r="E16" s="21" t="s">
        <v>1348</v>
      </c>
      <c r="F16" s="21" t="s">
        <v>1348</v>
      </c>
      <c r="G16" s="21"/>
      <c r="H16" s="21"/>
      <c r="I16" s="21"/>
      <c r="J16" s="21">
        <v>2</v>
      </c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>
        <f t="shared" si="0"/>
        <v>2</v>
      </c>
    </row>
    <row r="17" spans="1:21">
      <c r="A17" s="8" t="s">
        <v>268</v>
      </c>
      <c r="B17" s="21"/>
      <c r="C17" s="21">
        <v>7</v>
      </c>
      <c r="D17" s="21"/>
      <c r="E17" s="21" t="s">
        <v>1348</v>
      </c>
      <c r="F17" s="21" t="s">
        <v>1348</v>
      </c>
      <c r="G17" s="21"/>
      <c r="H17" s="21"/>
      <c r="I17" s="21"/>
      <c r="J17" s="21">
        <v>2</v>
      </c>
      <c r="K17" s="21"/>
      <c r="L17" s="21"/>
      <c r="M17" s="21"/>
      <c r="N17" s="21"/>
      <c r="O17" s="21"/>
      <c r="P17" s="21"/>
      <c r="Q17" s="21"/>
      <c r="R17" s="21"/>
      <c r="S17" s="21"/>
      <c r="T17" s="21">
        <v>2</v>
      </c>
      <c r="U17" s="21">
        <f t="shared" si="0"/>
        <v>11</v>
      </c>
    </row>
    <row r="18" spans="1:21">
      <c r="A18" s="8" t="s">
        <v>269</v>
      </c>
      <c r="B18" s="21"/>
      <c r="C18" s="21">
        <v>15</v>
      </c>
      <c r="D18" s="21">
        <v>4</v>
      </c>
      <c r="E18" s="21" t="s">
        <v>1348</v>
      </c>
      <c r="F18" s="21" t="s">
        <v>1348</v>
      </c>
      <c r="G18" s="21"/>
      <c r="H18" s="21">
        <v>6</v>
      </c>
      <c r="I18" s="21"/>
      <c r="J18" s="21"/>
      <c r="K18" s="21"/>
      <c r="L18" s="21"/>
      <c r="M18" s="21"/>
      <c r="N18" s="21"/>
      <c r="O18" s="21"/>
      <c r="P18" s="21"/>
      <c r="Q18" s="21">
        <v>2</v>
      </c>
      <c r="R18" s="21"/>
      <c r="S18" s="21"/>
      <c r="T18" s="21">
        <v>1</v>
      </c>
      <c r="U18" s="21">
        <f t="shared" si="0"/>
        <v>28</v>
      </c>
    </row>
    <row r="19" spans="1:21">
      <c r="A19" s="8" t="s">
        <v>410</v>
      </c>
      <c r="B19" s="21">
        <v>17</v>
      </c>
      <c r="C19" s="21">
        <v>10</v>
      </c>
      <c r="D19" s="21">
        <v>5</v>
      </c>
      <c r="E19" s="21">
        <v>10</v>
      </c>
      <c r="F19" s="21">
        <v>39</v>
      </c>
      <c r="G19" s="21">
        <v>1</v>
      </c>
      <c r="H19" s="21">
        <v>4</v>
      </c>
      <c r="I19" s="21">
        <v>4</v>
      </c>
      <c r="J19" s="21">
        <v>30</v>
      </c>
      <c r="K19" s="21">
        <v>2</v>
      </c>
      <c r="L19" s="21">
        <v>2</v>
      </c>
      <c r="M19" s="21"/>
      <c r="N19" s="21"/>
      <c r="O19" s="21">
        <v>9</v>
      </c>
      <c r="P19" s="21">
        <v>12</v>
      </c>
      <c r="Q19" s="21">
        <v>10</v>
      </c>
      <c r="R19" s="21"/>
      <c r="S19" s="21">
        <v>3</v>
      </c>
      <c r="T19" s="21">
        <v>14</v>
      </c>
      <c r="U19" s="21">
        <f t="shared" si="0"/>
        <v>172</v>
      </c>
    </row>
    <row r="20" spans="1:21">
      <c r="A20" s="8" t="s">
        <v>40</v>
      </c>
      <c r="B20" s="21"/>
      <c r="C20" s="21"/>
      <c r="D20" s="21"/>
      <c r="E20" s="21" t="s">
        <v>1348</v>
      </c>
      <c r="F20" s="21" t="s">
        <v>1348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 t="str">
        <f t="shared" si="0"/>
        <v/>
      </c>
    </row>
    <row r="21" spans="1:21">
      <c r="A21" s="8" t="s">
        <v>417</v>
      </c>
      <c r="B21" s="21"/>
      <c r="C21" s="21"/>
      <c r="D21" s="21"/>
      <c r="E21" s="21" t="s">
        <v>1348</v>
      </c>
      <c r="F21" s="21">
        <v>1</v>
      </c>
      <c r="G21" s="21"/>
      <c r="H21" s="21"/>
      <c r="I21" s="21"/>
      <c r="J21" s="21">
        <v>2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>
        <f t="shared" si="0"/>
        <v>3</v>
      </c>
    </row>
    <row r="22" spans="1:21">
      <c r="A22" s="8" t="s">
        <v>1259</v>
      </c>
      <c r="B22" s="21"/>
      <c r="C22" s="21"/>
      <c r="D22" s="21"/>
      <c r="E22" s="21" t="s">
        <v>1348</v>
      </c>
      <c r="F22" s="21" t="s">
        <v>1348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 t="str">
        <f t="shared" si="0"/>
        <v/>
      </c>
    </row>
    <row r="23" spans="1:21">
      <c r="A23" s="8" t="s">
        <v>124</v>
      </c>
      <c r="B23" s="21"/>
      <c r="C23" s="21"/>
      <c r="D23" s="21"/>
      <c r="E23" s="21" t="s">
        <v>1348</v>
      </c>
      <c r="F23" s="21" t="s">
        <v>1348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 t="str">
        <f t="shared" si="0"/>
        <v/>
      </c>
    </row>
    <row r="24" spans="1:21">
      <c r="A24" s="8" t="s">
        <v>418</v>
      </c>
      <c r="B24" s="21"/>
      <c r="C24" s="21"/>
      <c r="D24" s="21">
        <v>3</v>
      </c>
      <c r="E24" s="21" t="s">
        <v>1348</v>
      </c>
      <c r="F24" s="21">
        <v>3</v>
      </c>
      <c r="G24" s="21"/>
      <c r="H24" s="21">
        <v>3</v>
      </c>
      <c r="I24" s="21"/>
      <c r="J24" s="21"/>
      <c r="K24" s="21"/>
      <c r="L24" s="21"/>
      <c r="M24" s="21">
        <v>4</v>
      </c>
      <c r="N24" s="21"/>
      <c r="O24" s="21"/>
      <c r="P24" s="21"/>
      <c r="Q24" s="21"/>
      <c r="R24" s="21"/>
      <c r="S24" s="21"/>
      <c r="T24" s="21"/>
      <c r="U24" s="21">
        <f t="shared" si="0"/>
        <v>13</v>
      </c>
    </row>
    <row r="25" spans="1:21">
      <c r="A25" s="8" t="s">
        <v>849</v>
      </c>
      <c r="B25" s="21"/>
      <c r="C25" s="21"/>
      <c r="D25" s="21"/>
      <c r="E25" s="21" t="s">
        <v>1348</v>
      </c>
      <c r="F25" s="21" t="s">
        <v>1348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 t="str">
        <f t="shared" si="0"/>
        <v/>
      </c>
    </row>
    <row r="26" spans="1:21">
      <c r="A26" s="8" t="s">
        <v>419</v>
      </c>
      <c r="B26" s="21"/>
      <c r="C26" s="21"/>
      <c r="D26" s="21">
        <v>1</v>
      </c>
      <c r="E26" s="21" t="s">
        <v>1348</v>
      </c>
      <c r="F26" s="21" t="s">
        <v>1348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>
        <f t="shared" si="0"/>
        <v>1</v>
      </c>
    </row>
    <row r="27" spans="1:21">
      <c r="A27" s="8" t="s">
        <v>18</v>
      </c>
      <c r="B27" s="21"/>
      <c r="C27" s="21"/>
      <c r="D27" s="21"/>
      <c r="E27" s="21" t="s">
        <v>1348</v>
      </c>
      <c r="F27" s="21" t="s">
        <v>1348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 t="str">
        <f t="shared" si="0"/>
        <v/>
      </c>
    </row>
    <row r="28" spans="1:21">
      <c r="A28" s="8" t="s">
        <v>828</v>
      </c>
      <c r="B28" s="21"/>
      <c r="C28" s="21"/>
      <c r="D28" s="21"/>
      <c r="E28" s="21" t="s">
        <v>1348</v>
      </c>
      <c r="F28" s="21" t="s">
        <v>1348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 t="str">
        <f t="shared" si="0"/>
        <v/>
      </c>
    </row>
    <row r="29" spans="1:21">
      <c r="A29" s="8" t="s">
        <v>770</v>
      </c>
      <c r="B29" s="21"/>
      <c r="C29" s="21"/>
      <c r="D29" s="21"/>
      <c r="E29" s="21" t="s">
        <v>1348</v>
      </c>
      <c r="F29" s="21" t="s">
        <v>1348</v>
      </c>
      <c r="G29" s="21"/>
      <c r="H29" s="21"/>
      <c r="I29" s="21"/>
      <c r="J29" s="20"/>
      <c r="K29" s="20"/>
      <c r="L29" s="20">
        <v>2</v>
      </c>
      <c r="M29" s="21"/>
      <c r="N29" s="21"/>
      <c r="O29" s="21"/>
      <c r="P29" s="21"/>
      <c r="Q29" s="21"/>
      <c r="R29" s="21"/>
      <c r="S29" s="21"/>
      <c r="T29" s="21">
        <v>7</v>
      </c>
      <c r="U29" s="21">
        <f t="shared" si="0"/>
        <v>9</v>
      </c>
    </row>
    <row r="30" spans="1:21">
      <c r="A30" s="8" t="s">
        <v>684</v>
      </c>
      <c r="B30" s="21"/>
      <c r="C30" s="21"/>
      <c r="D30" s="21"/>
      <c r="E30" s="21" t="s">
        <v>1348</v>
      </c>
      <c r="F30" s="21" t="s">
        <v>1348</v>
      </c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 t="str">
        <f t="shared" si="0"/>
        <v/>
      </c>
    </row>
    <row r="31" spans="1:21">
      <c r="A31" s="8" t="s">
        <v>771</v>
      </c>
      <c r="B31" s="21"/>
      <c r="C31" s="21"/>
      <c r="D31" s="21"/>
      <c r="E31" s="21" t="s">
        <v>1348</v>
      </c>
      <c r="F31" s="21" t="s">
        <v>1348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 t="str">
        <f t="shared" si="0"/>
        <v/>
      </c>
    </row>
    <row r="32" spans="1:21">
      <c r="A32" s="8" t="s">
        <v>179</v>
      </c>
      <c r="B32" s="21"/>
      <c r="C32" s="21"/>
      <c r="D32" s="21"/>
      <c r="E32" s="21" t="s">
        <v>1348</v>
      </c>
      <c r="F32" s="21" t="s">
        <v>1348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 t="str">
        <f t="shared" si="0"/>
        <v/>
      </c>
    </row>
    <row r="33" spans="1:21">
      <c r="A33" s="8" t="s">
        <v>180</v>
      </c>
      <c r="B33" s="21">
        <v>2</v>
      </c>
      <c r="C33" s="21"/>
      <c r="D33" s="21"/>
      <c r="E33" s="21" t="s">
        <v>1348</v>
      </c>
      <c r="F33" s="21" t="s">
        <v>1348</v>
      </c>
      <c r="G33" s="21"/>
      <c r="H33" s="21"/>
      <c r="I33" s="21">
        <v>8</v>
      </c>
      <c r="J33" s="21"/>
      <c r="K33" s="21"/>
      <c r="L33" s="21"/>
      <c r="M33" s="21">
        <v>1</v>
      </c>
      <c r="N33" s="21"/>
      <c r="O33" s="21"/>
      <c r="P33" s="21"/>
      <c r="Q33" s="21">
        <v>1</v>
      </c>
      <c r="R33" s="21"/>
      <c r="S33" s="21"/>
      <c r="T33" s="21"/>
      <c r="U33" s="21">
        <f t="shared" si="0"/>
        <v>12</v>
      </c>
    </row>
    <row r="34" spans="1:21">
      <c r="A34" s="8" t="s">
        <v>365</v>
      </c>
      <c r="B34" s="21"/>
      <c r="C34" s="21"/>
      <c r="D34" s="21"/>
      <c r="E34" s="21" t="s">
        <v>1348</v>
      </c>
      <c r="F34" s="21" t="s">
        <v>1348</v>
      </c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 t="str">
        <f t="shared" si="0"/>
        <v/>
      </c>
    </row>
    <row r="35" spans="1:21">
      <c r="A35" s="8" t="s">
        <v>651</v>
      </c>
      <c r="B35" s="21"/>
      <c r="C35" s="21"/>
      <c r="D35" s="21"/>
      <c r="E35" s="21" t="s">
        <v>1348</v>
      </c>
      <c r="F35" s="21" t="s">
        <v>1348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 t="str">
        <f t="shared" si="0"/>
        <v/>
      </c>
    </row>
    <row r="36" spans="1:21">
      <c r="A36" s="8" t="s">
        <v>476</v>
      </c>
      <c r="B36" s="21"/>
      <c r="C36" s="21"/>
      <c r="D36" s="21"/>
      <c r="E36" s="21" t="s">
        <v>1348</v>
      </c>
      <c r="F36" s="21" t="s">
        <v>1348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 t="str">
        <f t="shared" si="0"/>
        <v/>
      </c>
    </row>
    <row r="37" spans="1:21">
      <c r="A37" s="8" t="s">
        <v>290</v>
      </c>
      <c r="B37" s="21"/>
      <c r="C37" s="21">
        <v>35</v>
      </c>
      <c r="D37" s="21"/>
      <c r="E37" s="21" t="s">
        <v>1348</v>
      </c>
      <c r="F37" s="21" t="s">
        <v>1348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>
        <f t="shared" si="0"/>
        <v>35</v>
      </c>
    </row>
    <row r="38" spans="1:21">
      <c r="B38" s="44"/>
      <c r="C38" s="44"/>
      <c r="D38" s="44"/>
      <c r="E38" s="44"/>
      <c r="F38" s="44" t="s">
        <v>1348</v>
      </c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</row>
    <row r="39" spans="1:21" ht="14">
      <c r="A39" s="2" t="s">
        <v>691</v>
      </c>
      <c r="B39" s="45"/>
      <c r="C39" s="45"/>
      <c r="D39" s="45"/>
      <c r="E39" s="20"/>
      <c r="F39" s="20" t="s">
        <v>1348</v>
      </c>
      <c r="G39" s="20"/>
      <c r="H39" s="20"/>
      <c r="I39" s="20"/>
      <c r="J39" s="20"/>
      <c r="K39" s="45"/>
      <c r="L39" s="45"/>
      <c r="M39" s="20"/>
      <c r="N39" s="20"/>
      <c r="O39" s="20"/>
      <c r="P39" s="45"/>
      <c r="Q39" s="20"/>
      <c r="R39" s="20"/>
      <c r="S39" s="20"/>
      <c r="T39" s="20"/>
      <c r="U39" s="20"/>
    </row>
    <row r="40" spans="1:21">
      <c r="A40" s="8" t="s">
        <v>0</v>
      </c>
      <c r="B40" s="21">
        <v>11</v>
      </c>
      <c r="C40" s="21">
        <v>10</v>
      </c>
      <c r="D40" s="21">
        <v>1</v>
      </c>
      <c r="E40" s="21">
        <v>1</v>
      </c>
      <c r="F40" s="21">
        <v>4</v>
      </c>
      <c r="G40" s="21">
        <v>2</v>
      </c>
      <c r="H40" s="21">
        <v>2</v>
      </c>
      <c r="I40" s="21">
        <v>2</v>
      </c>
      <c r="J40" s="21">
        <v>1</v>
      </c>
      <c r="K40" s="21"/>
      <c r="L40" s="21">
        <v>4</v>
      </c>
      <c r="M40" s="21"/>
      <c r="N40" s="21"/>
      <c r="O40" s="21">
        <v>27</v>
      </c>
      <c r="P40" s="21">
        <v>10</v>
      </c>
      <c r="Q40" s="21">
        <v>9</v>
      </c>
      <c r="R40" s="21">
        <v>3</v>
      </c>
      <c r="S40" s="21">
        <v>5</v>
      </c>
      <c r="T40" s="21">
        <v>14</v>
      </c>
      <c r="U40" s="21">
        <f t="shared" ref="U40:U46" si="1">IF(SUM(B40:T40)=0,"",SUM(B40:T40))</f>
        <v>106</v>
      </c>
    </row>
    <row r="41" spans="1:21">
      <c r="A41" s="33" t="s">
        <v>477</v>
      </c>
      <c r="B41" s="21"/>
      <c r="C41" s="21"/>
      <c r="D41" s="21"/>
      <c r="E41" s="21" t="s">
        <v>1348</v>
      </c>
      <c r="F41" s="21" t="s">
        <v>1348</v>
      </c>
      <c r="G41" s="21"/>
      <c r="H41" s="21"/>
      <c r="I41" s="21"/>
      <c r="J41" s="21"/>
      <c r="K41" s="21"/>
      <c r="L41" s="21"/>
      <c r="M41" s="21"/>
      <c r="N41" s="21"/>
      <c r="O41" s="21">
        <v>1</v>
      </c>
      <c r="P41" s="21">
        <v>8</v>
      </c>
      <c r="Q41" s="21">
        <v>1</v>
      </c>
      <c r="R41" s="21">
        <v>1</v>
      </c>
      <c r="S41" s="21"/>
      <c r="T41" s="21"/>
      <c r="U41" s="21">
        <f t="shared" si="1"/>
        <v>11</v>
      </c>
    </row>
    <row r="42" spans="1:21">
      <c r="A42" s="8" t="s">
        <v>366</v>
      </c>
      <c r="B42" s="21"/>
      <c r="C42" s="21"/>
      <c r="D42" s="21"/>
      <c r="E42" s="21" t="s">
        <v>1348</v>
      </c>
      <c r="F42" s="21" t="s">
        <v>1348</v>
      </c>
      <c r="G42" s="21"/>
      <c r="H42" s="21"/>
      <c r="I42" s="21"/>
      <c r="J42" s="21"/>
      <c r="K42" s="21"/>
      <c r="L42" s="21"/>
      <c r="M42" s="21"/>
      <c r="N42" s="21"/>
      <c r="O42" s="21"/>
      <c r="P42" s="21">
        <v>10</v>
      </c>
      <c r="Q42" s="21"/>
      <c r="R42" s="21"/>
      <c r="S42" s="21"/>
      <c r="T42" s="21"/>
      <c r="U42" s="21">
        <f t="shared" si="1"/>
        <v>10</v>
      </c>
    </row>
    <row r="43" spans="1:21">
      <c r="A43" s="8" t="s">
        <v>626</v>
      </c>
      <c r="B43" s="21"/>
      <c r="C43" s="21"/>
      <c r="D43" s="21"/>
      <c r="E43" s="21" t="s">
        <v>1348</v>
      </c>
      <c r="F43" s="21" t="s">
        <v>1348</v>
      </c>
      <c r="G43" s="21"/>
      <c r="H43" s="21"/>
      <c r="I43" s="21"/>
      <c r="J43" s="20"/>
      <c r="K43" s="20"/>
      <c r="L43" s="20"/>
      <c r="M43" s="21"/>
      <c r="N43" s="21"/>
      <c r="O43" s="21"/>
      <c r="P43" s="21">
        <v>1</v>
      </c>
      <c r="Q43" s="21">
        <v>2</v>
      </c>
      <c r="R43" s="21">
        <v>2</v>
      </c>
      <c r="S43" s="21"/>
      <c r="T43" s="21"/>
      <c r="U43" s="21">
        <f t="shared" si="1"/>
        <v>5</v>
      </c>
    </row>
    <row r="44" spans="1:21">
      <c r="A44" s="8" t="s">
        <v>485</v>
      </c>
      <c r="B44" s="21"/>
      <c r="C44" s="21"/>
      <c r="D44" s="21"/>
      <c r="E44" s="21">
        <v>4</v>
      </c>
      <c r="F44" s="21" t="s">
        <v>1348</v>
      </c>
      <c r="G44" s="21">
        <v>1</v>
      </c>
      <c r="H44" s="21"/>
      <c r="I44" s="21"/>
      <c r="J44" s="21"/>
      <c r="K44" s="60"/>
      <c r="L44" s="60"/>
      <c r="M44" s="21"/>
      <c r="N44" s="21"/>
      <c r="O44" s="21"/>
      <c r="P44" s="21"/>
      <c r="Q44" s="21"/>
      <c r="R44" s="21"/>
      <c r="S44" s="21"/>
      <c r="T44" s="21"/>
      <c r="U44" s="21">
        <f t="shared" si="1"/>
        <v>5</v>
      </c>
    </row>
    <row r="45" spans="1:21">
      <c r="A45" s="8" t="s">
        <v>486</v>
      </c>
      <c r="B45" s="21"/>
      <c r="C45" s="21"/>
      <c r="D45" s="21"/>
      <c r="E45" s="21" t="s">
        <v>1348</v>
      </c>
      <c r="F45" s="21" t="s">
        <v>1348</v>
      </c>
      <c r="G45" s="21"/>
      <c r="H45" s="21"/>
      <c r="I45" s="21"/>
      <c r="J45" s="21">
        <v>6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>
        <f t="shared" si="1"/>
        <v>6</v>
      </c>
    </row>
    <row r="46" spans="1:21">
      <c r="A46" s="8" t="s">
        <v>487</v>
      </c>
      <c r="B46" s="21">
        <v>2</v>
      </c>
      <c r="C46" s="21">
        <v>7</v>
      </c>
      <c r="D46" s="21"/>
      <c r="E46" s="21">
        <v>1</v>
      </c>
      <c r="F46" s="21" t="s">
        <v>1348</v>
      </c>
      <c r="G46" s="21">
        <v>1</v>
      </c>
      <c r="H46" s="21">
        <v>8</v>
      </c>
      <c r="I46" s="21"/>
      <c r="J46" s="21"/>
      <c r="K46" s="21">
        <v>6</v>
      </c>
      <c r="L46" s="21">
        <v>1</v>
      </c>
      <c r="M46" s="21"/>
      <c r="N46" s="21"/>
      <c r="O46" s="21">
        <v>1</v>
      </c>
      <c r="P46" s="21"/>
      <c r="Q46" s="21">
        <v>6</v>
      </c>
      <c r="R46" s="21"/>
      <c r="S46" s="21">
        <v>10</v>
      </c>
      <c r="T46" s="21">
        <v>1</v>
      </c>
      <c r="U46" s="21">
        <f t="shared" si="1"/>
        <v>44</v>
      </c>
    </row>
    <row r="47" spans="1:21">
      <c r="B47" s="20"/>
      <c r="C47" s="20"/>
      <c r="D47" s="20"/>
      <c r="E47" s="20"/>
      <c r="F47" s="20" t="s">
        <v>1348</v>
      </c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</row>
    <row r="48" spans="1:21">
      <c r="A48" s="53" t="s">
        <v>1274</v>
      </c>
      <c r="B48" s="122"/>
      <c r="C48" s="122"/>
      <c r="D48" s="122"/>
      <c r="E48" s="122"/>
      <c r="F48" s="122" t="s">
        <v>1348</v>
      </c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</row>
    <row r="49" spans="1:21" ht="14">
      <c r="A49" s="61" t="s">
        <v>245</v>
      </c>
      <c r="B49" s="21"/>
      <c r="C49" s="21"/>
      <c r="D49" s="21"/>
      <c r="E49" s="21" t="s">
        <v>1348</v>
      </c>
      <c r="F49" s="21" t="s">
        <v>1348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 t="str">
        <f t="shared" ref="U49:U54" si="2">IF(SUM(B49:T49)=0,"",SUM(B49:T49))</f>
        <v/>
      </c>
    </row>
    <row r="50" spans="1:21" ht="14">
      <c r="A50" s="61" t="s">
        <v>246</v>
      </c>
      <c r="B50" s="21"/>
      <c r="C50" s="21"/>
      <c r="D50" s="21"/>
      <c r="E50" s="21" t="s">
        <v>1348</v>
      </c>
      <c r="F50" s="21" t="s">
        <v>1348</v>
      </c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 t="str">
        <f t="shared" si="2"/>
        <v/>
      </c>
    </row>
    <row r="51" spans="1:21" ht="14">
      <c r="A51" s="61" t="s">
        <v>247</v>
      </c>
      <c r="B51" s="21"/>
      <c r="C51" s="21"/>
      <c r="D51" s="21"/>
      <c r="E51" s="21" t="s">
        <v>1348</v>
      </c>
      <c r="F51" s="21" t="s">
        <v>1348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 t="str">
        <f t="shared" si="2"/>
        <v/>
      </c>
    </row>
    <row r="52" spans="1:21" ht="14">
      <c r="A52" s="61" t="s">
        <v>248</v>
      </c>
      <c r="B52" s="21"/>
      <c r="C52" s="21"/>
      <c r="D52" s="21"/>
      <c r="E52" s="21" t="s">
        <v>1348</v>
      </c>
      <c r="F52" s="21" t="s">
        <v>1348</v>
      </c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 t="str">
        <f t="shared" si="2"/>
        <v/>
      </c>
    </row>
    <row r="53" spans="1:21" ht="14">
      <c r="A53" s="61" t="s">
        <v>805</v>
      </c>
      <c r="B53" s="21"/>
      <c r="C53" s="21"/>
      <c r="D53" s="21"/>
      <c r="E53" s="21" t="s">
        <v>1348</v>
      </c>
      <c r="F53" s="21" t="s">
        <v>1348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 t="str">
        <f t="shared" si="2"/>
        <v/>
      </c>
    </row>
    <row r="54" spans="1:21" ht="14">
      <c r="A54" s="39" t="s">
        <v>1365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>
        <v>3</v>
      </c>
      <c r="O54" s="21"/>
      <c r="P54" s="21"/>
      <c r="Q54" s="21"/>
      <c r="R54" s="21"/>
      <c r="S54" s="21"/>
      <c r="T54" s="21"/>
      <c r="U54" s="21">
        <f t="shared" si="2"/>
        <v>3</v>
      </c>
    </row>
    <row r="55" spans="1:21">
      <c r="A55" s="48"/>
      <c r="B55" s="20"/>
      <c r="C55" s="20"/>
      <c r="D55" s="20"/>
      <c r="E55" s="20"/>
      <c r="F55" s="20" t="s">
        <v>1348</v>
      </c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</row>
    <row r="56" spans="1:21" ht="14">
      <c r="A56" s="2" t="s">
        <v>979</v>
      </c>
      <c r="B56" s="45"/>
      <c r="C56" s="45"/>
      <c r="D56" s="45"/>
      <c r="E56" s="20"/>
      <c r="F56" s="20" t="s">
        <v>1348</v>
      </c>
      <c r="G56" s="20"/>
      <c r="H56" s="20"/>
      <c r="I56" s="20"/>
      <c r="J56" s="20"/>
      <c r="K56" s="20"/>
      <c r="L56" s="20"/>
      <c r="M56" s="20"/>
      <c r="N56" s="20"/>
      <c r="O56" s="20"/>
      <c r="P56" s="45"/>
      <c r="Q56" s="20"/>
      <c r="R56" s="20"/>
      <c r="S56" s="20"/>
      <c r="T56" s="20"/>
      <c r="U56" s="20"/>
    </row>
    <row r="57" spans="1:21" ht="14">
      <c r="A57" s="62" t="s">
        <v>324</v>
      </c>
      <c r="B57" s="21">
        <v>34</v>
      </c>
      <c r="C57" s="21"/>
      <c r="D57" s="21"/>
      <c r="E57" s="21" t="s">
        <v>1348</v>
      </c>
      <c r="F57" s="21" t="s">
        <v>1348</v>
      </c>
      <c r="G57" s="21"/>
      <c r="H57" s="21"/>
      <c r="I57" s="21"/>
      <c r="J57" s="21"/>
      <c r="K57" s="21"/>
      <c r="L57" s="21"/>
      <c r="M57" s="21">
        <v>4</v>
      </c>
      <c r="N57" s="21">
        <v>13</v>
      </c>
      <c r="O57" s="21">
        <v>19</v>
      </c>
      <c r="P57" s="21">
        <v>3</v>
      </c>
      <c r="Q57" s="21"/>
      <c r="R57" s="21">
        <v>3</v>
      </c>
      <c r="S57" s="21"/>
      <c r="T57" s="21">
        <v>4</v>
      </c>
      <c r="U57" s="21">
        <f>IF(SUM(B57:T57)=0,"",SUM(B57:T57))</f>
        <v>80</v>
      </c>
    </row>
    <row r="58" spans="1:21" ht="14">
      <c r="A58" s="61" t="s">
        <v>769</v>
      </c>
      <c r="B58" s="21"/>
      <c r="C58" s="21">
        <v>5</v>
      </c>
      <c r="D58" s="21"/>
      <c r="E58" s="21" t="s">
        <v>1348</v>
      </c>
      <c r="F58" s="21" t="s">
        <v>1348</v>
      </c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>
        <f>IF(SUM(B58:T58)=0,"",SUM(B58:T58))</f>
        <v>5</v>
      </c>
    </row>
    <row r="59" spans="1:21" ht="14">
      <c r="A59" s="61" t="s">
        <v>863</v>
      </c>
      <c r="B59" s="21">
        <v>19</v>
      </c>
      <c r="C59" s="21"/>
      <c r="D59" s="21">
        <v>2</v>
      </c>
      <c r="E59" s="21">
        <v>1</v>
      </c>
      <c r="F59" s="21">
        <v>3</v>
      </c>
      <c r="G59" s="21"/>
      <c r="H59" s="21"/>
      <c r="I59" s="21">
        <v>5</v>
      </c>
      <c r="J59" s="21">
        <v>4</v>
      </c>
      <c r="K59" s="21">
        <v>3</v>
      </c>
      <c r="L59" s="21">
        <v>3</v>
      </c>
      <c r="M59" s="21">
        <v>4</v>
      </c>
      <c r="N59" s="21"/>
      <c r="O59" s="21">
        <v>48</v>
      </c>
      <c r="P59" s="21">
        <v>4</v>
      </c>
      <c r="Q59" s="21">
        <v>1</v>
      </c>
      <c r="R59" s="21">
        <v>4</v>
      </c>
      <c r="S59" s="21">
        <v>1</v>
      </c>
      <c r="T59" s="21">
        <v>8</v>
      </c>
      <c r="U59" s="21">
        <f>IF(SUM(B59:T59)=0,"",SUM(B59:T59))</f>
        <v>110</v>
      </c>
    </row>
    <row r="60" spans="1:21" ht="14">
      <c r="A60" s="61" t="s">
        <v>864</v>
      </c>
      <c r="B60" s="21">
        <v>6</v>
      </c>
      <c r="C60" s="21">
        <v>4</v>
      </c>
      <c r="D60" s="21">
        <v>2</v>
      </c>
      <c r="E60" s="21">
        <v>3</v>
      </c>
      <c r="F60" s="21">
        <v>2</v>
      </c>
      <c r="G60" s="21">
        <v>1</v>
      </c>
      <c r="H60" s="77" t="s">
        <v>1128</v>
      </c>
      <c r="I60" s="21"/>
      <c r="J60" s="21">
        <v>3</v>
      </c>
      <c r="K60" s="21">
        <v>7</v>
      </c>
      <c r="L60" s="21">
        <v>7</v>
      </c>
      <c r="M60" s="21">
        <v>1</v>
      </c>
      <c r="N60" s="21"/>
      <c r="O60" s="21">
        <v>4</v>
      </c>
      <c r="P60" s="21">
        <v>31</v>
      </c>
      <c r="Q60" s="21">
        <v>18</v>
      </c>
      <c r="R60" s="21">
        <v>7</v>
      </c>
      <c r="S60" s="21">
        <v>7</v>
      </c>
      <c r="T60" s="21">
        <v>17</v>
      </c>
      <c r="U60" s="21">
        <f>IF(SUM(B60:T60)=0,"",SUM(B60:T60))</f>
        <v>120</v>
      </c>
    </row>
    <row r="61" spans="1:21" ht="14">
      <c r="A61" s="61" t="s">
        <v>194</v>
      </c>
      <c r="B61" s="21"/>
      <c r="C61" s="21"/>
      <c r="D61" s="21"/>
      <c r="E61" s="21" t="s">
        <v>1348</v>
      </c>
      <c r="F61" s="21" t="s">
        <v>1348</v>
      </c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 t="str">
        <f>IF(SUM(B61:T61)=0,"",SUM(B61:T61))</f>
        <v/>
      </c>
    </row>
    <row r="62" spans="1:21">
      <c r="A62" s="48"/>
      <c r="B62" s="20"/>
      <c r="C62" s="20"/>
      <c r="D62" s="20"/>
      <c r="E62" s="20"/>
      <c r="F62" s="20" t="s">
        <v>1348</v>
      </c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</row>
    <row r="63" spans="1:21" ht="14">
      <c r="A63" s="2" t="s">
        <v>981</v>
      </c>
      <c r="B63" s="20"/>
      <c r="C63" s="123"/>
      <c r="D63" s="123"/>
      <c r="E63" s="123"/>
      <c r="F63" s="123" t="s">
        <v>1348</v>
      </c>
      <c r="G63" s="45"/>
      <c r="H63" s="123"/>
      <c r="I63" s="123"/>
      <c r="J63" s="123"/>
      <c r="K63" s="123"/>
      <c r="L63" s="123"/>
      <c r="M63" s="123"/>
      <c r="N63" s="123"/>
      <c r="O63" s="123"/>
      <c r="P63" s="124"/>
      <c r="Q63" s="123"/>
      <c r="R63" s="123"/>
      <c r="S63" s="123"/>
      <c r="T63" s="123"/>
      <c r="U63" s="123"/>
    </row>
    <row r="64" spans="1:21" ht="14">
      <c r="A64" s="61" t="s">
        <v>1275</v>
      </c>
      <c r="B64" s="21"/>
      <c r="C64" s="33"/>
      <c r="D64" s="33"/>
      <c r="E64" s="33" t="s">
        <v>1348</v>
      </c>
      <c r="F64" s="33" t="s">
        <v>1348</v>
      </c>
      <c r="G64" s="21"/>
      <c r="H64" s="33"/>
      <c r="I64" s="33"/>
      <c r="J64" s="33"/>
      <c r="K64" s="33">
        <v>4</v>
      </c>
      <c r="L64" s="33"/>
      <c r="M64" s="33"/>
      <c r="N64" s="33"/>
      <c r="O64" s="33"/>
      <c r="P64" s="124"/>
      <c r="Q64" s="124"/>
      <c r="R64" s="124"/>
      <c r="S64" s="124"/>
      <c r="T64" s="124"/>
      <c r="U64" s="21">
        <f>IF(SUM(B64:T64)=0,"",SUM(B64:T64))</f>
        <v>4</v>
      </c>
    </row>
    <row r="65" spans="1:21" ht="14">
      <c r="A65" s="64" t="s">
        <v>1276</v>
      </c>
      <c r="B65" s="45"/>
      <c r="C65" s="124"/>
      <c r="D65" s="124"/>
      <c r="E65" s="124" t="s">
        <v>1348</v>
      </c>
      <c r="F65" s="124" t="s">
        <v>1348</v>
      </c>
      <c r="G65" s="21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21" t="str">
        <f>IF(SUM(B65:T65)=0,"",SUM(B65:T65))</f>
        <v/>
      </c>
    </row>
    <row r="66" spans="1:21" ht="14">
      <c r="A66" s="120" t="s">
        <v>552</v>
      </c>
      <c r="B66" s="124"/>
      <c r="C66" s="124">
        <v>1</v>
      </c>
      <c r="D66" s="124"/>
      <c r="E66" s="124" t="s">
        <v>1348</v>
      </c>
      <c r="F66" s="124" t="s">
        <v>1348</v>
      </c>
      <c r="G66" s="21"/>
      <c r="H66" s="124">
        <v>7</v>
      </c>
      <c r="I66" s="124">
        <v>1</v>
      </c>
      <c r="J66" s="124"/>
      <c r="K66" s="124">
        <v>13</v>
      </c>
      <c r="L66" s="124">
        <v>2</v>
      </c>
      <c r="M66" s="124"/>
      <c r="N66" s="124"/>
      <c r="O66" s="124">
        <v>3</v>
      </c>
      <c r="P66" s="124"/>
      <c r="Q66" s="124">
        <v>2</v>
      </c>
      <c r="R66" s="124">
        <v>2</v>
      </c>
      <c r="S66" s="124">
        <v>16</v>
      </c>
      <c r="T66" s="124"/>
      <c r="U66" s="21">
        <f>IF(SUM(B66:T66)=0,"",SUM(B66:T66))</f>
        <v>47</v>
      </c>
    </row>
    <row r="67" spans="1:21" ht="14">
      <c r="A67" s="64" t="s">
        <v>1277</v>
      </c>
      <c r="B67" s="45"/>
      <c r="C67" s="124"/>
      <c r="D67" s="124"/>
      <c r="E67" s="124" t="s">
        <v>1348</v>
      </c>
      <c r="F67" s="124" t="s">
        <v>1348</v>
      </c>
      <c r="G67" s="21"/>
      <c r="H67" s="124"/>
      <c r="I67" s="124"/>
      <c r="J67" s="124"/>
      <c r="K67" s="124"/>
      <c r="L67" s="124"/>
      <c r="M67" s="124"/>
      <c r="N67" s="124"/>
      <c r="O67" s="124">
        <v>1</v>
      </c>
      <c r="P67" s="124"/>
      <c r="Q67" s="124"/>
      <c r="R67" s="124"/>
      <c r="S67" s="124"/>
      <c r="T67" s="124"/>
      <c r="U67" s="21">
        <f>IF(SUM(B67:T67)=0,"",SUM(B67:T67))</f>
        <v>1</v>
      </c>
    </row>
    <row r="68" spans="1:21">
      <c r="A68" s="48"/>
      <c r="B68" s="20"/>
      <c r="C68" s="123"/>
      <c r="D68" s="123"/>
      <c r="E68" s="123"/>
      <c r="F68" s="123" t="s">
        <v>1348</v>
      </c>
      <c r="G68" s="44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</row>
    <row r="69" spans="1:21" ht="14">
      <c r="A69" s="2" t="s">
        <v>982</v>
      </c>
      <c r="B69" s="45"/>
      <c r="C69" s="45"/>
      <c r="D69" s="45"/>
      <c r="E69" s="20"/>
      <c r="F69" s="20" t="s">
        <v>1348</v>
      </c>
      <c r="G69" s="20"/>
      <c r="H69" s="20"/>
      <c r="I69" s="20"/>
      <c r="J69" s="20"/>
      <c r="K69" s="20"/>
      <c r="L69" s="20"/>
      <c r="M69" s="20"/>
      <c r="N69" s="20"/>
      <c r="O69" s="20"/>
      <c r="P69" s="45"/>
      <c r="Q69" s="20"/>
      <c r="R69" s="20"/>
      <c r="S69" s="20"/>
      <c r="T69" s="20"/>
      <c r="U69" s="20"/>
    </row>
    <row r="70" spans="1:21" ht="14">
      <c r="A70" s="62" t="s">
        <v>481</v>
      </c>
      <c r="B70" s="21">
        <v>2</v>
      </c>
      <c r="C70" s="21"/>
      <c r="D70" s="21"/>
      <c r="E70" s="21" t="s">
        <v>1348</v>
      </c>
      <c r="F70" s="21" t="s">
        <v>1348</v>
      </c>
      <c r="G70" s="21"/>
      <c r="H70" s="21"/>
      <c r="I70" s="21"/>
      <c r="J70" s="21"/>
      <c r="K70" s="21">
        <v>2</v>
      </c>
      <c r="L70" s="21"/>
      <c r="M70" s="21"/>
      <c r="N70" s="21"/>
      <c r="O70" s="21">
        <v>1</v>
      </c>
      <c r="P70" s="21"/>
      <c r="Q70" s="21"/>
      <c r="R70" s="21"/>
      <c r="S70" s="21"/>
      <c r="T70" s="21"/>
      <c r="U70" s="21">
        <f t="shared" ref="U70:U75" si="3">IF(SUM(B70:T70)=0,"",SUM(B70:T70))</f>
        <v>5</v>
      </c>
    </row>
    <row r="71" spans="1:21" ht="14">
      <c r="A71" s="61" t="s">
        <v>488</v>
      </c>
      <c r="B71" s="21">
        <v>2</v>
      </c>
      <c r="C71" s="21">
        <v>3</v>
      </c>
      <c r="D71" s="21"/>
      <c r="E71" s="21">
        <v>5</v>
      </c>
      <c r="F71" s="21" t="s">
        <v>1348</v>
      </c>
      <c r="G71" s="21">
        <v>2</v>
      </c>
      <c r="H71" s="21"/>
      <c r="I71" s="21">
        <v>1</v>
      </c>
      <c r="J71" s="21"/>
      <c r="K71" s="21">
        <v>3</v>
      </c>
      <c r="L71" s="21">
        <v>2</v>
      </c>
      <c r="M71" s="21">
        <v>2</v>
      </c>
      <c r="N71" s="21"/>
      <c r="O71" s="21"/>
      <c r="P71" s="21"/>
      <c r="Q71" s="21"/>
      <c r="R71" s="21"/>
      <c r="S71" s="21"/>
      <c r="T71" s="21"/>
      <c r="U71" s="21">
        <f t="shared" si="3"/>
        <v>20</v>
      </c>
    </row>
    <row r="72" spans="1:21" ht="14">
      <c r="A72" s="48" t="s">
        <v>259</v>
      </c>
      <c r="B72" s="44"/>
      <c r="C72" s="44"/>
      <c r="D72" s="44"/>
      <c r="E72" s="44" t="s">
        <v>1348</v>
      </c>
      <c r="F72" s="44" t="s">
        <v>1348</v>
      </c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21" t="str">
        <f t="shared" si="3"/>
        <v/>
      </c>
    </row>
    <row r="73" spans="1:21" ht="14">
      <c r="A73" s="61" t="s">
        <v>490</v>
      </c>
      <c r="B73" s="21">
        <v>14</v>
      </c>
      <c r="C73" s="21">
        <v>3</v>
      </c>
      <c r="D73" s="21"/>
      <c r="E73" s="21">
        <v>19</v>
      </c>
      <c r="F73" s="21">
        <v>1</v>
      </c>
      <c r="G73" s="21">
        <v>2</v>
      </c>
      <c r="H73" s="21"/>
      <c r="I73" s="21"/>
      <c r="J73" s="21">
        <v>6</v>
      </c>
      <c r="K73" s="21">
        <v>8</v>
      </c>
      <c r="L73" s="21"/>
      <c r="M73" s="21">
        <v>1</v>
      </c>
      <c r="N73" s="21"/>
      <c r="O73" s="21"/>
      <c r="P73" s="21">
        <v>1</v>
      </c>
      <c r="Q73" s="21"/>
      <c r="R73" s="21"/>
      <c r="S73" s="21"/>
      <c r="T73" s="21"/>
      <c r="U73" s="21">
        <f t="shared" si="3"/>
        <v>55</v>
      </c>
    </row>
    <row r="74" spans="1:21" ht="14">
      <c r="A74" s="61" t="s">
        <v>489</v>
      </c>
      <c r="B74" s="21">
        <v>1</v>
      </c>
      <c r="C74" s="21"/>
      <c r="D74" s="21"/>
      <c r="E74" s="21">
        <v>3</v>
      </c>
      <c r="F74" s="21" t="s">
        <v>1348</v>
      </c>
      <c r="G74" s="21"/>
      <c r="H74" s="21"/>
      <c r="I74" s="21">
        <v>1</v>
      </c>
      <c r="J74" s="21">
        <v>3</v>
      </c>
      <c r="K74" s="21">
        <v>16</v>
      </c>
      <c r="L74" s="21">
        <v>1</v>
      </c>
      <c r="M74" s="21"/>
      <c r="N74" s="21"/>
      <c r="O74" s="21"/>
      <c r="P74" s="21"/>
      <c r="Q74" s="21"/>
      <c r="R74" s="21"/>
      <c r="S74" s="21"/>
      <c r="T74" s="21"/>
      <c r="U74" s="21">
        <f t="shared" si="3"/>
        <v>25</v>
      </c>
    </row>
    <row r="75" spans="1:21" ht="14">
      <c r="A75" s="64" t="s">
        <v>762</v>
      </c>
      <c r="B75" s="21"/>
      <c r="C75" s="21"/>
      <c r="D75" s="21">
        <v>1</v>
      </c>
      <c r="E75" s="21" t="s">
        <v>1348</v>
      </c>
      <c r="F75" s="21" t="s">
        <v>1348</v>
      </c>
      <c r="G75" s="21"/>
      <c r="H75" s="21">
        <v>3</v>
      </c>
      <c r="I75" s="21"/>
      <c r="J75" s="21">
        <v>2</v>
      </c>
      <c r="K75" s="21"/>
      <c r="L75" s="21"/>
      <c r="M75" s="21"/>
      <c r="N75" s="21"/>
      <c r="O75" s="21"/>
      <c r="P75" s="21">
        <v>1</v>
      </c>
      <c r="Q75" s="21"/>
      <c r="R75" s="21"/>
      <c r="S75" s="21"/>
      <c r="T75" s="21"/>
      <c r="U75" s="21">
        <f t="shared" si="3"/>
        <v>7</v>
      </c>
    </row>
    <row r="76" spans="1:21">
      <c r="B76" s="44"/>
      <c r="C76" s="44"/>
      <c r="D76" s="44"/>
      <c r="E76" s="44"/>
      <c r="F76" s="44" t="s">
        <v>1348</v>
      </c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</row>
    <row r="77" spans="1:21">
      <c r="A77" s="3" t="s">
        <v>829</v>
      </c>
      <c r="B77" s="45"/>
      <c r="C77" s="45"/>
      <c r="D77" s="45"/>
      <c r="E77" s="20"/>
      <c r="F77" s="20" t="s">
        <v>1348</v>
      </c>
      <c r="G77" s="20"/>
      <c r="H77" s="20"/>
      <c r="I77" s="20"/>
      <c r="J77" s="20"/>
      <c r="K77" s="20"/>
      <c r="L77" s="20"/>
      <c r="M77" s="20"/>
      <c r="N77" s="20"/>
      <c r="O77" s="20"/>
      <c r="P77" s="45"/>
      <c r="Q77" s="20"/>
      <c r="R77" s="20"/>
      <c r="S77" s="20"/>
      <c r="T77" s="20"/>
      <c r="U77" s="20"/>
    </row>
    <row r="78" spans="1:21" ht="14">
      <c r="A78" s="62" t="s">
        <v>745</v>
      </c>
      <c r="B78" s="21"/>
      <c r="C78" s="21">
        <v>1</v>
      </c>
      <c r="D78" s="21"/>
      <c r="E78" s="21" t="s">
        <v>1348</v>
      </c>
      <c r="F78" s="21" t="s">
        <v>1348</v>
      </c>
      <c r="G78" s="21">
        <v>2</v>
      </c>
      <c r="H78" s="21">
        <v>1</v>
      </c>
      <c r="I78" s="21"/>
      <c r="J78" s="21"/>
      <c r="K78" s="21">
        <v>2</v>
      </c>
      <c r="L78" s="21"/>
      <c r="M78" s="21"/>
      <c r="N78" s="21"/>
      <c r="O78" s="21"/>
      <c r="P78" s="21"/>
      <c r="Q78" s="21"/>
      <c r="R78" s="21"/>
      <c r="S78" s="21"/>
      <c r="T78" s="21"/>
      <c r="U78" s="21">
        <f>IF(SUM(B78:T78)=0,"",SUM(B78:T78))</f>
        <v>6</v>
      </c>
    </row>
    <row r="79" spans="1:21" ht="14">
      <c r="A79" s="61" t="s">
        <v>746</v>
      </c>
      <c r="B79" s="21"/>
      <c r="C79" s="21"/>
      <c r="D79" s="21"/>
      <c r="E79" s="21" t="s">
        <v>1348</v>
      </c>
      <c r="F79" s="21">
        <v>9</v>
      </c>
      <c r="G79" s="21"/>
      <c r="H79" s="21"/>
      <c r="I79" s="21"/>
      <c r="J79" s="21"/>
      <c r="K79" s="21">
        <v>2</v>
      </c>
      <c r="L79" s="21"/>
      <c r="M79" s="21"/>
      <c r="N79" s="21"/>
      <c r="O79" s="21"/>
      <c r="P79" s="21"/>
      <c r="Q79" s="21">
        <v>1</v>
      </c>
      <c r="R79" s="21"/>
      <c r="S79" s="21"/>
      <c r="T79" s="21"/>
      <c r="U79" s="21">
        <f>IF(SUM(B79:T79)=0,"",SUM(B79:T79))</f>
        <v>12</v>
      </c>
    </row>
    <row r="80" spans="1:21" ht="14">
      <c r="A80" s="61" t="s">
        <v>436</v>
      </c>
      <c r="B80" s="21"/>
      <c r="C80" s="21"/>
      <c r="D80" s="21"/>
      <c r="E80" s="21" t="s">
        <v>1348</v>
      </c>
      <c r="F80" s="21" t="s">
        <v>1348</v>
      </c>
      <c r="G80" s="21"/>
      <c r="H80" s="21">
        <v>1</v>
      </c>
      <c r="I80" s="21"/>
      <c r="J80" s="21"/>
      <c r="K80" s="21"/>
      <c r="L80" s="21"/>
      <c r="M80" s="21">
        <v>2</v>
      </c>
      <c r="N80" s="21"/>
      <c r="O80" s="21"/>
      <c r="P80" s="21">
        <v>2</v>
      </c>
      <c r="Q80" s="21"/>
      <c r="R80" s="21"/>
      <c r="S80" s="21"/>
      <c r="T80" s="21">
        <v>4</v>
      </c>
      <c r="U80" s="21">
        <f>IF(SUM(B80:T80)=0,"",SUM(B80:T80))</f>
        <v>9</v>
      </c>
    </row>
    <row r="81" spans="1:21" ht="14">
      <c r="A81" s="61" t="s">
        <v>444</v>
      </c>
      <c r="B81" s="21">
        <v>3</v>
      </c>
      <c r="C81" s="21"/>
      <c r="D81" s="21"/>
      <c r="E81" s="21" t="s">
        <v>1348</v>
      </c>
      <c r="F81" s="21">
        <v>16</v>
      </c>
      <c r="G81" s="21">
        <v>4</v>
      </c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>
        <f>IF(SUM(B81:T81)=0,"",SUM(B81:T81))</f>
        <v>23</v>
      </c>
    </row>
    <row r="82" spans="1:21">
      <c r="B82" s="20"/>
      <c r="C82" s="20"/>
      <c r="D82" s="20"/>
      <c r="E82" s="20"/>
      <c r="F82" s="20" t="s">
        <v>1348</v>
      </c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</row>
    <row r="83" spans="1:21" ht="14">
      <c r="A83" s="2" t="s">
        <v>830</v>
      </c>
      <c r="B83" s="45"/>
      <c r="C83" s="45"/>
      <c r="D83" s="45"/>
      <c r="E83" s="20"/>
      <c r="F83" s="20" t="s">
        <v>1348</v>
      </c>
      <c r="G83" s="20"/>
      <c r="H83" s="20"/>
      <c r="I83" s="20"/>
      <c r="J83" s="20"/>
      <c r="K83" s="20"/>
      <c r="L83" s="20"/>
      <c r="M83" s="20"/>
      <c r="N83" s="20"/>
      <c r="O83" s="20"/>
      <c r="P83" s="45"/>
      <c r="Q83" s="20"/>
      <c r="R83" s="20"/>
      <c r="S83" s="20"/>
      <c r="T83" s="20"/>
      <c r="U83" s="20"/>
    </row>
    <row r="84" spans="1:21" ht="14">
      <c r="A84" s="62" t="s">
        <v>174</v>
      </c>
      <c r="B84" s="21"/>
      <c r="C84" s="21"/>
      <c r="D84" s="21"/>
      <c r="E84" s="21" t="s">
        <v>1348</v>
      </c>
      <c r="F84" s="21" t="s">
        <v>1348</v>
      </c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 t="str">
        <f t="shared" ref="U84:U104" si="4">IF(SUM(B84:T84)=0,"",SUM(B84:T84))</f>
        <v/>
      </c>
    </row>
    <row r="85" spans="1:21" ht="14">
      <c r="A85" s="62" t="s">
        <v>175</v>
      </c>
      <c r="B85" s="21"/>
      <c r="C85" s="21"/>
      <c r="D85" s="21"/>
      <c r="E85" s="21" t="s">
        <v>1348</v>
      </c>
      <c r="F85" s="21" t="s">
        <v>1348</v>
      </c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>
        <v>1</v>
      </c>
      <c r="U85" s="21">
        <f t="shared" si="4"/>
        <v>1</v>
      </c>
    </row>
    <row r="86" spans="1:21" ht="14">
      <c r="A86" s="39" t="s">
        <v>808</v>
      </c>
      <c r="B86" s="21"/>
      <c r="C86" s="21"/>
      <c r="D86" s="21"/>
      <c r="E86" s="21" t="s">
        <v>1348</v>
      </c>
      <c r="F86" s="21" t="s">
        <v>1348</v>
      </c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 t="str">
        <f t="shared" si="4"/>
        <v/>
      </c>
    </row>
    <row r="87" spans="1:21" ht="14">
      <c r="A87" s="62" t="s">
        <v>173</v>
      </c>
      <c r="B87" s="21">
        <v>8</v>
      </c>
      <c r="C87" s="21">
        <v>3</v>
      </c>
      <c r="D87" s="21"/>
      <c r="E87" s="21" t="s">
        <v>1348</v>
      </c>
      <c r="F87" s="21" t="s">
        <v>1348</v>
      </c>
      <c r="G87" s="21"/>
      <c r="H87" s="21"/>
      <c r="I87" s="21">
        <v>1</v>
      </c>
      <c r="J87" s="21">
        <v>2</v>
      </c>
      <c r="K87" s="21">
        <v>2</v>
      </c>
      <c r="L87" s="21"/>
      <c r="M87" s="21"/>
      <c r="N87" s="21"/>
      <c r="O87" s="21"/>
      <c r="P87" s="21">
        <v>5</v>
      </c>
      <c r="Q87" s="21">
        <v>1</v>
      </c>
      <c r="R87" s="21">
        <v>2</v>
      </c>
      <c r="S87" s="21">
        <v>1</v>
      </c>
      <c r="T87" s="21">
        <v>12</v>
      </c>
      <c r="U87" s="21">
        <f t="shared" si="4"/>
        <v>37</v>
      </c>
    </row>
    <row r="88" spans="1:21" ht="14">
      <c r="A88" s="62" t="s">
        <v>425</v>
      </c>
      <c r="B88" s="21"/>
      <c r="C88" s="21"/>
      <c r="D88" s="21"/>
      <c r="E88" s="21" t="s">
        <v>1348</v>
      </c>
      <c r="F88" s="21" t="s">
        <v>1348</v>
      </c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 t="str">
        <f t="shared" si="4"/>
        <v/>
      </c>
    </row>
    <row r="89" spans="1:21" ht="14">
      <c r="A89" s="62" t="s">
        <v>614</v>
      </c>
      <c r="B89" s="21"/>
      <c r="C89" s="21"/>
      <c r="D89" s="21"/>
      <c r="E89" s="21" t="s">
        <v>1348</v>
      </c>
      <c r="F89" s="21" t="s">
        <v>1348</v>
      </c>
      <c r="G89" s="21"/>
      <c r="H89" s="21"/>
      <c r="I89" s="21"/>
      <c r="J89" s="21"/>
      <c r="K89" s="21">
        <v>2</v>
      </c>
      <c r="L89" s="21"/>
      <c r="M89" s="21"/>
      <c r="N89" s="21"/>
      <c r="O89" s="21"/>
      <c r="P89" s="21"/>
      <c r="Q89" s="21"/>
      <c r="R89" s="21">
        <v>1</v>
      </c>
      <c r="S89" s="21"/>
      <c r="T89" s="21"/>
      <c r="U89" s="21">
        <f t="shared" si="4"/>
        <v>3</v>
      </c>
    </row>
    <row r="90" spans="1:21" ht="14">
      <c r="A90" s="62" t="s">
        <v>467</v>
      </c>
      <c r="B90" s="21"/>
      <c r="C90" s="21"/>
      <c r="D90" s="21"/>
      <c r="E90" s="21" t="s">
        <v>1348</v>
      </c>
      <c r="F90" s="21" t="s">
        <v>1348</v>
      </c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 t="str">
        <f t="shared" si="4"/>
        <v/>
      </c>
    </row>
    <row r="91" spans="1:21" ht="14">
      <c r="A91" s="62" t="s">
        <v>342</v>
      </c>
      <c r="B91" s="21"/>
      <c r="C91" s="21"/>
      <c r="D91" s="21"/>
      <c r="E91" s="21" t="s">
        <v>1348</v>
      </c>
      <c r="F91" s="21" t="s">
        <v>1348</v>
      </c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 t="str">
        <f t="shared" si="4"/>
        <v/>
      </c>
    </row>
    <row r="92" spans="1:21" ht="14">
      <c r="A92" s="62" t="s">
        <v>344</v>
      </c>
      <c r="B92" s="21"/>
      <c r="C92" s="21"/>
      <c r="D92" s="21"/>
      <c r="E92" s="21" t="s">
        <v>1348</v>
      </c>
      <c r="F92" s="21" t="s">
        <v>1348</v>
      </c>
      <c r="G92" s="21"/>
      <c r="H92" s="21"/>
      <c r="I92" s="21"/>
      <c r="J92" s="21">
        <v>9</v>
      </c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>
        <f t="shared" si="4"/>
        <v>9</v>
      </c>
    </row>
    <row r="93" spans="1:21" ht="14">
      <c r="A93" s="62" t="s">
        <v>435</v>
      </c>
      <c r="B93" s="21"/>
      <c r="C93" s="21"/>
      <c r="D93" s="21"/>
      <c r="E93" s="21" t="s">
        <v>1348</v>
      </c>
      <c r="F93" s="21" t="s">
        <v>1348</v>
      </c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 t="str">
        <f t="shared" si="4"/>
        <v/>
      </c>
    </row>
    <row r="94" spans="1:21" ht="14">
      <c r="A94" s="62" t="s">
        <v>398</v>
      </c>
      <c r="B94" s="21"/>
      <c r="C94" s="21"/>
      <c r="D94" s="21"/>
      <c r="E94" s="21" t="s">
        <v>1348</v>
      </c>
      <c r="F94" s="21" t="s">
        <v>1348</v>
      </c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 t="str">
        <f t="shared" si="4"/>
        <v/>
      </c>
    </row>
    <row r="95" spans="1:21" ht="14">
      <c r="A95" s="62" t="s">
        <v>54</v>
      </c>
      <c r="B95" s="21"/>
      <c r="C95" s="21"/>
      <c r="D95" s="21"/>
      <c r="E95" s="21" t="s">
        <v>1348</v>
      </c>
      <c r="F95" s="21" t="s">
        <v>1348</v>
      </c>
      <c r="G95" s="21"/>
      <c r="H95" s="21"/>
      <c r="I95" s="21"/>
      <c r="J95" s="21">
        <v>1</v>
      </c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>
        <f t="shared" si="4"/>
        <v>1</v>
      </c>
    </row>
    <row r="96" spans="1:21" ht="14">
      <c r="A96" s="62" t="s">
        <v>1272</v>
      </c>
      <c r="B96" s="21"/>
      <c r="C96" s="21"/>
      <c r="D96" s="21"/>
      <c r="E96" s="21" t="s">
        <v>1348</v>
      </c>
      <c r="F96" s="21" t="s">
        <v>1348</v>
      </c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 t="str">
        <f t="shared" si="4"/>
        <v/>
      </c>
    </row>
    <row r="97" spans="1:21" ht="14">
      <c r="A97" s="62" t="s">
        <v>540</v>
      </c>
      <c r="B97" s="21">
        <v>1</v>
      </c>
      <c r="C97" s="21"/>
      <c r="D97" s="21"/>
      <c r="E97" s="21" t="s">
        <v>1348</v>
      </c>
      <c r="F97" s="21" t="s">
        <v>1348</v>
      </c>
      <c r="G97" s="21">
        <v>2</v>
      </c>
      <c r="H97" s="21"/>
      <c r="I97" s="21"/>
      <c r="J97" s="21"/>
      <c r="K97" s="21"/>
      <c r="L97" s="21"/>
      <c r="M97" s="21"/>
      <c r="N97" s="21"/>
      <c r="O97" s="21"/>
      <c r="P97" s="21">
        <v>1</v>
      </c>
      <c r="Q97" s="21"/>
      <c r="R97" s="21"/>
      <c r="S97" s="21">
        <v>1</v>
      </c>
      <c r="T97" s="21"/>
      <c r="U97" s="21">
        <f t="shared" si="4"/>
        <v>5</v>
      </c>
    </row>
    <row r="98" spans="1:21" ht="14">
      <c r="A98" s="62" t="s">
        <v>686</v>
      </c>
      <c r="B98" s="21"/>
      <c r="C98" s="21"/>
      <c r="D98" s="21"/>
      <c r="E98" s="21" t="s">
        <v>1348</v>
      </c>
      <c r="F98" s="21" t="s">
        <v>1348</v>
      </c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 t="str">
        <f t="shared" si="4"/>
        <v/>
      </c>
    </row>
    <row r="99" spans="1:21" ht="14">
      <c r="A99" s="62" t="s">
        <v>537</v>
      </c>
      <c r="B99" s="21"/>
      <c r="C99" s="21"/>
      <c r="D99" s="21"/>
      <c r="E99" s="21" t="s">
        <v>1348</v>
      </c>
      <c r="F99" s="21" t="s">
        <v>1348</v>
      </c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 t="str">
        <f t="shared" si="4"/>
        <v/>
      </c>
    </row>
    <row r="100" spans="1:21" ht="14">
      <c r="A100" s="62" t="s">
        <v>671</v>
      </c>
      <c r="B100" s="21">
        <v>2</v>
      </c>
      <c r="C100" s="21">
        <v>1</v>
      </c>
      <c r="D100" s="21"/>
      <c r="E100" s="21" t="s">
        <v>1348</v>
      </c>
      <c r="F100" s="21" t="s">
        <v>1348</v>
      </c>
      <c r="G100" s="21"/>
      <c r="H100" s="21"/>
      <c r="I100" s="21">
        <v>3</v>
      </c>
      <c r="J100" s="21">
        <v>5</v>
      </c>
      <c r="K100" s="21"/>
      <c r="L100" s="21"/>
      <c r="M100" s="21"/>
      <c r="N100" s="21"/>
      <c r="O100" s="21"/>
      <c r="P100" s="21"/>
      <c r="Q100" s="21"/>
      <c r="R100" s="21"/>
      <c r="S100" s="21"/>
      <c r="T100" s="21">
        <v>1</v>
      </c>
      <c r="U100" s="21">
        <f t="shared" si="4"/>
        <v>12</v>
      </c>
    </row>
    <row r="101" spans="1:21" ht="14">
      <c r="A101" s="62" t="s">
        <v>893</v>
      </c>
      <c r="B101" s="21"/>
      <c r="C101" s="21"/>
      <c r="D101" s="21"/>
      <c r="E101" s="21" t="s">
        <v>1348</v>
      </c>
      <c r="F101" s="21" t="s">
        <v>1348</v>
      </c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 t="str">
        <f t="shared" si="4"/>
        <v/>
      </c>
    </row>
    <row r="102" spans="1:21" ht="14">
      <c r="A102" s="62" t="s">
        <v>897</v>
      </c>
      <c r="B102" s="21"/>
      <c r="C102" s="21"/>
      <c r="D102" s="21"/>
      <c r="E102" s="21" t="s">
        <v>1348</v>
      </c>
      <c r="F102" s="21" t="s">
        <v>1348</v>
      </c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 t="str">
        <f t="shared" si="4"/>
        <v/>
      </c>
    </row>
    <row r="103" spans="1:21" ht="14">
      <c r="A103" s="62" t="s">
        <v>131</v>
      </c>
      <c r="B103" s="21"/>
      <c r="C103" s="21"/>
      <c r="D103" s="21"/>
      <c r="E103" s="21" t="s">
        <v>1348</v>
      </c>
      <c r="F103" s="21" t="s">
        <v>1348</v>
      </c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 t="str">
        <f t="shared" si="4"/>
        <v/>
      </c>
    </row>
    <row r="104" spans="1:21" ht="14">
      <c r="A104" s="61" t="s">
        <v>346</v>
      </c>
      <c r="B104" s="21"/>
      <c r="C104" s="21"/>
      <c r="D104" s="21"/>
      <c r="E104" s="21" t="s">
        <v>1348</v>
      </c>
      <c r="F104" s="21" t="s">
        <v>1348</v>
      </c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>
        <v>1</v>
      </c>
      <c r="U104" s="21">
        <f t="shared" si="4"/>
        <v>1</v>
      </c>
    </row>
    <row r="105" spans="1:21">
      <c r="B105" s="44"/>
      <c r="C105" s="44"/>
      <c r="D105" s="44"/>
      <c r="E105" s="44"/>
      <c r="F105" t="s">
        <v>1348</v>
      </c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</row>
    <row r="106" spans="1:21" ht="14">
      <c r="A106" s="2" t="s">
        <v>1278</v>
      </c>
      <c r="B106" s="45"/>
      <c r="C106" s="45"/>
      <c r="D106" s="45"/>
      <c r="E106" s="45"/>
      <c r="F106" s="125" t="s">
        <v>1348</v>
      </c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</row>
    <row r="107" spans="1:21" ht="14">
      <c r="A107" s="62" t="s">
        <v>801</v>
      </c>
      <c r="B107" s="21"/>
      <c r="C107" s="21"/>
      <c r="D107" s="21"/>
      <c r="E107" s="21" t="s">
        <v>1348</v>
      </c>
      <c r="F107" s="21" t="s">
        <v>1348</v>
      </c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 t="str">
        <f t="shared" ref="U107:U115" si="5">IF(SUM(B107:T107)=0,"",SUM(B107:T107))</f>
        <v/>
      </c>
    </row>
    <row r="108" spans="1:21" ht="14">
      <c r="A108" s="62" t="s">
        <v>1192</v>
      </c>
      <c r="B108" s="21"/>
      <c r="C108" s="21"/>
      <c r="D108" s="21"/>
      <c r="E108" s="21" t="s">
        <v>1348</v>
      </c>
      <c r="F108" s="21" t="s">
        <v>1348</v>
      </c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 t="str">
        <f t="shared" si="5"/>
        <v/>
      </c>
    </row>
    <row r="109" spans="1:21" ht="14">
      <c r="A109" s="62" t="s">
        <v>167</v>
      </c>
      <c r="B109" s="21"/>
      <c r="C109" s="21"/>
      <c r="D109" s="21"/>
      <c r="E109" s="21" t="s">
        <v>1348</v>
      </c>
      <c r="F109" s="21" t="s">
        <v>1348</v>
      </c>
      <c r="G109" s="21"/>
      <c r="H109" s="21">
        <v>4</v>
      </c>
      <c r="I109" s="21"/>
      <c r="J109" s="21"/>
      <c r="K109" s="21"/>
      <c r="L109" s="21"/>
      <c r="M109" s="21"/>
      <c r="N109" s="21"/>
      <c r="O109" s="21">
        <v>7</v>
      </c>
      <c r="P109" s="21"/>
      <c r="Q109" s="21"/>
      <c r="R109" s="21"/>
      <c r="S109" s="21"/>
      <c r="T109" s="21">
        <v>3</v>
      </c>
      <c r="U109" s="21">
        <f t="shared" si="5"/>
        <v>14</v>
      </c>
    </row>
    <row r="110" spans="1:21" ht="14">
      <c r="A110" s="62" t="s">
        <v>1191</v>
      </c>
      <c r="B110" s="21"/>
      <c r="C110" s="21"/>
      <c r="D110" s="21"/>
      <c r="E110" s="21" t="s">
        <v>1348</v>
      </c>
      <c r="F110" s="21" t="s">
        <v>1348</v>
      </c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 t="str">
        <f t="shared" si="5"/>
        <v/>
      </c>
    </row>
    <row r="111" spans="1:21" ht="14">
      <c r="A111" s="62" t="s">
        <v>168</v>
      </c>
      <c r="B111" s="21"/>
      <c r="C111" s="21">
        <v>4</v>
      </c>
      <c r="D111" s="21"/>
      <c r="E111" s="21" t="s">
        <v>1348</v>
      </c>
      <c r="F111" s="21" t="s">
        <v>1348</v>
      </c>
      <c r="G111" s="21"/>
      <c r="H111" s="21"/>
      <c r="I111" s="21"/>
      <c r="J111" s="21"/>
      <c r="K111" s="21"/>
      <c r="L111" s="21">
        <v>6</v>
      </c>
      <c r="M111" s="21"/>
      <c r="N111" s="21">
        <v>3</v>
      </c>
      <c r="O111" s="21">
        <v>3</v>
      </c>
      <c r="P111" s="21"/>
      <c r="Q111" s="21">
        <v>1</v>
      </c>
      <c r="R111" s="21"/>
      <c r="S111" s="21"/>
      <c r="T111" s="21"/>
      <c r="U111" s="21">
        <f t="shared" si="5"/>
        <v>17</v>
      </c>
    </row>
    <row r="112" spans="1:21" ht="14">
      <c r="A112" s="62" t="s">
        <v>205</v>
      </c>
      <c r="B112" s="21"/>
      <c r="C112" s="21"/>
      <c r="D112" s="21"/>
      <c r="E112" s="21" t="s">
        <v>1348</v>
      </c>
      <c r="F112" s="21" t="s">
        <v>1348</v>
      </c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 t="str">
        <f t="shared" si="5"/>
        <v/>
      </c>
    </row>
    <row r="113" spans="1:21" ht="14">
      <c r="A113" s="62" t="s">
        <v>652</v>
      </c>
      <c r="B113" s="21"/>
      <c r="C113" s="21"/>
      <c r="D113" s="21"/>
      <c r="E113" s="21" t="s">
        <v>1348</v>
      </c>
      <c r="F113" s="21" t="s">
        <v>1348</v>
      </c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 t="str">
        <f t="shared" si="5"/>
        <v/>
      </c>
    </row>
    <row r="114" spans="1:21" ht="14">
      <c r="A114" s="62" t="s">
        <v>6</v>
      </c>
      <c r="B114" s="21"/>
      <c r="C114" s="21"/>
      <c r="D114" s="21"/>
      <c r="E114" s="21" t="s">
        <v>1348</v>
      </c>
      <c r="F114" s="21" t="s">
        <v>1348</v>
      </c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 t="str">
        <f t="shared" si="5"/>
        <v/>
      </c>
    </row>
    <row r="115" spans="1:21" ht="14">
      <c r="A115" s="62" t="s">
        <v>616</v>
      </c>
      <c r="B115" s="21"/>
      <c r="C115" s="21">
        <v>7</v>
      </c>
      <c r="D115" s="21"/>
      <c r="E115" s="21" t="s">
        <v>1348</v>
      </c>
      <c r="F115" s="21" t="s">
        <v>1348</v>
      </c>
      <c r="G115" s="21"/>
      <c r="H115" s="21"/>
      <c r="I115" s="21"/>
      <c r="J115" s="21"/>
      <c r="K115" s="21"/>
      <c r="L115" s="21"/>
      <c r="M115" s="21"/>
      <c r="N115" s="21">
        <v>278</v>
      </c>
      <c r="O115" s="21"/>
      <c r="P115" s="21"/>
      <c r="Q115" s="21"/>
      <c r="R115" s="21"/>
      <c r="S115" s="21"/>
      <c r="T115" s="21">
        <v>3</v>
      </c>
      <c r="U115" s="21">
        <f t="shared" si="5"/>
        <v>288</v>
      </c>
    </row>
    <row r="116" spans="1:21">
      <c r="B116" s="20"/>
      <c r="C116" s="20"/>
      <c r="D116" s="20"/>
      <c r="E116" s="20"/>
      <c r="F116" s="20" t="s">
        <v>1348</v>
      </c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1:21" ht="14">
      <c r="A117" s="2" t="s">
        <v>1279</v>
      </c>
      <c r="B117" s="45"/>
      <c r="C117" s="45"/>
      <c r="D117" s="45"/>
      <c r="E117" s="20"/>
      <c r="F117" s="20" t="s">
        <v>1348</v>
      </c>
      <c r="G117" s="20"/>
      <c r="H117" s="20"/>
      <c r="I117" s="20"/>
      <c r="J117" s="20"/>
      <c r="K117" s="20"/>
      <c r="L117" s="20"/>
      <c r="M117" s="20"/>
      <c r="N117" s="20"/>
      <c r="O117" s="20"/>
      <c r="P117" s="45"/>
      <c r="Q117" s="20"/>
      <c r="R117" s="20"/>
      <c r="S117" s="20"/>
      <c r="T117" s="20"/>
      <c r="U117" s="20"/>
    </row>
    <row r="118" spans="1:21" ht="14">
      <c r="A118" s="62" t="s">
        <v>687</v>
      </c>
      <c r="B118" s="21"/>
      <c r="C118" s="21"/>
      <c r="D118" s="21"/>
      <c r="E118" s="21" t="s">
        <v>1348</v>
      </c>
      <c r="F118" s="21" t="s">
        <v>1348</v>
      </c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>
        <v>2</v>
      </c>
      <c r="U118" s="21">
        <f>IF(SUM(B118:T118)=0,"",SUM(B118:T118))</f>
        <v>2</v>
      </c>
    </row>
    <row r="119" spans="1:21" ht="14">
      <c r="A119" s="61" t="s">
        <v>688</v>
      </c>
      <c r="B119" s="21"/>
      <c r="C119" s="21"/>
      <c r="D119" s="21"/>
      <c r="E119" s="21" t="s">
        <v>1348</v>
      </c>
      <c r="F119" s="21" t="s">
        <v>1348</v>
      </c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 t="str">
        <f>IF(SUM(B119:T119)=0,"",SUM(B119:T119))</f>
        <v/>
      </c>
    </row>
    <row r="120" spans="1:21" ht="14">
      <c r="A120" s="61" t="s">
        <v>791</v>
      </c>
      <c r="B120" s="21"/>
      <c r="C120" s="21"/>
      <c r="D120" s="21"/>
      <c r="E120" s="21" t="s">
        <v>1348</v>
      </c>
      <c r="F120" s="21" t="s">
        <v>1348</v>
      </c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 t="str">
        <f>IF(SUM(B120:T120)=0,"",SUM(B120:T120))</f>
        <v/>
      </c>
    </row>
    <row r="121" spans="1:21">
      <c r="A121" s="48"/>
      <c r="B121" s="20"/>
      <c r="C121" s="20"/>
      <c r="D121" s="20"/>
      <c r="E121" s="20"/>
      <c r="F121" s="20" t="s">
        <v>1348</v>
      </c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1:21" ht="14">
      <c r="A122" s="2" t="s">
        <v>1273</v>
      </c>
      <c r="B122" s="20"/>
      <c r="C122" s="20"/>
      <c r="D122" s="20"/>
      <c r="E122" s="20"/>
      <c r="F122" s="20" t="s">
        <v>1348</v>
      </c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1:21" ht="14">
      <c r="A123" s="61" t="s">
        <v>1</v>
      </c>
      <c r="B123" s="21"/>
      <c r="C123" s="21"/>
      <c r="D123" s="21"/>
      <c r="E123" s="21" t="s">
        <v>1348</v>
      </c>
      <c r="F123" s="21" t="s">
        <v>1348</v>
      </c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 t="str">
        <f>IF(SUM(B123:T123)=0,"",SUM(B123:T123))</f>
        <v/>
      </c>
    </row>
    <row r="124" spans="1:21" ht="14">
      <c r="A124" s="61" t="s">
        <v>17</v>
      </c>
      <c r="B124" s="21"/>
      <c r="C124" s="21"/>
      <c r="D124" s="21"/>
      <c r="E124" s="21" t="s">
        <v>1348</v>
      </c>
      <c r="F124" s="21" t="s">
        <v>1348</v>
      </c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 t="str">
        <f>IF(SUM(B124:T124)=0,"",SUM(B124:T124))</f>
        <v/>
      </c>
    </row>
    <row r="125" spans="1:21">
      <c r="B125" s="20"/>
      <c r="C125" s="20"/>
      <c r="D125" s="20"/>
      <c r="E125" s="20"/>
      <c r="F125" s="20" t="s">
        <v>1348</v>
      </c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1:21" ht="14">
      <c r="A126" s="2" t="s">
        <v>65</v>
      </c>
      <c r="B126" s="20"/>
      <c r="C126" s="20"/>
      <c r="D126" s="20"/>
      <c r="E126" s="20"/>
      <c r="F126" s="20" t="s">
        <v>1348</v>
      </c>
      <c r="G126" s="20"/>
      <c r="H126" s="20"/>
      <c r="I126" s="20"/>
      <c r="J126" s="20"/>
      <c r="K126" s="20"/>
      <c r="L126" s="20"/>
      <c r="M126" s="20"/>
      <c r="N126" s="20"/>
      <c r="O126" s="20"/>
      <c r="P126" s="45"/>
      <c r="Q126" s="20"/>
      <c r="R126" s="20"/>
      <c r="S126" s="20"/>
      <c r="T126" s="20"/>
      <c r="U126" s="20"/>
    </row>
    <row r="127" spans="1:21" ht="14">
      <c r="A127" s="62" t="s">
        <v>695</v>
      </c>
      <c r="B127" s="21"/>
      <c r="C127" s="21">
        <v>2</v>
      </c>
      <c r="D127" s="21"/>
      <c r="E127" s="21" t="s">
        <v>1348</v>
      </c>
      <c r="F127" s="21" t="s">
        <v>1348</v>
      </c>
      <c r="G127" s="21"/>
      <c r="H127" s="21">
        <v>2</v>
      </c>
      <c r="I127" s="21"/>
      <c r="J127" s="21"/>
      <c r="K127" s="21"/>
      <c r="L127" s="21">
        <v>1</v>
      </c>
      <c r="M127" s="21">
        <v>64</v>
      </c>
      <c r="N127" s="21">
        <v>55</v>
      </c>
      <c r="O127" s="21"/>
      <c r="P127" s="21"/>
      <c r="Q127" s="21"/>
      <c r="R127" s="21"/>
      <c r="S127" s="21"/>
      <c r="T127" s="21"/>
      <c r="U127" s="21">
        <f t="shared" ref="U127:U133" si="6">IF(SUM(B127:T127)=0,"",SUM(B127:T127))</f>
        <v>124</v>
      </c>
    </row>
    <row r="128" spans="1:21" ht="14">
      <c r="A128" s="39" t="s">
        <v>896</v>
      </c>
      <c r="B128" s="21"/>
      <c r="C128" s="21"/>
      <c r="D128" s="21"/>
      <c r="E128" s="21" t="s">
        <v>1348</v>
      </c>
      <c r="F128" s="21" t="s">
        <v>1348</v>
      </c>
      <c r="G128" s="21"/>
      <c r="H128" s="21"/>
      <c r="I128" s="21"/>
      <c r="J128" s="21"/>
      <c r="K128" s="21"/>
      <c r="L128" s="21"/>
      <c r="M128" s="21">
        <v>3</v>
      </c>
      <c r="N128" s="21">
        <v>3</v>
      </c>
      <c r="O128" s="21"/>
      <c r="P128" s="21"/>
      <c r="Q128" s="21">
        <v>1</v>
      </c>
      <c r="R128" s="21"/>
      <c r="S128" s="21"/>
      <c r="T128" s="21"/>
      <c r="U128" s="21">
        <f t="shared" si="6"/>
        <v>7</v>
      </c>
    </row>
    <row r="129" spans="1:21" ht="14">
      <c r="A129" s="62" t="s">
        <v>570</v>
      </c>
      <c r="B129" s="21"/>
      <c r="C129" s="21"/>
      <c r="D129" s="21"/>
      <c r="E129" s="21" t="s">
        <v>1348</v>
      </c>
      <c r="F129" s="21" t="s">
        <v>1348</v>
      </c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 t="str">
        <f t="shared" si="6"/>
        <v/>
      </c>
    </row>
    <row r="130" spans="1:21" ht="14">
      <c r="A130" s="62" t="s">
        <v>571</v>
      </c>
      <c r="B130" s="21">
        <v>2</v>
      </c>
      <c r="C130" s="21">
        <v>1</v>
      </c>
      <c r="D130" s="21">
        <v>2</v>
      </c>
      <c r="E130" s="21" t="s">
        <v>1348</v>
      </c>
      <c r="F130" s="21" t="s">
        <v>1348</v>
      </c>
      <c r="G130" s="21"/>
      <c r="H130" s="21">
        <v>7</v>
      </c>
      <c r="I130" s="21">
        <v>1</v>
      </c>
      <c r="J130" s="21"/>
      <c r="K130" s="21"/>
      <c r="L130" s="21"/>
      <c r="M130" s="21">
        <v>1</v>
      </c>
      <c r="N130" s="21"/>
      <c r="O130" s="21">
        <v>1</v>
      </c>
      <c r="P130" s="21">
        <v>1</v>
      </c>
      <c r="Q130" s="21">
        <v>2</v>
      </c>
      <c r="R130" s="21"/>
      <c r="S130" s="21"/>
      <c r="T130" s="21">
        <v>2</v>
      </c>
      <c r="U130" s="21">
        <f t="shared" si="6"/>
        <v>20</v>
      </c>
    </row>
    <row r="131" spans="1:21" ht="14">
      <c r="A131" s="62" t="s">
        <v>572</v>
      </c>
      <c r="B131" s="21"/>
      <c r="C131" s="21"/>
      <c r="D131" s="21"/>
      <c r="E131" s="21" t="s">
        <v>1348</v>
      </c>
      <c r="F131" s="21" t="s">
        <v>1348</v>
      </c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>
        <v>1</v>
      </c>
      <c r="U131" s="21">
        <f t="shared" si="6"/>
        <v>1</v>
      </c>
    </row>
    <row r="132" spans="1:21" ht="14">
      <c r="A132" s="62" t="s">
        <v>821</v>
      </c>
      <c r="B132" s="21"/>
      <c r="C132" s="21"/>
      <c r="D132" s="21"/>
      <c r="E132" s="21" t="s">
        <v>1348</v>
      </c>
      <c r="F132" s="21" t="s">
        <v>1348</v>
      </c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 t="str">
        <f t="shared" si="6"/>
        <v/>
      </c>
    </row>
    <row r="133" spans="1:21" ht="14">
      <c r="A133" s="62" t="s">
        <v>528</v>
      </c>
      <c r="B133" s="21"/>
      <c r="C133" s="21"/>
      <c r="D133" s="21"/>
      <c r="E133" s="21" t="s">
        <v>1348</v>
      </c>
      <c r="F133" s="21" t="s">
        <v>1348</v>
      </c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>
        <v>2</v>
      </c>
      <c r="U133" s="21">
        <f t="shared" si="6"/>
        <v>2</v>
      </c>
    </row>
    <row r="134" spans="1:21">
      <c r="B134" s="20"/>
      <c r="C134" s="20"/>
      <c r="D134" s="20"/>
      <c r="E134" s="20"/>
      <c r="F134" s="20" t="s">
        <v>1348</v>
      </c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</row>
    <row r="135" spans="1:21">
      <c r="A135" s="3" t="s">
        <v>692</v>
      </c>
      <c r="B135" s="45"/>
      <c r="C135" s="45"/>
      <c r="D135" s="45"/>
      <c r="E135" s="20"/>
      <c r="F135" s="20" t="s">
        <v>1348</v>
      </c>
      <c r="G135" s="20"/>
      <c r="H135" s="20"/>
      <c r="I135" s="20"/>
      <c r="J135" s="20"/>
      <c r="K135" s="20"/>
      <c r="L135" s="20"/>
      <c r="M135" s="20"/>
      <c r="N135" s="20"/>
      <c r="O135" s="20"/>
      <c r="P135" s="45"/>
      <c r="Q135" s="20"/>
      <c r="R135" s="20"/>
      <c r="S135" s="20"/>
      <c r="T135" s="20"/>
      <c r="U135" s="20"/>
    </row>
    <row r="136" spans="1:21" ht="14">
      <c r="A136" s="62" t="s">
        <v>390</v>
      </c>
      <c r="B136" s="21">
        <v>21</v>
      </c>
      <c r="C136" s="21">
        <v>17</v>
      </c>
      <c r="D136" s="21">
        <v>48</v>
      </c>
      <c r="E136" s="21" t="s">
        <v>1348</v>
      </c>
      <c r="F136" s="21">
        <v>2</v>
      </c>
      <c r="G136" s="21">
        <v>3</v>
      </c>
      <c r="H136" s="21">
        <v>22</v>
      </c>
      <c r="I136" s="21">
        <v>4</v>
      </c>
      <c r="J136" s="21"/>
      <c r="K136" s="21"/>
      <c r="L136" s="21">
        <v>1</v>
      </c>
      <c r="M136" s="21">
        <v>5</v>
      </c>
      <c r="N136" s="21"/>
      <c r="O136" s="21">
        <v>16</v>
      </c>
      <c r="P136" s="21">
        <v>1</v>
      </c>
      <c r="Q136" s="21">
        <v>6</v>
      </c>
      <c r="R136" s="21">
        <v>1</v>
      </c>
      <c r="S136" s="21">
        <v>9</v>
      </c>
      <c r="T136" s="21"/>
      <c r="U136" s="21">
        <f t="shared" ref="U136:U149" si="7">IF(SUM(B136:T136)=0,"",SUM(B136:T136))</f>
        <v>156</v>
      </c>
    </row>
    <row r="137" spans="1:21" ht="14">
      <c r="A137" s="62" t="s">
        <v>391</v>
      </c>
      <c r="B137" s="21"/>
      <c r="C137" s="21">
        <v>4</v>
      </c>
      <c r="D137" s="21">
        <v>9</v>
      </c>
      <c r="E137" s="21" t="s">
        <v>1348</v>
      </c>
      <c r="F137" s="21" t="s">
        <v>1348</v>
      </c>
      <c r="G137" s="21"/>
      <c r="H137" s="21">
        <v>4</v>
      </c>
      <c r="I137" s="21"/>
      <c r="J137" s="21"/>
      <c r="K137" s="21"/>
      <c r="L137" s="21">
        <v>4</v>
      </c>
      <c r="M137" s="21">
        <v>3</v>
      </c>
      <c r="N137" s="21">
        <v>5</v>
      </c>
      <c r="O137" s="21">
        <v>1</v>
      </c>
      <c r="P137" s="21"/>
      <c r="Q137" s="21"/>
      <c r="R137" s="21"/>
      <c r="S137" s="21"/>
      <c r="T137" s="21">
        <v>1</v>
      </c>
      <c r="U137" s="21">
        <f t="shared" si="7"/>
        <v>31</v>
      </c>
    </row>
    <row r="138" spans="1:21" ht="14">
      <c r="A138" s="62" t="s">
        <v>439</v>
      </c>
      <c r="B138" s="21"/>
      <c r="C138" s="21"/>
      <c r="D138" s="21">
        <v>2</v>
      </c>
      <c r="E138" s="21" t="s">
        <v>1348</v>
      </c>
      <c r="F138" s="21" t="s">
        <v>1348</v>
      </c>
      <c r="G138" s="21">
        <v>1</v>
      </c>
      <c r="H138" s="21"/>
      <c r="I138" s="21">
        <v>1</v>
      </c>
      <c r="J138" s="21"/>
      <c r="K138" s="21"/>
      <c r="L138" s="21"/>
      <c r="M138" s="21"/>
      <c r="N138" s="21"/>
      <c r="O138" s="21"/>
      <c r="P138" s="21"/>
      <c r="Q138" s="21">
        <v>2</v>
      </c>
      <c r="R138" s="21"/>
      <c r="S138" s="21"/>
      <c r="T138" s="21"/>
      <c r="U138" s="21">
        <f t="shared" si="7"/>
        <v>6</v>
      </c>
    </row>
    <row r="139" spans="1:21" ht="14">
      <c r="A139" s="62" t="s">
        <v>551</v>
      </c>
      <c r="B139" s="21"/>
      <c r="C139" s="21"/>
      <c r="D139" s="21"/>
      <c r="E139" s="21">
        <v>1</v>
      </c>
      <c r="F139" s="21">
        <v>7</v>
      </c>
      <c r="G139" s="21"/>
      <c r="H139" s="21"/>
      <c r="I139" s="21"/>
      <c r="J139" s="21"/>
      <c r="K139" s="21">
        <v>1</v>
      </c>
      <c r="L139" s="21"/>
      <c r="M139" s="21"/>
      <c r="N139" s="21"/>
      <c r="O139" s="21">
        <v>4</v>
      </c>
      <c r="P139" s="21">
        <v>1</v>
      </c>
      <c r="Q139" s="21">
        <v>2</v>
      </c>
      <c r="R139" s="21">
        <v>1</v>
      </c>
      <c r="S139" s="21"/>
      <c r="T139" s="21"/>
      <c r="U139" s="21">
        <f t="shared" si="7"/>
        <v>17</v>
      </c>
    </row>
    <row r="140" spans="1:21" ht="14">
      <c r="A140" s="62" t="s">
        <v>593</v>
      </c>
      <c r="B140" s="21"/>
      <c r="C140" s="21"/>
      <c r="D140" s="21"/>
      <c r="E140" s="21" t="s">
        <v>1348</v>
      </c>
      <c r="F140" s="21" t="s">
        <v>1348</v>
      </c>
      <c r="G140" s="21"/>
      <c r="H140" s="21">
        <v>1</v>
      </c>
      <c r="I140" s="21"/>
      <c r="J140" s="21">
        <v>2</v>
      </c>
      <c r="K140" s="21"/>
      <c r="L140" s="21"/>
      <c r="M140" s="21"/>
      <c r="N140" s="21"/>
      <c r="O140" s="21"/>
      <c r="P140" s="21">
        <v>1</v>
      </c>
      <c r="Q140" s="21"/>
      <c r="R140" s="21"/>
      <c r="S140" s="21"/>
      <c r="T140" s="21"/>
      <c r="U140" s="21">
        <f t="shared" si="7"/>
        <v>4</v>
      </c>
    </row>
    <row r="141" spans="1:21" ht="14">
      <c r="A141" s="62" t="s">
        <v>594</v>
      </c>
      <c r="B141" s="21"/>
      <c r="C141" s="21"/>
      <c r="D141" s="21">
        <v>1</v>
      </c>
      <c r="E141" s="21" t="s">
        <v>1348</v>
      </c>
      <c r="F141" s="21">
        <v>1</v>
      </c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>
        <v>2</v>
      </c>
      <c r="T141" s="21"/>
      <c r="U141" s="21">
        <f t="shared" si="7"/>
        <v>4</v>
      </c>
    </row>
    <row r="142" spans="1:21" ht="14">
      <c r="A142" s="62" t="s">
        <v>212</v>
      </c>
      <c r="B142" s="21"/>
      <c r="C142" s="21"/>
      <c r="D142" s="21"/>
      <c r="E142" s="21" t="s">
        <v>1348</v>
      </c>
      <c r="F142" s="21" t="s">
        <v>1348</v>
      </c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 t="str">
        <f t="shared" si="7"/>
        <v/>
      </c>
    </row>
    <row r="143" spans="1:21" ht="14">
      <c r="A143" s="62" t="s">
        <v>357</v>
      </c>
      <c r="B143" s="21"/>
      <c r="C143" s="21"/>
      <c r="D143" s="21"/>
      <c r="E143" s="21" t="s">
        <v>1348</v>
      </c>
      <c r="F143" s="21" t="s">
        <v>1348</v>
      </c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>
        <v>1</v>
      </c>
      <c r="U143" s="21">
        <f t="shared" si="7"/>
        <v>1</v>
      </c>
    </row>
    <row r="144" spans="1:21" ht="14">
      <c r="A144" s="62" t="s">
        <v>392</v>
      </c>
      <c r="B144" s="21">
        <v>1</v>
      </c>
      <c r="C144" s="21">
        <v>4</v>
      </c>
      <c r="D144" s="21"/>
      <c r="E144" s="21" t="s">
        <v>1348</v>
      </c>
      <c r="F144" s="21">
        <v>2</v>
      </c>
      <c r="G144" s="21"/>
      <c r="H144" s="21">
        <v>2</v>
      </c>
      <c r="I144" s="21">
        <v>2</v>
      </c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>
        <v>1</v>
      </c>
      <c r="U144" s="21">
        <f t="shared" si="7"/>
        <v>12</v>
      </c>
    </row>
    <row r="145" spans="1:21" ht="14">
      <c r="A145" s="62" t="s">
        <v>437</v>
      </c>
      <c r="B145" s="21"/>
      <c r="C145" s="21"/>
      <c r="D145" s="21"/>
      <c r="E145" s="21" t="s">
        <v>1348</v>
      </c>
      <c r="F145" s="21" t="s">
        <v>1348</v>
      </c>
      <c r="G145" s="21"/>
      <c r="H145" s="21"/>
      <c r="I145" s="21"/>
      <c r="J145" s="21"/>
      <c r="K145" s="21"/>
      <c r="L145" s="21"/>
      <c r="M145" s="21"/>
      <c r="N145" s="21"/>
      <c r="O145" s="21">
        <v>1</v>
      </c>
      <c r="P145" s="21">
        <v>3</v>
      </c>
      <c r="Q145" s="21"/>
      <c r="R145" s="21">
        <v>3</v>
      </c>
      <c r="S145" s="21">
        <v>1</v>
      </c>
      <c r="T145" s="21"/>
      <c r="U145" s="21">
        <f t="shared" si="7"/>
        <v>8</v>
      </c>
    </row>
    <row r="146" spans="1:21" ht="14">
      <c r="A146" s="62" t="s">
        <v>438</v>
      </c>
      <c r="B146" s="21">
        <v>10</v>
      </c>
      <c r="C146" s="21">
        <v>1</v>
      </c>
      <c r="D146" s="21">
        <v>7</v>
      </c>
      <c r="E146" s="21">
        <v>5</v>
      </c>
      <c r="F146" s="21">
        <v>4</v>
      </c>
      <c r="G146" s="21">
        <v>2</v>
      </c>
      <c r="H146" s="21">
        <v>5</v>
      </c>
      <c r="I146" s="21">
        <v>4</v>
      </c>
      <c r="J146" s="21"/>
      <c r="K146" s="21">
        <v>3</v>
      </c>
      <c r="L146" s="21">
        <v>3</v>
      </c>
      <c r="M146" s="21">
        <v>2</v>
      </c>
      <c r="N146" s="21"/>
      <c r="O146" s="21">
        <v>12</v>
      </c>
      <c r="P146" s="21">
        <v>3</v>
      </c>
      <c r="Q146" s="21">
        <v>5</v>
      </c>
      <c r="R146" s="21">
        <v>4</v>
      </c>
      <c r="S146" s="21">
        <v>4</v>
      </c>
      <c r="T146" s="21">
        <v>2</v>
      </c>
      <c r="U146" s="21">
        <f t="shared" si="7"/>
        <v>76</v>
      </c>
    </row>
    <row r="147" spans="1:21" ht="14">
      <c r="A147" s="62" t="s">
        <v>160</v>
      </c>
      <c r="B147" s="21"/>
      <c r="C147" s="21"/>
      <c r="D147" s="21"/>
      <c r="E147" s="21" t="s">
        <v>1348</v>
      </c>
      <c r="F147" s="21" t="s">
        <v>1348</v>
      </c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 t="str">
        <f t="shared" si="7"/>
        <v/>
      </c>
    </row>
    <row r="148" spans="1:21" ht="14">
      <c r="A148" s="62" t="s">
        <v>393</v>
      </c>
      <c r="B148" s="21"/>
      <c r="C148" s="21"/>
      <c r="D148" s="21"/>
      <c r="E148" s="21" t="s">
        <v>1348</v>
      </c>
      <c r="F148" s="21" t="s">
        <v>1348</v>
      </c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>
        <v>1</v>
      </c>
      <c r="S148" s="21"/>
      <c r="T148" s="21"/>
      <c r="U148" s="21">
        <f t="shared" si="7"/>
        <v>1</v>
      </c>
    </row>
    <row r="149" spans="1:21" ht="14">
      <c r="A149" s="62" t="s">
        <v>19</v>
      </c>
      <c r="B149" s="21"/>
      <c r="C149" s="21"/>
      <c r="D149" s="21"/>
      <c r="E149" s="21">
        <v>1</v>
      </c>
      <c r="F149" s="21" t="s">
        <v>1348</v>
      </c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>
        <v>1</v>
      </c>
      <c r="U149" s="21">
        <f t="shared" si="7"/>
        <v>2</v>
      </c>
    </row>
    <row r="150" spans="1:21">
      <c r="A150" s="48"/>
      <c r="B150" s="44"/>
      <c r="C150" s="44"/>
      <c r="D150" s="44"/>
      <c r="E150" s="44"/>
      <c r="F150" s="44" t="s">
        <v>1348</v>
      </c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20"/>
      <c r="R150" s="20"/>
      <c r="S150" s="20"/>
      <c r="T150" s="20"/>
      <c r="U150" s="20"/>
    </row>
    <row r="151" spans="1:21" ht="14">
      <c r="A151" s="2" t="s">
        <v>980</v>
      </c>
      <c r="B151" s="45"/>
      <c r="C151" s="45"/>
      <c r="D151" s="45"/>
      <c r="E151" s="45"/>
      <c r="F151" s="45" t="s">
        <v>1348</v>
      </c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20"/>
      <c r="R151" s="20"/>
      <c r="S151" s="20"/>
      <c r="T151" s="20"/>
      <c r="U151" s="20"/>
    </row>
    <row r="152" spans="1:21" ht="14">
      <c r="A152" s="62" t="s">
        <v>865</v>
      </c>
      <c r="B152" s="21"/>
      <c r="C152" s="21"/>
      <c r="D152" s="21"/>
      <c r="E152" s="21" t="s">
        <v>1348</v>
      </c>
      <c r="F152" s="21" t="s">
        <v>1348</v>
      </c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 t="str">
        <f t="shared" ref="U152:U161" si="8">IF(SUM(B152:T152)=0,"",SUM(B152:T152))</f>
        <v/>
      </c>
    </row>
    <row r="153" spans="1:21" ht="14">
      <c r="A153" s="61" t="s">
        <v>842</v>
      </c>
      <c r="B153" s="21"/>
      <c r="C153" s="21"/>
      <c r="D153" s="21"/>
      <c r="E153" s="21" t="s">
        <v>1348</v>
      </c>
      <c r="F153" s="21" t="s">
        <v>1348</v>
      </c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 t="str">
        <f t="shared" si="8"/>
        <v/>
      </c>
    </row>
    <row r="154" spans="1:21" ht="14">
      <c r="A154" s="61" t="s">
        <v>866</v>
      </c>
      <c r="B154" s="21"/>
      <c r="C154" s="21"/>
      <c r="D154" s="21"/>
      <c r="E154" s="21" t="s">
        <v>1348</v>
      </c>
      <c r="F154" s="21" t="s">
        <v>1348</v>
      </c>
      <c r="G154" s="21"/>
      <c r="H154" s="21"/>
      <c r="I154" s="21"/>
      <c r="J154" s="21"/>
      <c r="K154" s="21">
        <v>12</v>
      </c>
      <c r="L154" s="21"/>
      <c r="M154" s="21"/>
      <c r="N154" s="21"/>
      <c r="O154" s="21"/>
      <c r="P154" s="21">
        <v>3</v>
      </c>
      <c r="Q154" s="21"/>
      <c r="R154" s="21"/>
      <c r="S154" s="21"/>
      <c r="T154" s="21"/>
      <c r="U154" s="21">
        <f t="shared" si="8"/>
        <v>15</v>
      </c>
    </row>
    <row r="155" spans="1:21" ht="14">
      <c r="A155" s="61" t="s">
        <v>479</v>
      </c>
      <c r="B155" s="21"/>
      <c r="C155" s="21"/>
      <c r="D155" s="21"/>
      <c r="E155" s="21" t="s">
        <v>1348</v>
      </c>
      <c r="F155" s="21" t="s">
        <v>1348</v>
      </c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 t="str">
        <f t="shared" si="8"/>
        <v/>
      </c>
    </row>
    <row r="156" spans="1:21" ht="14">
      <c r="A156" s="61" t="s">
        <v>480</v>
      </c>
      <c r="B156" s="21"/>
      <c r="C156" s="21"/>
      <c r="D156" s="21"/>
      <c r="E156" s="21" t="s">
        <v>1348</v>
      </c>
      <c r="F156" s="21" t="s">
        <v>1348</v>
      </c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 t="str">
        <f t="shared" si="8"/>
        <v/>
      </c>
    </row>
    <row r="157" spans="1:21" ht="14">
      <c r="A157" s="61" t="s">
        <v>214</v>
      </c>
      <c r="B157" s="21"/>
      <c r="C157" s="77" t="s">
        <v>1128</v>
      </c>
      <c r="D157" s="21"/>
      <c r="E157" s="21" t="s">
        <v>1348</v>
      </c>
      <c r="F157" s="21" t="s">
        <v>1348</v>
      </c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 t="str">
        <f t="shared" si="8"/>
        <v/>
      </c>
    </row>
    <row r="158" spans="1:21" ht="14">
      <c r="A158" s="61" t="s">
        <v>867</v>
      </c>
      <c r="B158" s="21"/>
      <c r="C158" s="21"/>
      <c r="D158" s="21"/>
      <c r="E158" s="21" t="s">
        <v>1348</v>
      </c>
      <c r="F158" s="21" t="s">
        <v>1348</v>
      </c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 t="str">
        <f t="shared" si="8"/>
        <v/>
      </c>
    </row>
    <row r="159" spans="1:21" ht="14">
      <c r="A159" s="61" t="s">
        <v>576</v>
      </c>
      <c r="B159" s="21"/>
      <c r="C159" s="21"/>
      <c r="D159" s="21"/>
      <c r="E159" s="21" t="s">
        <v>1348</v>
      </c>
      <c r="F159" s="21" t="s">
        <v>1348</v>
      </c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 t="str">
        <f t="shared" si="8"/>
        <v/>
      </c>
    </row>
    <row r="160" spans="1:21" ht="14">
      <c r="A160" s="61" t="s">
        <v>697</v>
      </c>
      <c r="B160" s="21"/>
      <c r="C160" s="21"/>
      <c r="D160" s="21"/>
      <c r="E160" s="21" t="s">
        <v>1348</v>
      </c>
      <c r="F160" s="21" t="s">
        <v>1348</v>
      </c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 t="str">
        <f t="shared" si="8"/>
        <v/>
      </c>
    </row>
    <row r="161" spans="1:21" ht="14">
      <c r="A161" s="61" t="s">
        <v>291</v>
      </c>
      <c r="B161" s="21">
        <v>1</v>
      </c>
      <c r="C161" s="21"/>
      <c r="D161" s="21"/>
      <c r="E161" s="21" t="s">
        <v>1348</v>
      </c>
      <c r="F161" s="21" t="s">
        <v>1348</v>
      </c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>
        <v>1</v>
      </c>
      <c r="S161" s="21"/>
      <c r="T161" s="21"/>
      <c r="U161" s="21">
        <f t="shared" si="8"/>
        <v>2</v>
      </c>
    </row>
    <row r="162" spans="1:21">
      <c r="B162" s="20"/>
      <c r="C162" s="20"/>
      <c r="D162" s="20"/>
      <c r="E162" s="20"/>
      <c r="F162" s="20" t="s">
        <v>1348</v>
      </c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</row>
    <row r="163" spans="1:21" ht="14">
      <c r="A163" s="2" t="s">
        <v>383</v>
      </c>
      <c r="B163" s="45"/>
      <c r="C163" s="45"/>
      <c r="D163" s="45"/>
      <c r="E163" s="20"/>
      <c r="F163" s="20" t="s">
        <v>1348</v>
      </c>
      <c r="G163" s="20"/>
      <c r="H163" s="20"/>
      <c r="I163" s="20"/>
      <c r="J163" s="20"/>
      <c r="K163" s="20"/>
      <c r="L163" s="20"/>
      <c r="M163" s="20"/>
      <c r="N163" s="20"/>
      <c r="O163" s="20"/>
      <c r="P163" s="45"/>
      <c r="Q163" s="20"/>
      <c r="R163" s="20"/>
      <c r="S163" s="20"/>
      <c r="T163" s="20"/>
      <c r="U163" s="20"/>
    </row>
    <row r="164" spans="1:21" ht="14">
      <c r="A164" s="62" t="s">
        <v>332</v>
      </c>
      <c r="B164" s="21"/>
      <c r="C164" s="21"/>
      <c r="D164" s="21"/>
      <c r="E164" s="21" t="s">
        <v>1348</v>
      </c>
      <c r="F164" s="21" t="s">
        <v>1348</v>
      </c>
      <c r="G164" s="21"/>
      <c r="H164" s="21"/>
      <c r="I164" s="21">
        <v>1</v>
      </c>
      <c r="J164" s="21"/>
      <c r="K164" s="21"/>
      <c r="L164" s="21">
        <v>1</v>
      </c>
      <c r="M164" s="21"/>
      <c r="N164" s="21"/>
      <c r="O164" s="21"/>
      <c r="P164" s="21"/>
      <c r="Q164" s="21">
        <v>3</v>
      </c>
      <c r="R164" s="21"/>
      <c r="S164" s="21"/>
      <c r="T164" s="21"/>
      <c r="U164" s="21">
        <f>IF(SUM(B164:T164)=0,"",SUM(B164:T164))</f>
        <v>5</v>
      </c>
    </row>
    <row r="165" spans="1:21">
      <c r="B165" s="44"/>
      <c r="C165" s="44"/>
      <c r="D165" s="44"/>
      <c r="E165" s="44"/>
      <c r="F165" s="44" t="s">
        <v>1348</v>
      </c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</row>
    <row r="166" spans="1:21">
      <c r="A166" s="3" t="s">
        <v>554</v>
      </c>
      <c r="B166" s="45"/>
      <c r="C166" s="45"/>
      <c r="D166" s="45"/>
      <c r="E166" s="20"/>
      <c r="F166" s="20" t="s">
        <v>1348</v>
      </c>
      <c r="G166" s="20"/>
      <c r="H166" s="20"/>
      <c r="I166" s="20"/>
      <c r="J166" s="20"/>
      <c r="K166" s="20"/>
      <c r="L166" s="20"/>
      <c r="M166" s="20"/>
      <c r="N166" s="20"/>
      <c r="O166" s="20"/>
      <c r="P166" s="45"/>
      <c r="Q166" s="20"/>
      <c r="R166" s="20"/>
      <c r="S166" s="20"/>
      <c r="T166" s="20"/>
      <c r="U166" s="20"/>
    </row>
    <row r="167" spans="1:21" ht="14">
      <c r="A167" s="62" t="s">
        <v>198</v>
      </c>
      <c r="B167" s="21"/>
      <c r="C167" s="21"/>
      <c r="D167" s="21"/>
      <c r="E167" s="21" t="s">
        <v>1348</v>
      </c>
      <c r="F167" s="21">
        <v>2</v>
      </c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>
        <v>1</v>
      </c>
      <c r="T167" s="21"/>
      <c r="U167" s="21">
        <f t="shared" ref="U167:U178" si="9">IF(SUM(B167:T167)=0,"",SUM(B167:T167))</f>
        <v>3</v>
      </c>
    </row>
    <row r="168" spans="1:21" ht="14">
      <c r="A168" s="61" t="s">
        <v>199</v>
      </c>
      <c r="B168" s="21">
        <v>1</v>
      </c>
      <c r="C168" s="21"/>
      <c r="D168" s="21"/>
      <c r="E168" s="21">
        <v>2</v>
      </c>
      <c r="F168" s="21" t="s">
        <v>1348</v>
      </c>
      <c r="G168" s="21">
        <v>2</v>
      </c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>
        <f t="shared" si="9"/>
        <v>5</v>
      </c>
    </row>
    <row r="169" spans="1:21" ht="14">
      <c r="A169" s="61" t="s">
        <v>717</v>
      </c>
      <c r="B169" s="21"/>
      <c r="C169" s="21"/>
      <c r="D169" s="21"/>
      <c r="E169" s="21" t="s">
        <v>1348</v>
      </c>
      <c r="F169" s="21" t="s">
        <v>1348</v>
      </c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 t="str">
        <f t="shared" si="9"/>
        <v/>
      </c>
    </row>
    <row r="170" spans="1:21" ht="14">
      <c r="A170" s="62" t="s">
        <v>333</v>
      </c>
      <c r="B170" s="21"/>
      <c r="C170" s="21"/>
      <c r="D170" s="21">
        <v>5</v>
      </c>
      <c r="E170" s="21" t="s">
        <v>1348</v>
      </c>
      <c r="F170" s="21" t="s">
        <v>1348</v>
      </c>
      <c r="G170" s="21"/>
      <c r="H170" s="21">
        <v>1</v>
      </c>
      <c r="I170" s="21">
        <v>3</v>
      </c>
      <c r="J170" s="21"/>
      <c r="K170" s="21">
        <v>1</v>
      </c>
      <c r="L170" s="21">
        <v>4</v>
      </c>
      <c r="M170" s="21"/>
      <c r="N170" s="21"/>
      <c r="O170" s="21"/>
      <c r="P170" s="21">
        <v>19</v>
      </c>
      <c r="Q170" s="21">
        <v>9</v>
      </c>
      <c r="R170" s="21"/>
      <c r="S170" s="21">
        <v>13</v>
      </c>
      <c r="T170" s="21"/>
      <c r="U170" s="21">
        <f t="shared" si="9"/>
        <v>55</v>
      </c>
    </row>
    <row r="171" spans="1:21" ht="14">
      <c r="A171" s="61" t="s">
        <v>334</v>
      </c>
      <c r="B171" s="21"/>
      <c r="C171" s="21"/>
      <c r="D171" s="21"/>
      <c r="E171" s="21" t="s">
        <v>1348</v>
      </c>
      <c r="F171" s="21" t="s">
        <v>1348</v>
      </c>
      <c r="G171" s="21"/>
      <c r="H171" s="21">
        <v>8</v>
      </c>
      <c r="I171" s="21"/>
      <c r="J171" s="21"/>
      <c r="K171" s="21">
        <v>1</v>
      </c>
      <c r="L171" s="21">
        <v>3</v>
      </c>
      <c r="M171" s="21"/>
      <c r="N171" s="21"/>
      <c r="O171" s="21"/>
      <c r="P171" s="21"/>
      <c r="Q171" s="21"/>
      <c r="R171" s="21"/>
      <c r="S171" s="21">
        <v>1</v>
      </c>
      <c r="T171" s="21"/>
      <c r="U171" s="21">
        <f t="shared" si="9"/>
        <v>13</v>
      </c>
    </row>
    <row r="172" spans="1:21" ht="14">
      <c r="A172" s="61" t="s">
        <v>1256</v>
      </c>
      <c r="B172" s="21"/>
      <c r="C172" s="21"/>
      <c r="D172" s="21"/>
      <c r="E172" s="21" t="s">
        <v>1348</v>
      </c>
      <c r="F172" s="21">
        <v>1</v>
      </c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>
        <f t="shared" si="9"/>
        <v>1</v>
      </c>
    </row>
    <row r="173" spans="1:21" ht="14">
      <c r="A173" s="61" t="s">
        <v>200</v>
      </c>
      <c r="B173" s="21">
        <v>6</v>
      </c>
      <c r="C173" s="21"/>
      <c r="D173" s="21"/>
      <c r="E173" s="21" t="s">
        <v>1348</v>
      </c>
      <c r="F173" s="21">
        <v>2</v>
      </c>
      <c r="G173" s="21"/>
      <c r="H173" s="21"/>
      <c r="I173" s="21">
        <v>1</v>
      </c>
      <c r="J173" s="21"/>
      <c r="K173" s="21">
        <v>6</v>
      </c>
      <c r="L173" s="21">
        <v>1</v>
      </c>
      <c r="M173" s="21">
        <v>1</v>
      </c>
      <c r="N173" s="21"/>
      <c r="O173" s="21"/>
      <c r="P173" s="21"/>
      <c r="Q173" s="21"/>
      <c r="R173" s="21"/>
      <c r="S173" s="21">
        <v>1</v>
      </c>
      <c r="T173" s="21"/>
      <c r="U173" s="21">
        <f t="shared" si="9"/>
        <v>18</v>
      </c>
    </row>
    <row r="174" spans="1:21" ht="14">
      <c r="A174" s="61" t="s">
        <v>336</v>
      </c>
      <c r="B174" s="21">
        <v>3</v>
      </c>
      <c r="C174" s="21"/>
      <c r="D174" s="21"/>
      <c r="E174" s="21" t="s">
        <v>1348</v>
      </c>
      <c r="F174" s="21" t="s">
        <v>1348</v>
      </c>
      <c r="G174" s="21"/>
      <c r="H174" s="21"/>
      <c r="I174" s="21"/>
      <c r="J174" s="21"/>
      <c r="K174" s="21">
        <v>1</v>
      </c>
      <c r="L174" s="21"/>
      <c r="M174" s="21"/>
      <c r="N174" s="21"/>
      <c r="O174" s="21"/>
      <c r="P174" s="21"/>
      <c r="Q174" s="21"/>
      <c r="R174" s="21"/>
      <c r="S174" s="21"/>
      <c r="T174" s="21"/>
      <c r="U174" s="21">
        <f t="shared" si="9"/>
        <v>4</v>
      </c>
    </row>
    <row r="175" spans="1:21" ht="14">
      <c r="A175" s="61" t="s">
        <v>787</v>
      </c>
      <c r="B175" s="21">
        <v>1</v>
      </c>
      <c r="C175" s="21"/>
      <c r="D175" s="21"/>
      <c r="E175" s="21" t="s">
        <v>1348</v>
      </c>
      <c r="F175" s="21" t="s">
        <v>1348</v>
      </c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>
        <f t="shared" si="9"/>
        <v>1</v>
      </c>
    </row>
    <row r="176" spans="1:21" ht="14">
      <c r="A176" s="61" t="s">
        <v>263</v>
      </c>
      <c r="B176" s="21"/>
      <c r="C176" s="21">
        <v>1</v>
      </c>
      <c r="D176" s="21"/>
      <c r="E176" s="21">
        <v>2</v>
      </c>
      <c r="F176" s="21" t="s">
        <v>1348</v>
      </c>
      <c r="G176" s="21">
        <v>3</v>
      </c>
      <c r="H176" s="21">
        <v>1</v>
      </c>
      <c r="I176" s="21"/>
      <c r="J176" s="21"/>
      <c r="K176" s="21">
        <v>2</v>
      </c>
      <c r="L176" s="21">
        <v>1</v>
      </c>
      <c r="M176" s="21"/>
      <c r="N176" s="21"/>
      <c r="O176" s="21"/>
      <c r="P176" s="21"/>
      <c r="Q176" s="21"/>
      <c r="R176" s="21"/>
      <c r="S176" s="21"/>
      <c r="T176" s="21"/>
      <c r="U176" s="21">
        <f t="shared" si="9"/>
        <v>10</v>
      </c>
    </row>
    <row r="177" spans="1:21" ht="14">
      <c r="A177" s="61" t="s">
        <v>271</v>
      </c>
      <c r="B177" s="21">
        <v>6</v>
      </c>
      <c r="C177" s="21">
        <v>3</v>
      </c>
      <c r="D177" s="21"/>
      <c r="E177" s="21">
        <v>8</v>
      </c>
      <c r="F177" s="21">
        <v>3</v>
      </c>
      <c r="G177" s="21">
        <v>8</v>
      </c>
      <c r="H177" s="21">
        <v>2</v>
      </c>
      <c r="I177" s="21">
        <v>3</v>
      </c>
      <c r="J177" s="21">
        <v>8</v>
      </c>
      <c r="K177" s="21">
        <v>1</v>
      </c>
      <c r="L177" s="21">
        <v>1</v>
      </c>
      <c r="M177" s="21">
        <v>1</v>
      </c>
      <c r="N177" s="21"/>
      <c r="O177" s="21"/>
      <c r="P177" s="21">
        <v>1</v>
      </c>
      <c r="Q177" s="21"/>
      <c r="R177" s="21"/>
      <c r="S177" s="21">
        <v>4</v>
      </c>
      <c r="T177" s="21"/>
      <c r="U177" s="21">
        <f t="shared" si="9"/>
        <v>49</v>
      </c>
    </row>
    <row r="178" spans="1:21" ht="14">
      <c r="A178" s="62" t="s">
        <v>206</v>
      </c>
      <c r="B178" s="21"/>
      <c r="C178" s="21"/>
      <c r="D178" s="21"/>
      <c r="E178" s="21" t="s">
        <v>1348</v>
      </c>
      <c r="F178" s="21" t="s">
        <v>1348</v>
      </c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 t="str">
        <f t="shared" si="9"/>
        <v/>
      </c>
    </row>
    <row r="179" spans="1:21">
      <c r="B179" s="44"/>
      <c r="C179" s="44"/>
      <c r="D179" s="44"/>
      <c r="E179" s="44"/>
      <c r="F179" s="44" t="s">
        <v>1348</v>
      </c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</row>
    <row r="180" spans="1:21" ht="14">
      <c r="A180" s="2" t="s">
        <v>253</v>
      </c>
      <c r="B180" s="20"/>
      <c r="C180" s="20"/>
      <c r="D180" s="20"/>
      <c r="E180" s="20"/>
      <c r="F180" s="20" t="s">
        <v>1348</v>
      </c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</row>
    <row r="181" spans="1:21" ht="14">
      <c r="A181" s="62" t="s">
        <v>440</v>
      </c>
      <c r="B181" s="21"/>
      <c r="C181" s="21"/>
      <c r="D181" s="21"/>
      <c r="E181" s="21" t="s">
        <v>1348</v>
      </c>
      <c r="F181" s="21" t="s">
        <v>1348</v>
      </c>
      <c r="G181" s="21"/>
      <c r="H181" s="21"/>
      <c r="I181" s="21">
        <v>1</v>
      </c>
      <c r="J181" s="21">
        <v>2</v>
      </c>
      <c r="K181" s="21">
        <v>1</v>
      </c>
      <c r="L181" s="21"/>
      <c r="M181" s="21">
        <v>1</v>
      </c>
      <c r="N181" s="21"/>
      <c r="O181" s="21">
        <v>13</v>
      </c>
      <c r="P181" s="21">
        <v>6</v>
      </c>
      <c r="Q181" s="21">
        <v>2</v>
      </c>
      <c r="R181" s="21">
        <v>4</v>
      </c>
      <c r="S181" s="21">
        <v>12</v>
      </c>
      <c r="T181" s="21">
        <v>2</v>
      </c>
      <c r="U181" s="21">
        <f>IF(SUM(B181:T181)=0,"",SUM(B181:T181))</f>
        <v>44</v>
      </c>
    </row>
    <row r="182" spans="1:21" ht="14">
      <c r="A182" s="62" t="s">
        <v>441</v>
      </c>
      <c r="B182" s="21"/>
      <c r="C182" s="21"/>
      <c r="D182" s="21"/>
      <c r="E182" s="21" t="s">
        <v>1348</v>
      </c>
      <c r="F182" s="21" t="s">
        <v>1348</v>
      </c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 t="str">
        <f>IF(SUM(B182:T182)=0,"",SUM(B182:T182))</f>
        <v/>
      </c>
    </row>
    <row r="183" spans="1:21" ht="14">
      <c r="A183" s="62" t="s">
        <v>442</v>
      </c>
      <c r="B183" s="21"/>
      <c r="C183" s="21"/>
      <c r="D183" s="21"/>
      <c r="E183" s="21" t="s">
        <v>1348</v>
      </c>
      <c r="F183" s="21" t="s">
        <v>1348</v>
      </c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>
        <v>1</v>
      </c>
      <c r="U183" s="21">
        <f>IF(SUM(B183:T183)=0,"",SUM(B183:T183))</f>
        <v>1</v>
      </c>
    </row>
    <row r="184" spans="1:21" ht="14">
      <c r="A184" s="62" t="s">
        <v>443</v>
      </c>
      <c r="B184" s="21"/>
      <c r="C184" s="21"/>
      <c r="D184" s="21"/>
      <c r="E184" s="21" t="s">
        <v>1348</v>
      </c>
      <c r="F184" s="21" t="s">
        <v>1348</v>
      </c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 t="str">
        <f>IF(SUM(B184:T184)=0,"",SUM(B184:T184))</f>
        <v/>
      </c>
    </row>
    <row r="185" spans="1:21" ht="14">
      <c r="A185" s="62" t="s">
        <v>20</v>
      </c>
      <c r="B185" s="21"/>
      <c r="C185" s="21"/>
      <c r="D185" s="21"/>
      <c r="E185" s="21" t="s">
        <v>1348</v>
      </c>
      <c r="F185" s="21" t="s">
        <v>1348</v>
      </c>
      <c r="G185" s="21">
        <v>2</v>
      </c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>
        <f>IF(SUM(B185:T185)=0,"",SUM(B185:T185))</f>
        <v>2</v>
      </c>
    </row>
    <row r="186" spans="1:21">
      <c r="B186" s="44"/>
      <c r="C186" s="44"/>
      <c r="D186" s="44"/>
      <c r="E186" s="44"/>
      <c r="F186" s="44" t="s">
        <v>1348</v>
      </c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</row>
    <row r="187" spans="1:21" ht="14">
      <c r="A187" s="2" t="s">
        <v>555</v>
      </c>
      <c r="B187" s="45"/>
      <c r="C187" s="45"/>
      <c r="D187" s="45"/>
      <c r="E187" s="20"/>
      <c r="F187" s="20" t="s">
        <v>1348</v>
      </c>
      <c r="G187" s="20"/>
      <c r="H187" s="20"/>
      <c r="I187" s="20"/>
      <c r="J187" s="20"/>
      <c r="K187" s="45"/>
      <c r="L187" s="45"/>
      <c r="M187" s="20"/>
      <c r="N187" s="20"/>
      <c r="O187" s="20"/>
      <c r="P187" s="45"/>
      <c r="Q187" s="20"/>
      <c r="R187" s="20"/>
      <c r="S187" s="20"/>
      <c r="T187" s="20"/>
      <c r="U187" s="20"/>
    </row>
    <row r="188" spans="1:21" ht="14">
      <c r="A188" s="62" t="s">
        <v>264</v>
      </c>
      <c r="B188" s="21"/>
      <c r="C188" s="21"/>
      <c r="D188" s="21"/>
      <c r="E188" s="21" t="s">
        <v>1348</v>
      </c>
      <c r="F188" s="21" t="s">
        <v>1348</v>
      </c>
      <c r="G188" s="21"/>
      <c r="H188" s="21"/>
      <c r="I188" s="21"/>
      <c r="J188" s="21">
        <v>1</v>
      </c>
      <c r="K188" s="20"/>
      <c r="L188" s="20"/>
      <c r="M188" s="21"/>
      <c r="N188" s="21"/>
      <c r="O188" s="21"/>
      <c r="P188" s="21"/>
      <c r="Q188" s="21"/>
      <c r="R188" s="21"/>
      <c r="S188" s="21"/>
      <c r="T188" s="21"/>
      <c r="U188" s="21">
        <f t="shared" ref="U188:U201" si="10">IF(SUM(B188:T188)=0,"",SUM(B188:T188))</f>
        <v>1</v>
      </c>
    </row>
    <row r="189" spans="1:21" ht="14">
      <c r="A189" s="61" t="s">
        <v>265</v>
      </c>
      <c r="B189" s="21">
        <v>4</v>
      </c>
      <c r="C189" s="21">
        <v>1</v>
      </c>
      <c r="D189" s="21"/>
      <c r="E189" s="21" t="s">
        <v>1348</v>
      </c>
      <c r="F189" s="21">
        <v>18</v>
      </c>
      <c r="G189" s="21">
        <v>1</v>
      </c>
      <c r="H189" s="21"/>
      <c r="I189" s="21">
        <v>7</v>
      </c>
      <c r="J189" s="21"/>
      <c r="K189" s="21">
        <v>4</v>
      </c>
      <c r="L189" s="21"/>
      <c r="M189" s="21"/>
      <c r="N189" s="21"/>
      <c r="O189" s="21"/>
      <c r="P189" s="21">
        <v>2</v>
      </c>
      <c r="Q189" s="21">
        <v>4</v>
      </c>
      <c r="R189" s="21"/>
      <c r="S189" s="21">
        <v>14</v>
      </c>
      <c r="T189" s="21"/>
      <c r="U189" s="21">
        <f t="shared" si="10"/>
        <v>55</v>
      </c>
    </row>
    <row r="190" spans="1:21" ht="14">
      <c r="A190" s="61" t="s">
        <v>51</v>
      </c>
      <c r="B190" s="21"/>
      <c r="C190" s="21"/>
      <c r="D190" s="21"/>
      <c r="E190" s="21" t="s">
        <v>1348</v>
      </c>
      <c r="F190" s="21" t="s">
        <v>1348</v>
      </c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 t="str">
        <f t="shared" si="10"/>
        <v/>
      </c>
    </row>
    <row r="191" spans="1:21" ht="14">
      <c r="A191" s="61" t="s">
        <v>126</v>
      </c>
      <c r="B191" s="21"/>
      <c r="C191" s="21"/>
      <c r="D191" s="21"/>
      <c r="E191" s="21" t="s">
        <v>1348</v>
      </c>
      <c r="F191" s="21">
        <v>3</v>
      </c>
      <c r="G191" s="21"/>
      <c r="H191" s="21"/>
      <c r="I191" s="21"/>
      <c r="J191" s="21">
        <v>9</v>
      </c>
      <c r="K191" s="21"/>
      <c r="L191" s="21"/>
      <c r="M191" s="21"/>
      <c r="N191" s="21"/>
      <c r="O191" s="21"/>
      <c r="P191" s="21"/>
      <c r="Q191" s="21"/>
      <c r="R191" s="21"/>
      <c r="S191" s="21">
        <v>3</v>
      </c>
      <c r="T191" s="21"/>
      <c r="U191" s="21">
        <f t="shared" si="10"/>
        <v>15</v>
      </c>
    </row>
    <row r="192" spans="1:21" ht="14">
      <c r="A192" s="61" t="s">
        <v>127</v>
      </c>
      <c r="B192" s="21"/>
      <c r="C192" s="21">
        <v>1</v>
      </c>
      <c r="D192" s="21"/>
      <c r="E192" s="21" t="s">
        <v>1348</v>
      </c>
      <c r="F192" s="21" t="s">
        <v>1348</v>
      </c>
      <c r="G192" s="21"/>
      <c r="H192" s="21"/>
      <c r="I192" s="21"/>
      <c r="J192" s="21"/>
      <c r="K192" s="21">
        <v>16</v>
      </c>
      <c r="L192" s="21"/>
      <c r="M192" s="21"/>
      <c r="N192" s="21"/>
      <c r="O192" s="21"/>
      <c r="P192" s="21"/>
      <c r="Q192" s="21"/>
      <c r="R192" s="21">
        <v>4</v>
      </c>
      <c r="S192" s="21">
        <v>2</v>
      </c>
      <c r="T192" s="21">
        <v>1</v>
      </c>
      <c r="U192" s="21">
        <f t="shared" si="10"/>
        <v>24</v>
      </c>
    </row>
    <row r="193" spans="1:21" ht="14">
      <c r="A193" s="61" t="s">
        <v>128</v>
      </c>
      <c r="B193" s="21"/>
      <c r="C193" s="21"/>
      <c r="D193" s="21"/>
      <c r="E193" s="21" t="s">
        <v>1348</v>
      </c>
      <c r="F193" s="21" t="s">
        <v>1348</v>
      </c>
      <c r="G193" s="21"/>
      <c r="H193" s="21"/>
      <c r="I193" s="21"/>
      <c r="J193" s="21">
        <v>13</v>
      </c>
      <c r="K193" s="21">
        <v>1</v>
      </c>
      <c r="L193" s="21"/>
      <c r="M193" s="21"/>
      <c r="N193" s="21"/>
      <c r="O193" s="21"/>
      <c r="P193" s="21"/>
      <c r="Q193" s="21"/>
      <c r="R193" s="21"/>
      <c r="S193" s="21">
        <v>7</v>
      </c>
      <c r="T193" s="21"/>
      <c r="U193" s="21">
        <f t="shared" si="10"/>
        <v>21</v>
      </c>
    </row>
    <row r="194" spans="1:21" ht="14">
      <c r="A194" s="61" t="s">
        <v>270</v>
      </c>
      <c r="B194" s="21"/>
      <c r="C194" s="21"/>
      <c r="D194" s="21"/>
      <c r="E194" s="21" t="s">
        <v>1348</v>
      </c>
      <c r="F194" s="21" t="s">
        <v>1348</v>
      </c>
      <c r="G194" s="21"/>
      <c r="H194" s="21"/>
      <c r="I194" s="21">
        <v>1</v>
      </c>
      <c r="J194" s="21"/>
      <c r="K194" s="21"/>
      <c r="L194" s="21"/>
      <c r="M194" s="21"/>
      <c r="N194" s="21"/>
      <c r="O194" s="21">
        <v>1</v>
      </c>
      <c r="P194" s="21"/>
      <c r="Q194" s="21"/>
      <c r="R194" s="21"/>
      <c r="S194" s="21"/>
      <c r="T194" s="21"/>
      <c r="U194" s="21">
        <f t="shared" si="10"/>
        <v>2</v>
      </c>
    </row>
    <row r="195" spans="1:21" ht="14">
      <c r="A195" s="61" t="s">
        <v>21</v>
      </c>
      <c r="B195" s="21"/>
      <c r="C195" s="21"/>
      <c r="D195" s="21">
        <v>2</v>
      </c>
      <c r="E195" s="21" t="s">
        <v>1348</v>
      </c>
      <c r="F195" s="21" t="s">
        <v>1348</v>
      </c>
      <c r="G195" s="21"/>
      <c r="H195" s="21">
        <v>1</v>
      </c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>
        <f t="shared" si="10"/>
        <v>3</v>
      </c>
    </row>
    <row r="196" spans="1:21" ht="14">
      <c r="A196" s="61" t="s">
        <v>4</v>
      </c>
      <c r="B196" s="21"/>
      <c r="C196" s="21"/>
      <c r="D196" s="21">
        <v>2</v>
      </c>
      <c r="E196" s="21" t="s">
        <v>1348</v>
      </c>
      <c r="F196" s="21" t="s">
        <v>1348</v>
      </c>
      <c r="G196" s="21"/>
      <c r="H196" s="21"/>
      <c r="I196" s="21"/>
      <c r="J196" s="21"/>
      <c r="K196" s="21">
        <v>1</v>
      </c>
      <c r="L196" s="21"/>
      <c r="M196" s="21"/>
      <c r="N196" s="21"/>
      <c r="O196" s="21">
        <v>7</v>
      </c>
      <c r="P196" s="21">
        <v>3</v>
      </c>
      <c r="Q196" s="21">
        <v>1</v>
      </c>
      <c r="R196" s="21">
        <v>5</v>
      </c>
      <c r="S196" s="21"/>
      <c r="T196" s="21"/>
      <c r="U196" s="21">
        <f t="shared" si="10"/>
        <v>19</v>
      </c>
    </row>
    <row r="197" spans="1:21" ht="14">
      <c r="A197" s="61" t="s">
        <v>142</v>
      </c>
      <c r="B197" s="21"/>
      <c r="C197" s="21"/>
      <c r="D197" s="21">
        <v>1</v>
      </c>
      <c r="E197" s="21" t="s">
        <v>1348</v>
      </c>
      <c r="F197" s="21" t="s">
        <v>1348</v>
      </c>
      <c r="G197" s="21"/>
      <c r="H197" s="21">
        <v>11</v>
      </c>
      <c r="I197" s="21">
        <v>1</v>
      </c>
      <c r="J197" s="21"/>
      <c r="K197" s="21">
        <v>1</v>
      </c>
      <c r="L197" s="21"/>
      <c r="M197" s="21"/>
      <c r="N197" s="21"/>
      <c r="O197" s="21">
        <v>3</v>
      </c>
      <c r="P197" s="21"/>
      <c r="Q197" s="21">
        <v>10</v>
      </c>
      <c r="R197" s="21">
        <v>1</v>
      </c>
      <c r="S197" s="21">
        <v>1</v>
      </c>
      <c r="T197" s="21">
        <v>2</v>
      </c>
      <c r="U197" s="21">
        <f t="shared" si="10"/>
        <v>31</v>
      </c>
    </row>
    <row r="198" spans="1:21" ht="14">
      <c r="A198" s="61" t="s">
        <v>143</v>
      </c>
      <c r="B198" s="21">
        <v>8</v>
      </c>
      <c r="C198" s="21"/>
      <c r="D198" s="21"/>
      <c r="E198" s="21" t="s">
        <v>1348</v>
      </c>
      <c r="F198" s="21">
        <v>7</v>
      </c>
      <c r="G198" s="21"/>
      <c r="H198" s="21">
        <v>2</v>
      </c>
      <c r="I198" s="21">
        <v>6</v>
      </c>
      <c r="J198" s="21"/>
      <c r="K198" s="21">
        <v>2</v>
      </c>
      <c r="L198" s="21">
        <v>4</v>
      </c>
      <c r="M198" s="21">
        <v>9</v>
      </c>
      <c r="N198" s="21"/>
      <c r="O198" s="21">
        <v>18</v>
      </c>
      <c r="P198" s="21">
        <v>11</v>
      </c>
      <c r="Q198" s="21">
        <v>21</v>
      </c>
      <c r="R198" s="21">
        <v>4</v>
      </c>
      <c r="S198" s="21">
        <v>3</v>
      </c>
      <c r="T198" s="21">
        <v>18</v>
      </c>
      <c r="U198" s="21">
        <f t="shared" si="10"/>
        <v>113</v>
      </c>
    </row>
    <row r="199" spans="1:21" ht="14">
      <c r="A199" s="61" t="s">
        <v>52</v>
      </c>
      <c r="B199" s="21"/>
      <c r="C199" s="21"/>
      <c r="D199" s="21"/>
      <c r="E199" s="21" t="s">
        <v>1348</v>
      </c>
      <c r="F199" s="21" t="s">
        <v>1348</v>
      </c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 t="str">
        <f t="shared" si="10"/>
        <v/>
      </c>
    </row>
    <row r="200" spans="1:21" ht="14">
      <c r="A200" s="61" t="s">
        <v>22</v>
      </c>
      <c r="B200" s="21"/>
      <c r="C200" s="21"/>
      <c r="D200" s="21"/>
      <c r="E200" s="21" t="s">
        <v>1348</v>
      </c>
      <c r="F200" s="21" t="s">
        <v>1348</v>
      </c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 t="str">
        <f t="shared" si="10"/>
        <v/>
      </c>
    </row>
    <row r="201" spans="1:21" ht="14">
      <c r="A201" s="61" t="s">
        <v>497</v>
      </c>
      <c r="B201" s="21"/>
      <c r="C201" s="21"/>
      <c r="D201" s="21"/>
      <c r="E201" s="21" t="s">
        <v>1348</v>
      </c>
      <c r="F201" s="21" t="s">
        <v>1348</v>
      </c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>
        <v>1</v>
      </c>
      <c r="S201" s="21"/>
      <c r="T201" s="21">
        <v>2</v>
      </c>
      <c r="U201" s="21">
        <f t="shared" si="10"/>
        <v>3</v>
      </c>
    </row>
    <row r="202" spans="1:21">
      <c r="B202" s="44"/>
      <c r="C202" s="44"/>
      <c r="D202" s="44"/>
      <c r="E202" s="44"/>
      <c r="F202" s="44" t="s">
        <v>1348</v>
      </c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</row>
    <row r="203" spans="1:21" ht="14">
      <c r="A203" s="2" t="s">
        <v>556</v>
      </c>
      <c r="B203" s="45"/>
      <c r="C203" s="45"/>
      <c r="D203" s="45"/>
      <c r="E203" s="20"/>
      <c r="F203" s="20" t="s">
        <v>1348</v>
      </c>
      <c r="G203" s="20"/>
      <c r="H203" s="20"/>
      <c r="I203" s="20"/>
      <c r="J203" s="20"/>
      <c r="K203" s="20"/>
      <c r="L203" s="20"/>
      <c r="M203" s="20"/>
      <c r="N203" s="20"/>
      <c r="O203" s="20"/>
      <c r="P203" s="45"/>
      <c r="Q203" s="20"/>
      <c r="R203" s="20"/>
      <c r="S203" s="20"/>
      <c r="T203" s="20"/>
      <c r="U203" s="20"/>
    </row>
    <row r="204" spans="1:21" ht="14">
      <c r="A204" s="61" t="s">
        <v>482</v>
      </c>
      <c r="B204" s="21"/>
      <c r="C204" s="21"/>
      <c r="D204" s="21"/>
      <c r="E204" s="21" t="s">
        <v>1348</v>
      </c>
      <c r="F204" s="21" t="s">
        <v>1348</v>
      </c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 t="str">
        <f>IF(SUM(B204:T204)=0,"",SUM(B204:T204))</f>
        <v/>
      </c>
    </row>
    <row r="205" spans="1:21" ht="14">
      <c r="A205" s="62" t="s">
        <v>341</v>
      </c>
      <c r="B205" s="21">
        <v>1</v>
      </c>
      <c r="C205" s="21">
        <v>2</v>
      </c>
      <c r="D205" s="21"/>
      <c r="E205" s="21">
        <v>3</v>
      </c>
      <c r="F205" s="21">
        <v>4</v>
      </c>
      <c r="G205" s="21">
        <v>1</v>
      </c>
      <c r="H205" s="21">
        <v>2</v>
      </c>
      <c r="I205" s="21"/>
      <c r="J205" s="21">
        <v>2</v>
      </c>
      <c r="K205" s="21">
        <v>1</v>
      </c>
      <c r="L205" s="21">
        <v>1</v>
      </c>
      <c r="M205" s="21"/>
      <c r="N205" s="21"/>
      <c r="O205" s="21"/>
      <c r="P205" s="21">
        <v>1</v>
      </c>
      <c r="Q205" s="21">
        <v>5</v>
      </c>
      <c r="R205" s="21"/>
      <c r="S205" s="21">
        <v>8</v>
      </c>
      <c r="T205" s="21"/>
      <c r="U205" s="21">
        <f>IF(SUM(B205:T205)=0,"",SUM(B205:T205))</f>
        <v>31</v>
      </c>
    </row>
    <row r="206" spans="1:21" ht="14">
      <c r="A206" s="61" t="s">
        <v>502</v>
      </c>
      <c r="B206" s="21">
        <v>10</v>
      </c>
      <c r="C206" s="21">
        <v>1</v>
      </c>
      <c r="D206" s="21"/>
      <c r="E206" s="21" t="s">
        <v>1348</v>
      </c>
      <c r="F206" s="21">
        <v>2</v>
      </c>
      <c r="G206" s="21">
        <v>2</v>
      </c>
      <c r="H206" s="21"/>
      <c r="I206" s="21"/>
      <c r="J206" s="21">
        <v>5</v>
      </c>
      <c r="K206" s="21">
        <v>3</v>
      </c>
      <c r="L206" s="21"/>
      <c r="M206" s="21">
        <v>1</v>
      </c>
      <c r="N206" s="21"/>
      <c r="O206" s="21">
        <v>1</v>
      </c>
      <c r="P206" s="21">
        <v>3</v>
      </c>
      <c r="Q206" s="21">
        <v>9</v>
      </c>
      <c r="R206" s="21"/>
      <c r="S206" s="21">
        <v>17</v>
      </c>
      <c r="T206" s="21">
        <v>5</v>
      </c>
      <c r="U206" s="21">
        <f>IF(SUM(B206:T206)=0,"",SUM(B206:T206))</f>
        <v>59</v>
      </c>
    </row>
    <row r="207" spans="1:21" ht="14">
      <c r="A207" s="61" t="s">
        <v>741</v>
      </c>
      <c r="B207" s="21"/>
      <c r="C207" s="21"/>
      <c r="D207" s="21"/>
      <c r="E207" s="21" t="s">
        <v>1348</v>
      </c>
      <c r="F207" s="21" t="s">
        <v>1348</v>
      </c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 t="str">
        <f>IF(SUM(B207:T207)=0,"",SUM(B207:T207))</f>
        <v/>
      </c>
    </row>
    <row r="208" spans="1:21" ht="14">
      <c r="A208" s="61" t="s">
        <v>23</v>
      </c>
      <c r="B208" s="21"/>
      <c r="C208" s="21"/>
      <c r="D208" s="21"/>
      <c r="E208" s="21" t="s">
        <v>1348</v>
      </c>
      <c r="F208" s="21" t="s">
        <v>1348</v>
      </c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 t="str">
        <f>IF(SUM(B208:T208)=0,"",SUM(B208:T208))</f>
        <v/>
      </c>
    </row>
    <row r="209" spans="1:21">
      <c r="B209" s="44"/>
      <c r="C209" s="44"/>
      <c r="D209" s="44"/>
      <c r="E209" s="44"/>
      <c r="F209" s="44" t="s">
        <v>1348</v>
      </c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</row>
    <row r="210" spans="1:21" ht="14">
      <c r="A210" s="2" t="s">
        <v>557</v>
      </c>
      <c r="B210" s="45"/>
      <c r="C210" s="45"/>
      <c r="D210" s="45"/>
      <c r="E210" s="45"/>
      <c r="F210" s="45" t="s">
        <v>1348</v>
      </c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</row>
    <row r="211" spans="1:21" ht="14">
      <c r="A211" s="39" t="s">
        <v>309</v>
      </c>
      <c r="B211" s="21"/>
      <c r="C211" s="21"/>
      <c r="D211" s="21"/>
      <c r="E211" s="21" t="s">
        <v>1348</v>
      </c>
      <c r="F211" s="21" t="s">
        <v>1348</v>
      </c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 t="str">
        <f t="shared" ref="U211:U216" si="11">IF(SUM(B211:T211)=0,"",SUM(B211:T211))</f>
        <v/>
      </c>
    </row>
    <row r="212" spans="1:21" ht="14">
      <c r="A212" s="62" t="s">
        <v>343</v>
      </c>
      <c r="B212" s="21">
        <v>6</v>
      </c>
      <c r="C212" s="21">
        <v>6</v>
      </c>
      <c r="D212" s="21">
        <v>5</v>
      </c>
      <c r="E212" s="21">
        <v>28</v>
      </c>
      <c r="F212" s="21" t="s">
        <v>1348</v>
      </c>
      <c r="G212" s="21">
        <v>2</v>
      </c>
      <c r="H212" s="21">
        <v>2</v>
      </c>
      <c r="I212" s="21">
        <v>1</v>
      </c>
      <c r="J212" s="21">
        <v>6</v>
      </c>
      <c r="K212" s="21"/>
      <c r="L212" s="21"/>
      <c r="M212" s="21"/>
      <c r="N212" s="21"/>
      <c r="O212" s="21"/>
      <c r="P212" s="21"/>
      <c r="Q212" s="21"/>
      <c r="R212" s="21"/>
      <c r="S212" s="21">
        <v>6</v>
      </c>
      <c r="T212" s="21"/>
      <c r="U212" s="21">
        <f t="shared" si="11"/>
        <v>62</v>
      </c>
    </row>
    <row r="213" spans="1:21" ht="14">
      <c r="A213" s="61" t="s">
        <v>1230</v>
      </c>
      <c r="B213" s="21">
        <v>6</v>
      </c>
      <c r="C213" s="21">
        <v>15</v>
      </c>
      <c r="D213" s="21">
        <v>9</v>
      </c>
      <c r="E213" s="21">
        <v>1</v>
      </c>
      <c r="F213" s="21" t="s">
        <v>1348</v>
      </c>
      <c r="G213" s="21">
        <v>2</v>
      </c>
      <c r="H213" s="21">
        <v>22</v>
      </c>
      <c r="I213" s="21">
        <v>6</v>
      </c>
      <c r="J213" s="21"/>
      <c r="K213" s="21">
        <v>2</v>
      </c>
      <c r="L213" s="21">
        <v>18</v>
      </c>
      <c r="M213" s="21">
        <v>5</v>
      </c>
      <c r="N213" s="21"/>
      <c r="O213" s="21">
        <v>16</v>
      </c>
      <c r="P213" s="21"/>
      <c r="Q213" s="21">
        <v>1</v>
      </c>
      <c r="R213" s="21"/>
      <c r="S213" s="21">
        <v>4</v>
      </c>
      <c r="T213" s="21"/>
      <c r="U213" s="21">
        <f t="shared" si="11"/>
        <v>107</v>
      </c>
    </row>
    <row r="214" spans="1:21" ht="14">
      <c r="A214" s="61" t="s">
        <v>496</v>
      </c>
      <c r="B214" s="21"/>
      <c r="C214" s="21"/>
      <c r="D214" s="21"/>
      <c r="E214" s="21" t="s">
        <v>1348</v>
      </c>
      <c r="F214" s="21" t="s">
        <v>1348</v>
      </c>
      <c r="G214" s="21"/>
      <c r="H214" s="21"/>
      <c r="I214" s="21"/>
      <c r="J214" s="21"/>
      <c r="K214" s="21">
        <v>1</v>
      </c>
      <c r="L214" s="21"/>
      <c r="M214" s="21"/>
      <c r="N214" s="21"/>
      <c r="O214" s="21">
        <v>13</v>
      </c>
      <c r="P214" s="21">
        <v>10</v>
      </c>
      <c r="Q214" s="21">
        <v>8</v>
      </c>
      <c r="R214" s="21"/>
      <c r="S214" s="21">
        <v>2</v>
      </c>
      <c r="T214" s="21">
        <v>14</v>
      </c>
      <c r="U214" s="21">
        <f t="shared" si="11"/>
        <v>48</v>
      </c>
    </row>
    <row r="215" spans="1:21" ht="14">
      <c r="A215" s="61" t="s">
        <v>793</v>
      </c>
      <c r="B215" s="21">
        <v>49</v>
      </c>
      <c r="C215" s="21">
        <v>18</v>
      </c>
      <c r="D215" s="21">
        <v>5</v>
      </c>
      <c r="E215" s="21">
        <v>6</v>
      </c>
      <c r="F215" s="21">
        <v>16</v>
      </c>
      <c r="G215" s="21"/>
      <c r="H215" s="21">
        <v>3</v>
      </c>
      <c r="I215" s="21">
        <v>11</v>
      </c>
      <c r="J215" s="21"/>
      <c r="K215" s="21">
        <v>1</v>
      </c>
      <c r="L215" s="21">
        <v>6</v>
      </c>
      <c r="M215" s="21"/>
      <c r="N215" s="21"/>
      <c r="O215" s="21">
        <v>4</v>
      </c>
      <c r="P215" s="21">
        <v>1</v>
      </c>
      <c r="Q215" s="21">
        <v>14</v>
      </c>
      <c r="R215" s="21"/>
      <c r="S215" s="21">
        <v>1</v>
      </c>
      <c r="T215" s="21">
        <v>11</v>
      </c>
      <c r="U215" s="21">
        <f t="shared" si="11"/>
        <v>146</v>
      </c>
    </row>
    <row r="216" spans="1:21" ht="14">
      <c r="A216" s="61" t="s">
        <v>794</v>
      </c>
      <c r="B216" s="21">
        <v>36</v>
      </c>
      <c r="C216" s="21">
        <v>3</v>
      </c>
      <c r="D216" s="21">
        <v>9</v>
      </c>
      <c r="E216" s="21">
        <v>6</v>
      </c>
      <c r="F216" s="21">
        <v>15</v>
      </c>
      <c r="G216" s="21">
        <v>5</v>
      </c>
      <c r="H216" s="21">
        <v>4</v>
      </c>
      <c r="I216" s="21">
        <v>8</v>
      </c>
      <c r="J216" s="21">
        <v>4</v>
      </c>
      <c r="K216" s="21">
        <v>7</v>
      </c>
      <c r="L216" s="21">
        <v>3</v>
      </c>
      <c r="M216" s="21">
        <v>5</v>
      </c>
      <c r="N216" s="21">
        <v>4</v>
      </c>
      <c r="O216" s="21">
        <v>75</v>
      </c>
      <c r="P216" s="21">
        <v>8</v>
      </c>
      <c r="Q216" s="21">
        <v>15</v>
      </c>
      <c r="R216" s="21">
        <v>5</v>
      </c>
      <c r="S216" s="21">
        <v>13</v>
      </c>
      <c r="T216" s="21">
        <v>32</v>
      </c>
      <c r="U216" s="21">
        <f t="shared" si="11"/>
        <v>257</v>
      </c>
    </row>
    <row r="217" spans="1:21">
      <c r="B217" s="44"/>
      <c r="C217" s="44"/>
      <c r="D217" s="44"/>
      <c r="E217" s="44"/>
      <c r="F217" s="44" t="s">
        <v>1348</v>
      </c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</row>
    <row r="218" spans="1:21" ht="14">
      <c r="A218" s="2" t="s">
        <v>558</v>
      </c>
      <c r="B218" s="45"/>
      <c r="C218" s="45"/>
      <c r="D218" s="45"/>
      <c r="E218" s="20"/>
      <c r="F218" s="20" t="s">
        <v>1348</v>
      </c>
      <c r="G218" s="20"/>
      <c r="H218" s="20"/>
      <c r="I218" s="20"/>
      <c r="J218" s="20"/>
      <c r="K218" s="45"/>
      <c r="L218" s="45"/>
      <c r="M218" s="20"/>
      <c r="N218" s="20"/>
      <c r="O218" s="20"/>
      <c r="P218" s="45"/>
      <c r="Q218" s="20"/>
      <c r="R218" s="20"/>
      <c r="S218" s="20"/>
      <c r="T218" s="20"/>
      <c r="U218" s="20"/>
    </row>
    <row r="219" spans="1:21" ht="14">
      <c r="A219" s="61" t="s">
        <v>470</v>
      </c>
      <c r="B219" s="21"/>
      <c r="C219" s="21"/>
      <c r="D219" s="21"/>
      <c r="E219" s="21" t="s">
        <v>1348</v>
      </c>
      <c r="F219" s="21" t="s">
        <v>1348</v>
      </c>
      <c r="G219" s="21"/>
      <c r="H219" s="21"/>
      <c r="I219" s="21"/>
      <c r="J219" s="21">
        <v>2</v>
      </c>
      <c r="K219" s="21">
        <v>2</v>
      </c>
      <c r="L219" s="21"/>
      <c r="M219" s="21"/>
      <c r="N219" s="21"/>
      <c r="O219" s="21">
        <v>34</v>
      </c>
      <c r="P219" s="21">
        <v>31</v>
      </c>
      <c r="Q219" s="21">
        <v>19</v>
      </c>
      <c r="R219" s="21">
        <v>112</v>
      </c>
      <c r="S219" s="21"/>
      <c r="T219" s="21">
        <v>3</v>
      </c>
      <c r="U219" s="21">
        <f t="shared" ref="U219:U227" si="12">IF(SUM(B219:T219)=0,"",SUM(B219:T219))</f>
        <v>203</v>
      </c>
    </row>
    <row r="220" spans="1:21" ht="14">
      <c r="A220" s="61" t="s">
        <v>473</v>
      </c>
      <c r="B220" s="21">
        <v>2</v>
      </c>
      <c r="C220" s="21">
        <v>1</v>
      </c>
      <c r="D220" s="21">
        <v>44</v>
      </c>
      <c r="E220" s="21" t="s">
        <v>1348</v>
      </c>
      <c r="F220" s="21" t="s">
        <v>1348</v>
      </c>
      <c r="G220" s="21"/>
      <c r="H220" s="21"/>
      <c r="I220" s="21">
        <v>8</v>
      </c>
      <c r="J220" s="21"/>
      <c r="K220" s="21"/>
      <c r="L220" s="21"/>
      <c r="M220" s="21"/>
      <c r="N220" s="21"/>
      <c r="O220" s="21"/>
      <c r="P220" s="21">
        <v>3</v>
      </c>
      <c r="Q220" s="21">
        <v>6</v>
      </c>
      <c r="R220" s="21">
        <v>2</v>
      </c>
      <c r="S220" s="21"/>
      <c r="T220" s="21">
        <v>6</v>
      </c>
      <c r="U220" s="21">
        <f t="shared" si="12"/>
        <v>72</v>
      </c>
    </row>
    <row r="221" spans="1:21" ht="14">
      <c r="A221" s="61" t="s">
        <v>727</v>
      </c>
      <c r="B221" s="21"/>
      <c r="C221" s="21">
        <v>3</v>
      </c>
      <c r="D221" s="21"/>
      <c r="E221" s="21" t="s">
        <v>1348</v>
      </c>
      <c r="F221" s="21" t="s">
        <v>1348</v>
      </c>
      <c r="G221" s="21"/>
      <c r="H221" s="21"/>
      <c r="I221" s="21"/>
      <c r="J221" s="20"/>
      <c r="K221" s="20"/>
      <c r="L221" s="20"/>
      <c r="M221" s="21"/>
      <c r="N221" s="21"/>
      <c r="O221" s="21"/>
      <c r="P221" s="21"/>
      <c r="Q221" s="21"/>
      <c r="R221" s="21"/>
      <c r="S221" s="21"/>
      <c r="T221" s="21"/>
      <c r="U221" s="21">
        <f t="shared" si="12"/>
        <v>3</v>
      </c>
    </row>
    <row r="222" spans="1:21" ht="14">
      <c r="A222" s="61" t="s">
        <v>471</v>
      </c>
      <c r="B222" s="21">
        <v>36</v>
      </c>
      <c r="C222" s="21">
        <v>1</v>
      </c>
      <c r="D222" s="21"/>
      <c r="E222" s="21">
        <v>9</v>
      </c>
      <c r="F222" s="21">
        <v>115</v>
      </c>
      <c r="G222" s="21">
        <v>34</v>
      </c>
      <c r="H222" s="21">
        <v>8</v>
      </c>
      <c r="I222" s="21">
        <v>4</v>
      </c>
      <c r="J222" s="21"/>
      <c r="K222" s="21">
        <v>10</v>
      </c>
      <c r="L222" s="21"/>
      <c r="M222" s="21">
        <v>10</v>
      </c>
      <c r="N222" s="21"/>
      <c r="O222" s="21"/>
      <c r="P222" s="21"/>
      <c r="Q222" s="21"/>
      <c r="R222" s="21"/>
      <c r="S222" s="21">
        <v>6</v>
      </c>
      <c r="T222" s="21"/>
      <c r="U222" s="21">
        <f t="shared" si="12"/>
        <v>233</v>
      </c>
    </row>
    <row r="223" spans="1:21" ht="14">
      <c r="A223" s="61" t="s">
        <v>472</v>
      </c>
      <c r="B223" s="21">
        <v>27</v>
      </c>
      <c r="C223" s="21">
        <v>9</v>
      </c>
      <c r="D223" s="21"/>
      <c r="E223" s="21">
        <v>2</v>
      </c>
      <c r="F223" s="21" t="s">
        <v>1348</v>
      </c>
      <c r="G223" s="21">
        <v>2</v>
      </c>
      <c r="H223" s="21">
        <v>2</v>
      </c>
      <c r="I223" s="21">
        <v>18</v>
      </c>
      <c r="J223" s="21">
        <v>3</v>
      </c>
      <c r="K223" s="21">
        <v>10</v>
      </c>
      <c r="L223" s="21">
        <v>10</v>
      </c>
      <c r="M223" s="21">
        <v>54</v>
      </c>
      <c r="N223" s="21"/>
      <c r="O223" s="21">
        <v>77</v>
      </c>
      <c r="P223" s="21">
        <v>4</v>
      </c>
      <c r="Q223" s="21">
        <v>12</v>
      </c>
      <c r="R223" s="21">
        <v>11</v>
      </c>
      <c r="S223" s="21">
        <v>6</v>
      </c>
      <c r="T223" s="21">
        <v>4</v>
      </c>
      <c r="U223" s="21">
        <f t="shared" si="12"/>
        <v>251</v>
      </c>
    </row>
    <row r="224" spans="1:21" ht="14">
      <c r="A224" s="61" t="s">
        <v>474</v>
      </c>
      <c r="B224" s="21"/>
      <c r="C224" s="21"/>
      <c r="D224" s="21"/>
      <c r="E224" s="21" t="s">
        <v>1348</v>
      </c>
      <c r="F224" s="21" t="s">
        <v>1348</v>
      </c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>
        <v>3</v>
      </c>
      <c r="T224" s="21">
        <v>6</v>
      </c>
      <c r="U224" s="21">
        <f t="shared" si="12"/>
        <v>9</v>
      </c>
    </row>
    <row r="225" spans="1:21" ht="14">
      <c r="A225" s="61" t="s">
        <v>317</v>
      </c>
      <c r="B225" s="21">
        <v>17</v>
      </c>
      <c r="C225" s="21"/>
      <c r="D225" s="21">
        <v>2</v>
      </c>
      <c r="E225" s="21" t="s">
        <v>1348</v>
      </c>
      <c r="F225" s="21" t="s">
        <v>1348</v>
      </c>
      <c r="G225" s="21"/>
      <c r="H225" s="21">
        <v>6</v>
      </c>
      <c r="I225" s="21"/>
      <c r="J225" s="21">
        <v>8</v>
      </c>
      <c r="K225" s="21">
        <v>8</v>
      </c>
      <c r="L225" s="21"/>
      <c r="M225" s="21">
        <v>1</v>
      </c>
      <c r="N225" s="21"/>
      <c r="O225" s="21">
        <v>8</v>
      </c>
      <c r="P225" s="21">
        <v>2</v>
      </c>
      <c r="Q225" s="21">
        <v>8</v>
      </c>
      <c r="R225" s="21">
        <v>9</v>
      </c>
      <c r="S225" s="21">
        <v>1</v>
      </c>
      <c r="T225" s="21">
        <v>12</v>
      </c>
      <c r="U225" s="21">
        <f t="shared" si="12"/>
        <v>82</v>
      </c>
    </row>
    <row r="226" spans="1:21" ht="14">
      <c r="A226" s="61" t="s">
        <v>475</v>
      </c>
      <c r="B226" s="21">
        <v>78</v>
      </c>
      <c r="C226" s="21"/>
      <c r="D226" s="21">
        <v>291</v>
      </c>
      <c r="E226" s="21" t="s">
        <v>1348</v>
      </c>
      <c r="F226" s="21">
        <v>50</v>
      </c>
      <c r="G226" s="21">
        <v>3</v>
      </c>
      <c r="H226" s="21"/>
      <c r="I226" s="21">
        <v>9</v>
      </c>
      <c r="J226" s="21">
        <v>2</v>
      </c>
      <c r="K226" s="21">
        <v>40</v>
      </c>
      <c r="L226" s="21"/>
      <c r="M226" s="21">
        <v>40</v>
      </c>
      <c r="N226" s="21">
        <v>70</v>
      </c>
      <c r="O226" s="21">
        <v>118</v>
      </c>
      <c r="P226" s="21">
        <v>1</v>
      </c>
      <c r="Q226" s="21">
        <v>42</v>
      </c>
      <c r="R226" s="21">
        <v>36</v>
      </c>
      <c r="S226" s="21">
        <v>45</v>
      </c>
      <c r="T226" s="21">
        <v>133</v>
      </c>
      <c r="U226" s="21">
        <f t="shared" si="12"/>
        <v>958</v>
      </c>
    </row>
    <row r="227" spans="1:21" ht="14">
      <c r="A227" s="61" t="s">
        <v>345</v>
      </c>
      <c r="B227" s="21">
        <v>28</v>
      </c>
      <c r="C227" s="21">
        <v>68</v>
      </c>
      <c r="D227" s="21">
        <v>38</v>
      </c>
      <c r="E227" s="21">
        <v>4</v>
      </c>
      <c r="F227" s="21" t="s">
        <v>1348</v>
      </c>
      <c r="G227" s="21"/>
      <c r="H227" s="21"/>
      <c r="I227" s="21"/>
      <c r="J227" s="21"/>
      <c r="K227" s="21"/>
      <c r="L227" s="21"/>
      <c r="M227" s="21">
        <v>50</v>
      </c>
      <c r="N227" s="21"/>
      <c r="O227" s="21">
        <v>175</v>
      </c>
      <c r="P227" s="21"/>
      <c r="Q227" s="21"/>
      <c r="R227" s="21"/>
      <c r="S227" s="21"/>
      <c r="T227" s="21">
        <v>1</v>
      </c>
      <c r="U227" s="21">
        <f t="shared" si="12"/>
        <v>364</v>
      </c>
    </row>
    <row r="228" spans="1:21">
      <c r="B228" s="20"/>
      <c r="C228" s="20"/>
      <c r="D228" s="20"/>
      <c r="E228" s="20"/>
      <c r="F228" s="20" t="s">
        <v>1348</v>
      </c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</row>
    <row r="229" spans="1:21" ht="14">
      <c r="A229" s="2" t="s">
        <v>698</v>
      </c>
      <c r="B229" s="45"/>
      <c r="C229" s="45"/>
      <c r="D229" s="45"/>
      <c r="E229" s="20"/>
      <c r="F229" s="20" t="s">
        <v>1348</v>
      </c>
      <c r="G229" s="20"/>
      <c r="H229" s="20"/>
      <c r="I229" s="20"/>
      <c r="J229" s="20"/>
      <c r="K229" s="20"/>
      <c r="L229" s="20"/>
      <c r="M229" s="20"/>
      <c r="N229" s="20"/>
      <c r="O229" s="20"/>
      <c r="P229" s="45"/>
      <c r="Q229" s="20"/>
      <c r="R229" s="20"/>
      <c r="S229" s="20"/>
      <c r="T229" s="20"/>
      <c r="U229" s="20"/>
    </row>
    <row r="230" spans="1:21" ht="14">
      <c r="A230" s="61" t="s">
        <v>165</v>
      </c>
      <c r="B230" s="21">
        <v>5</v>
      </c>
      <c r="C230" s="21">
        <v>7</v>
      </c>
      <c r="D230" s="21"/>
      <c r="E230" s="21">
        <v>11</v>
      </c>
      <c r="F230" s="21" t="s">
        <v>1348</v>
      </c>
      <c r="G230" s="21">
        <v>3</v>
      </c>
      <c r="H230" s="21">
        <v>2</v>
      </c>
      <c r="I230" s="21">
        <v>3</v>
      </c>
      <c r="J230" s="21"/>
      <c r="K230" s="21">
        <v>4</v>
      </c>
      <c r="L230" s="21">
        <v>4</v>
      </c>
      <c r="M230" s="21">
        <v>2</v>
      </c>
      <c r="N230" s="21"/>
      <c r="O230" s="21"/>
      <c r="P230" s="21">
        <v>2</v>
      </c>
      <c r="Q230" s="21"/>
      <c r="R230" s="21"/>
      <c r="S230" s="21">
        <v>8</v>
      </c>
      <c r="T230" s="21"/>
      <c r="U230" s="21">
        <f>IF(SUM(B230:T230)=0,"",SUM(B230:T230))</f>
        <v>51</v>
      </c>
    </row>
    <row r="231" spans="1:21" ht="14">
      <c r="A231" s="61" t="s">
        <v>320</v>
      </c>
      <c r="B231" s="21"/>
      <c r="C231" s="21"/>
      <c r="D231" s="21"/>
      <c r="E231" s="21" t="s">
        <v>1348</v>
      </c>
      <c r="F231" s="21" t="s">
        <v>1348</v>
      </c>
      <c r="G231" s="21"/>
      <c r="H231" s="21"/>
      <c r="I231" s="21">
        <v>1</v>
      </c>
      <c r="J231" s="21">
        <v>15</v>
      </c>
      <c r="K231" s="21"/>
      <c r="L231" s="21"/>
      <c r="M231" s="21"/>
      <c r="N231" s="21"/>
      <c r="O231" s="21"/>
      <c r="P231" s="21"/>
      <c r="Q231" s="21"/>
      <c r="R231" s="21"/>
      <c r="S231" s="21">
        <v>2</v>
      </c>
      <c r="T231" s="21"/>
      <c r="U231" s="21">
        <f>IF(SUM(B231:T231)=0,"",SUM(B231:T231))</f>
        <v>18</v>
      </c>
    </row>
    <row r="232" spans="1:21" ht="14">
      <c r="A232" s="61" t="s">
        <v>172</v>
      </c>
      <c r="B232" s="21">
        <v>9</v>
      </c>
      <c r="C232" s="21"/>
      <c r="D232" s="21"/>
      <c r="E232" s="21">
        <v>5</v>
      </c>
      <c r="F232" s="21" t="s">
        <v>1348</v>
      </c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>
        <f>IF(SUM(B232:T232)=0,"",SUM(B232:T232))</f>
        <v>14</v>
      </c>
    </row>
    <row r="233" spans="1:21" ht="14">
      <c r="A233" s="64" t="s">
        <v>617</v>
      </c>
      <c r="B233" s="21"/>
      <c r="C233" s="21"/>
      <c r="D233" s="21"/>
      <c r="E233" s="21" t="s">
        <v>1348</v>
      </c>
      <c r="F233" s="21" t="s">
        <v>1348</v>
      </c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 t="str">
        <f>IF(SUM(B233:T233)=0,"",SUM(B233:T233))</f>
        <v/>
      </c>
    </row>
    <row r="234" spans="1:21" ht="14">
      <c r="A234" s="61" t="s">
        <v>133</v>
      </c>
      <c r="B234" s="21"/>
      <c r="C234" s="21"/>
      <c r="D234" s="21"/>
      <c r="E234" s="21" t="s">
        <v>1348</v>
      </c>
      <c r="F234" s="21" t="s">
        <v>1348</v>
      </c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 t="str">
        <f>IF(SUM(B234:T234)=0,"",SUM(B234:T234))</f>
        <v/>
      </c>
    </row>
    <row r="235" spans="1:21">
      <c r="B235" s="20"/>
      <c r="C235" s="20"/>
      <c r="D235" s="20"/>
      <c r="E235" s="20"/>
      <c r="F235" s="20" t="s">
        <v>1348</v>
      </c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</row>
    <row r="236" spans="1:21" ht="14">
      <c r="A236" s="2" t="s">
        <v>699</v>
      </c>
      <c r="B236" s="45"/>
      <c r="C236" s="45"/>
      <c r="D236" s="45"/>
      <c r="E236" s="20"/>
      <c r="F236" s="20" t="s">
        <v>1348</v>
      </c>
      <c r="G236" s="20"/>
      <c r="H236" s="20"/>
      <c r="I236" s="20"/>
      <c r="J236" s="20"/>
      <c r="K236" s="20"/>
      <c r="L236" s="20"/>
      <c r="M236" s="20"/>
      <c r="N236" s="20"/>
      <c r="O236" s="20"/>
      <c r="P236" s="45"/>
      <c r="Q236" s="20"/>
      <c r="R236" s="20"/>
      <c r="S236" s="20"/>
      <c r="T236" s="20"/>
      <c r="U236" s="20"/>
    </row>
    <row r="237" spans="1:21" ht="14">
      <c r="A237" s="61" t="s">
        <v>75</v>
      </c>
      <c r="B237" s="21">
        <v>5</v>
      </c>
      <c r="C237" s="21">
        <v>3</v>
      </c>
      <c r="D237" s="21"/>
      <c r="E237" s="21">
        <v>12</v>
      </c>
      <c r="F237" s="21">
        <v>9</v>
      </c>
      <c r="G237" s="21">
        <v>3</v>
      </c>
      <c r="H237" s="21">
        <v>4</v>
      </c>
      <c r="I237" s="21"/>
      <c r="J237" s="21">
        <v>8</v>
      </c>
      <c r="K237" s="21">
        <v>4</v>
      </c>
      <c r="L237" s="21"/>
      <c r="M237" s="21"/>
      <c r="N237" s="21"/>
      <c r="O237" s="21">
        <v>1</v>
      </c>
      <c r="P237" s="21">
        <v>2</v>
      </c>
      <c r="Q237" s="21"/>
      <c r="R237" s="21"/>
      <c r="S237" s="21">
        <v>5</v>
      </c>
      <c r="T237" s="21"/>
      <c r="U237" s="21">
        <f>IF(SUM(B237:T237)=0,"",SUM(B237:T237))</f>
        <v>56</v>
      </c>
    </row>
    <row r="238" spans="1:21" ht="14">
      <c r="A238" s="61" t="s">
        <v>181</v>
      </c>
      <c r="B238" s="21"/>
      <c r="C238" s="21"/>
      <c r="D238" s="21"/>
      <c r="E238" s="21">
        <v>1</v>
      </c>
      <c r="F238" s="21" t="s">
        <v>1348</v>
      </c>
      <c r="G238" s="21"/>
      <c r="H238" s="21">
        <v>1</v>
      </c>
      <c r="I238" s="21">
        <v>1</v>
      </c>
      <c r="J238" s="21"/>
      <c r="K238" s="21">
        <v>2</v>
      </c>
      <c r="L238" s="21"/>
      <c r="M238" s="21"/>
      <c r="N238" s="21"/>
      <c r="O238" s="21"/>
      <c r="P238" s="21">
        <v>1</v>
      </c>
      <c r="Q238" s="21"/>
      <c r="R238" s="21"/>
      <c r="S238" s="21">
        <v>2</v>
      </c>
      <c r="T238" s="21"/>
      <c r="U238" s="21">
        <f>IF(SUM(B238:T238)=0,"",SUM(B238:T238))</f>
        <v>8</v>
      </c>
    </row>
    <row r="239" spans="1:21" ht="14">
      <c r="A239" s="61" t="s">
        <v>325</v>
      </c>
      <c r="B239" s="21">
        <v>4</v>
      </c>
      <c r="C239" s="21"/>
      <c r="D239" s="21"/>
      <c r="E239" s="21" t="s">
        <v>1348</v>
      </c>
      <c r="F239" s="21" t="s">
        <v>1348</v>
      </c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>
        <v>4</v>
      </c>
      <c r="T239" s="21"/>
      <c r="U239" s="21">
        <f>IF(SUM(B239:T239)=0,"",SUM(B239:T239))</f>
        <v>8</v>
      </c>
    </row>
    <row r="240" spans="1:21" ht="14">
      <c r="A240" s="61" t="s">
        <v>326</v>
      </c>
      <c r="B240" s="21">
        <v>1</v>
      </c>
      <c r="C240" s="21">
        <v>2</v>
      </c>
      <c r="D240" s="21"/>
      <c r="E240" s="21" t="s">
        <v>1348</v>
      </c>
      <c r="F240" s="21">
        <v>1</v>
      </c>
      <c r="G240" s="21"/>
      <c r="H240" s="21"/>
      <c r="I240" s="21"/>
      <c r="J240" s="21">
        <v>3</v>
      </c>
      <c r="K240" s="21"/>
      <c r="L240" s="21"/>
      <c r="M240" s="21"/>
      <c r="N240" s="21"/>
      <c r="O240" s="21"/>
      <c r="P240" s="21"/>
      <c r="Q240" s="21"/>
      <c r="R240" s="21"/>
      <c r="S240" s="21">
        <v>2</v>
      </c>
      <c r="T240" s="21"/>
      <c r="U240" s="21">
        <f>IF(SUM(B240:T240)=0,"",SUM(B240:T240))</f>
        <v>9</v>
      </c>
    </row>
    <row r="241" spans="1:21">
      <c r="A241" s="48"/>
      <c r="B241" s="44"/>
      <c r="C241" s="44"/>
      <c r="D241" s="44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44"/>
      <c r="Q241" s="20"/>
      <c r="R241" s="20"/>
      <c r="S241" s="20"/>
      <c r="T241" s="20"/>
      <c r="U241" s="20"/>
    </row>
    <row r="242" spans="1:21" ht="14">
      <c r="A242" s="127" t="s">
        <v>1360</v>
      </c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</row>
    <row r="243" spans="1:21" ht="14">
      <c r="A243" s="39" t="s">
        <v>1361</v>
      </c>
      <c r="B243" s="21"/>
      <c r="C243" s="21"/>
      <c r="D243" s="21"/>
      <c r="E243" s="21"/>
      <c r="F243" s="21"/>
      <c r="G243" s="21"/>
      <c r="H243" s="21"/>
      <c r="I243" s="21">
        <v>2</v>
      </c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>
        <f>IF(SUM(B243:T243)=0,"",SUM(B243:T243))</f>
        <v>2</v>
      </c>
    </row>
    <row r="244" spans="1:21">
      <c r="A244" s="48"/>
      <c r="B244" s="20"/>
      <c r="C244" s="20"/>
      <c r="D244" s="20"/>
      <c r="E244" s="20"/>
      <c r="F244" s="20" t="s">
        <v>1348</v>
      </c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</row>
    <row r="245" spans="1:21" ht="14">
      <c r="A245" s="2" t="s">
        <v>560</v>
      </c>
      <c r="B245" s="45"/>
      <c r="C245" s="45"/>
      <c r="D245" s="45"/>
      <c r="E245" s="20"/>
      <c r="F245" s="20" t="s">
        <v>1348</v>
      </c>
      <c r="G245" s="20"/>
      <c r="H245" s="20"/>
      <c r="I245" s="20"/>
      <c r="J245" s="20"/>
      <c r="K245" s="20"/>
      <c r="L245" s="20"/>
      <c r="M245" s="20"/>
      <c r="N245" s="20"/>
      <c r="O245" s="20"/>
      <c r="P245" s="45"/>
      <c r="Q245" s="20"/>
      <c r="R245" s="20"/>
      <c r="S245" s="20"/>
      <c r="T245" s="20"/>
      <c r="U245" s="20"/>
    </row>
    <row r="246" spans="1:21" ht="14">
      <c r="A246" s="61" t="s">
        <v>327</v>
      </c>
      <c r="B246" s="21"/>
      <c r="C246" s="21"/>
      <c r="D246" s="21"/>
      <c r="E246" s="21" t="s">
        <v>1348</v>
      </c>
      <c r="F246" s="21" t="s">
        <v>1348</v>
      </c>
      <c r="G246" s="21"/>
      <c r="H246" s="21"/>
      <c r="I246" s="21"/>
      <c r="J246" s="21"/>
      <c r="K246" s="21"/>
      <c r="L246" s="21"/>
      <c r="M246" s="21">
        <v>4</v>
      </c>
      <c r="N246" s="21"/>
      <c r="O246" s="21">
        <v>7</v>
      </c>
      <c r="P246" s="21">
        <v>4</v>
      </c>
      <c r="Q246" s="21">
        <v>4</v>
      </c>
      <c r="R246" s="21"/>
      <c r="S246" s="21"/>
      <c r="T246" s="21"/>
      <c r="U246" s="21">
        <f t="shared" ref="U246:U252" si="13">IF(SUM(B246:T246)=0,"",SUM(B246:T246))</f>
        <v>19</v>
      </c>
    </row>
    <row r="247" spans="1:21" ht="14">
      <c r="A247" s="61" t="s">
        <v>478</v>
      </c>
      <c r="B247" s="21"/>
      <c r="C247" s="21"/>
      <c r="D247" s="21"/>
      <c r="E247" s="21" t="s">
        <v>1348</v>
      </c>
      <c r="F247" s="21" t="s">
        <v>1348</v>
      </c>
      <c r="G247" s="21"/>
      <c r="H247" s="21"/>
      <c r="I247" s="21"/>
      <c r="J247" s="21"/>
      <c r="K247" s="21"/>
      <c r="L247" s="21"/>
      <c r="M247" s="21">
        <v>1</v>
      </c>
      <c r="N247" s="21"/>
      <c r="O247" s="21">
        <v>1</v>
      </c>
      <c r="P247" s="21"/>
      <c r="Q247" s="21"/>
      <c r="R247" s="21"/>
      <c r="S247" s="21"/>
      <c r="T247" s="21"/>
      <c r="U247" s="21">
        <f t="shared" si="13"/>
        <v>2</v>
      </c>
    </row>
    <row r="248" spans="1:21" ht="14">
      <c r="A248" s="61" t="s">
        <v>630</v>
      </c>
      <c r="B248" s="21">
        <v>16</v>
      </c>
      <c r="C248" s="21"/>
      <c r="D248" s="21"/>
      <c r="E248" s="21">
        <v>17</v>
      </c>
      <c r="F248" s="21">
        <v>8</v>
      </c>
      <c r="G248" s="21">
        <v>4</v>
      </c>
      <c r="H248" s="21">
        <v>1</v>
      </c>
      <c r="I248" s="21">
        <v>1</v>
      </c>
      <c r="J248" s="21">
        <v>1</v>
      </c>
      <c r="K248" s="21">
        <v>9</v>
      </c>
      <c r="L248" s="21">
        <v>2</v>
      </c>
      <c r="M248" s="21"/>
      <c r="N248" s="21"/>
      <c r="O248" s="21"/>
      <c r="P248" s="21">
        <v>2</v>
      </c>
      <c r="Q248" s="21"/>
      <c r="R248" s="21">
        <v>8</v>
      </c>
      <c r="S248" s="21">
        <v>10</v>
      </c>
      <c r="T248" s="21">
        <v>1</v>
      </c>
      <c r="U248" s="21">
        <f t="shared" si="13"/>
        <v>80</v>
      </c>
    </row>
    <row r="249" spans="1:21" ht="14">
      <c r="A249" s="61" t="s">
        <v>260</v>
      </c>
      <c r="B249" s="21">
        <v>1</v>
      </c>
      <c r="C249" s="21"/>
      <c r="D249" s="21"/>
      <c r="E249" s="21" t="s">
        <v>1348</v>
      </c>
      <c r="F249" s="21" t="s">
        <v>1348</v>
      </c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>
        <f t="shared" si="13"/>
        <v>1</v>
      </c>
    </row>
    <row r="250" spans="1:21" ht="14">
      <c r="A250" s="61" t="s">
        <v>8</v>
      </c>
      <c r="B250" s="21">
        <v>1</v>
      </c>
      <c r="C250" s="21"/>
      <c r="D250" s="21"/>
      <c r="E250" s="21" t="s">
        <v>1348</v>
      </c>
      <c r="F250" s="21" t="s">
        <v>1348</v>
      </c>
      <c r="G250" s="21"/>
      <c r="H250" s="21"/>
      <c r="I250" s="21"/>
      <c r="J250" s="21"/>
      <c r="K250" s="21"/>
      <c r="L250" s="21"/>
      <c r="M250" s="21"/>
      <c r="N250" s="21"/>
      <c r="O250" s="21">
        <v>1</v>
      </c>
      <c r="P250" s="21"/>
      <c r="Q250" s="21"/>
      <c r="R250" s="21"/>
      <c r="S250" s="21"/>
      <c r="T250" s="21"/>
      <c r="U250" s="21">
        <f t="shared" si="13"/>
        <v>2</v>
      </c>
    </row>
    <row r="251" spans="1:21" ht="14">
      <c r="A251" s="61" t="s">
        <v>629</v>
      </c>
      <c r="B251" s="21"/>
      <c r="C251" s="21"/>
      <c r="D251" s="21"/>
      <c r="E251" s="21" t="s">
        <v>1348</v>
      </c>
      <c r="F251" s="21" t="s">
        <v>1348</v>
      </c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>
        <v>7</v>
      </c>
      <c r="R251" s="21"/>
      <c r="S251" s="21">
        <v>1</v>
      </c>
      <c r="T251" s="21"/>
      <c r="U251" s="21">
        <f t="shared" si="13"/>
        <v>8</v>
      </c>
    </row>
    <row r="252" spans="1:21" ht="14">
      <c r="A252" s="61" t="s">
        <v>45</v>
      </c>
      <c r="B252" s="21"/>
      <c r="C252" s="21"/>
      <c r="D252" s="21"/>
      <c r="E252" s="21" t="s">
        <v>1348</v>
      </c>
      <c r="F252" s="21" t="s">
        <v>1348</v>
      </c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 t="str">
        <f t="shared" si="13"/>
        <v/>
      </c>
    </row>
    <row r="253" spans="1:21">
      <c r="B253" s="20"/>
      <c r="C253" s="20"/>
      <c r="D253" s="20"/>
      <c r="E253" s="20"/>
      <c r="F253" s="20" t="s">
        <v>1348</v>
      </c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</row>
    <row r="254" spans="1:21" ht="14">
      <c r="A254" s="2" t="s">
        <v>561</v>
      </c>
      <c r="B254" s="45"/>
      <c r="C254" s="45"/>
      <c r="D254" s="45"/>
      <c r="E254" s="20"/>
      <c r="F254" s="20" t="s">
        <v>1348</v>
      </c>
      <c r="G254" s="20"/>
      <c r="H254" s="20"/>
      <c r="I254" s="20"/>
      <c r="J254" s="20"/>
      <c r="K254" s="45"/>
      <c r="L254" s="45"/>
      <c r="M254" s="20"/>
      <c r="N254" s="20"/>
      <c r="O254" s="20"/>
      <c r="P254" s="45"/>
      <c r="Q254" s="20"/>
      <c r="R254" s="20"/>
      <c r="S254" s="20"/>
      <c r="T254" s="20"/>
      <c r="U254" s="20"/>
    </row>
    <row r="255" spans="1:21" ht="14">
      <c r="A255" s="61" t="s">
        <v>595</v>
      </c>
      <c r="B255" s="21">
        <v>2</v>
      </c>
      <c r="C255" s="21"/>
      <c r="D255" s="21"/>
      <c r="E255" s="21" t="s">
        <v>1348</v>
      </c>
      <c r="F255" s="21" t="s">
        <v>1348</v>
      </c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>
        <f>IF(SUM(B255:T255)=0,"",SUM(B255:T255))</f>
        <v>2</v>
      </c>
    </row>
    <row r="256" spans="1:21">
      <c r="A256" s="49"/>
      <c r="B256" s="44"/>
      <c r="C256" s="44"/>
      <c r="D256" s="44"/>
      <c r="E256" s="20"/>
      <c r="F256" s="20" t="s">
        <v>1348</v>
      </c>
      <c r="G256" s="20"/>
      <c r="H256" s="20"/>
      <c r="I256" s="20"/>
      <c r="J256" s="20"/>
      <c r="K256" s="20"/>
      <c r="L256" s="20"/>
      <c r="M256" s="20"/>
      <c r="N256" s="20"/>
      <c r="O256" s="20"/>
      <c r="P256" s="44"/>
      <c r="Q256" s="20"/>
      <c r="R256" s="20"/>
      <c r="S256" s="20"/>
      <c r="T256" s="20"/>
      <c r="U256" s="20"/>
    </row>
    <row r="257" spans="1:21" ht="14">
      <c r="A257" s="2" t="s">
        <v>562</v>
      </c>
      <c r="B257" s="45"/>
      <c r="C257" s="45"/>
      <c r="D257" s="45"/>
      <c r="E257" s="20"/>
      <c r="F257" s="20" t="s">
        <v>1348</v>
      </c>
      <c r="G257" s="20"/>
      <c r="H257" s="20"/>
      <c r="I257" s="20"/>
      <c r="J257" s="20"/>
      <c r="K257" s="20"/>
      <c r="L257" s="20"/>
      <c r="M257" s="20"/>
      <c r="N257" s="20"/>
      <c r="O257" s="20"/>
      <c r="P257" s="45"/>
      <c r="Q257" s="20"/>
      <c r="R257" s="20"/>
      <c r="S257" s="20"/>
      <c r="T257" s="20"/>
      <c r="U257" s="20"/>
    </row>
    <row r="258" spans="1:21" ht="14">
      <c r="A258" s="61" t="s">
        <v>596</v>
      </c>
      <c r="B258" s="21"/>
      <c r="C258" s="21"/>
      <c r="D258" s="21"/>
      <c r="E258" s="21" t="s">
        <v>1348</v>
      </c>
      <c r="F258" s="21" t="s">
        <v>1348</v>
      </c>
      <c r="G258" s="21"/>
      <c r="H258" s="21"/>
      <c r="I258" s="21"/>
      <c r="J258" s="21">
        <v>3</v>
      </c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>
        <f>IF(SUM(B258:T258)=0,"",SUM(B258:T258))</f>
        <v>3</v>
      </c>
    </row>
    <row r="259" spans="1:21" ht="14">
      <c r="A259" s="61" t="s">
        <v>597</v>
      </c>
      <c r="B259" s="21"/>
      <c r="C259" s="21">
        <v>2</v>
      </c>
      <c r="D259" s="21">
        <v>2</v>
      </c>
      <c r="E259" s="21" t="s">
        <v>1348</v>
      </c>
      <c r="F259" s="21" t="s">
        <v>1348</v>
      </c>
      <c r="G259" s="21"/>
      <c r="H259" s="21"/>
      <c r="I259" s="21"/>
      <c r="J259" s="21"/>
      <c r="K259" s="21"/>
      <c r="L259" s="21"/>
      <c r="M259" s="21"/>
      <c r="N259" s="21"/>
      <c r="O259" s="21">
        <v>1</v>
      </c>
      <c r="P259" s="21">
        <v>1</v>
      </c>
      <c r="Q259" s="21">
        <v>1</v>
      </c>
      <c r="R259" s="21"/>
      <c r="S259" s="21"/>
      <c r="T259" s="21"/>
      <c r="U259" s="21">
        <f>IF(SUM(B259:T259)=0,"",SUM(B259:T259))</f>
        <v>7</v>
      </c>
    </row>
    <row r="260" spans="1:21">
      <c r="B260" s="44"/>
      <c r="C260" s="44"/>
      <c r="D260" s="44"/>
      <c r="E260" s="44"/>
      <c r="F260" s="44" t="s">
        <v>1348</v>
      </c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</row>
    <row r="261" spans="1:21" ht="14">
      <c r="A261" s="2" t="s">
        <v>563</v>
      </c>
      <c r="B261" s="45"/>
      <c r="C261" s="45"/>
      <c r="D261" s="45"/>
      <c r="E261" s="20"/>
      <c r="F261" s="20" t="s">
        <v>1348</v>
      </c>
      <c r="G261" s="20"/>
      <c r="H261" s="20"/>
      <c r="I261" s="20"/>
      <c r="J261" s="20"/>
      <c r="K261" s="20"/>
      <c r="L261" s="20"/>
      <c r="M261" s="20"/>
      <c r="N261" s="20"/>
      <c r="O261" s="20"/>
      <c r="P261" s="45"/>
      <c r="Q261" s="20"/>
      <c r="R261" s="20"/>
      <c r="S261" s="20"/>
      <c r="T261" s="20"/>
      <c r="U261" s="20"/>
    </row>
    <row r="262" spans="1:21" ht="14">
      <c r="A262" s="61" t="s">
        <v>611</v>
      </c>
      <c r="B262" s="21">
        <v>8</v>
      </c>
      <c r="C262" s="21"/>
      <c r="D262" s="21">
        <v>4</v>
      </c>
      <c r="E262" s="21">
        <v>4</v>
      </c>
      <c r="F262" s="21">
        <v>18</v>
      </c>
      <c r="G262" s="21">
        <v>4</v>
      </c>
      <c r="H262" s="21">
        <v>4</v>
      </c>
      <c r="I262" s="21"/>
      <c r="J262" s="21"/>
      <c r="K262" s="21">
        <v>13</v>
      </c>
      <c r="L262" s="21">
        <v>1</v>
      </c>
      <c r="M262" s="21"/>
      <c r="N262" s="21"/>
      <c r="O262" s="21"/>
      <c r="P262" s="21">
        <v>4</v>
      </c>
      <c r="Q262" s="21">
        <v>7</v>
      </c>
      <c r="R262" s="21"/>
      <c r="S262" s="21">
        <v>10</v>
      </c>
      <c r="T262" s="21"/>
      <c r="U262" s="21">
        <f t="shared" ref="U262:U271" si="14">IF(SUM(B262:T262)=0,"",SUM(B262:T262))</f>
        <v>77</v>
      </c>
    </row>
    <row r="263" spans="1:21" ht="14">
      <c r="A263" s="61" t="s">
        <v>613</v>
      </c>
      <c r="B263" s="21"/>
      <c r="C263" s="21"/>
      <c r="D263" s="21"/>
      <c r="E263" s="21" t="s">
        <v>1348</v>
      </c>
      <c r="F263" s="21">
        <v>2</v>
      </c>
      <c r="G263" s="21"/>
      <c r="H263" s="21"/>
      <c r="I263" s="21"/>
      <c r="J263" s="21"/>
      <c r="K263" s="21">
        <v>2</v>
      </c>
      <c r="L263" s="21"/>
      <c r="M263" s="21"/>
      <c r="N263" s="21"/>
      <c r="O263" s="21"/>
      <c r="P263" s="21">
        <v>2</v>
      </c>
      <c r="Q263" s="21">
        <v>14</v>
      </c>
      <c r="R263" s="21">
        <v>59</v>
      </c>
      <c r="S263" s="21">
        <v>2</v>
      </c>
      <c r="T263" s="21">
        <v>5</v>
      </c>
      <c r="U263" s="21">
        <f t="shared" si="14"/>
        <v>86</v>
      </c>
    </row>
    <row r="264" spans="1:21" ht="14">
      <c r="A264" s="61" t="s">
        <v>740</v>
      </c>
      <c r="B264" s="21"/>
      <c r="C264" s="21"/>
      <c r="D264" s="21"/>
      <c r="E264" s="21" t="s">
        <v>1348</v>
      </c>
      <c r="F264" s="21" t="s">
        <v>1348</v>
      </c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 t="str">
        <f t="shared" si="14"/>
        <v/>
      </c>
    </row>
    <row r="265" spans="1:21" ht="14">
      <c r="A265" s="61" t="s">
        <v>1039</v>
      </c>
      <c r="B265" s="21"/>
      <c r="C265" s="21"/>
      <c r="D265" s="21"/>
      <c r="E265" s="21" t="s">
        <v>1348</v>
      </c>
      <c r="F265" s="21">
        <v>3</v>
      </c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>
        <f t="shared" si="14"/>
        <v>3</v>
      </c>
    </row>
    <row r="266" spans="1:21" ht="14">
      <c r="A266" s="62" t="s">
        <v>303</v>
      </c>
      <c r="B266" s="21"/>
      <c r="C266" s="21"/>
      <c r="D266" s="21"/>
      <c r="E266" s="21" t="s">
        <v>1348</v>
      </c>
      <c r="F266" s="21" t="s">
        <v>1348</v>
      </c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 t="str">
        <f t="shared" si="14"/>
        <v/>
      </c>
    </row>
    <row r="267" spans="1:21" ht="14">
      <c r="A267" s="61" t="s">
        <v>134</v>
      </c>
      <c r="B267" s="21"/>
      <c r="C267" s="21"/>
      <c r="D267" s="21"/>
      <c r="E267" s="21">
        <v>5</v>
      </c>
      <c r="F267" s="21" t="s">
        <v>1348</v>
      </c>
      <c r="G267" s="21"/>
      <c r="H267" s="21"/>
      <c r="I267" s="21"/>
      <c r="J267" s="21"/>
      <c r="K267" s="60"/>
      <c r="L267" s="60"/>
      <c r="M267" s="21"/>
      <c r="N267" s="21"/>
      <c r="O267" s="21"/>
      <c r="P267" s="21"/>
      <c r="Q267" s="21"/>
      <c r="R267" s="21"/>
      <c r="S267" s="21"/>
      <c r="T267" s="21"/>
      <c r="U267" s="21">
        <f t="shared" si="14"/>
        <v>5</v>
      </c>
    </row>
    <row r="268" spans="1:21" ht="14">
      <c r="A268" s="61" t="s">
        <v>1040</v>
      </c>
      <c r="B268" s="21"/>
      <c r="C268" s="21"/>
      <c r="D268" s="21"/>
      <c r="E268" s="21">
        <v>2</v>
      </c>
      <c r="F268" s="21" t="s">
        <v>1348</v>
      </c>
      <c r="G268" s="21"/>
      <c r="H268" s="21"/>
      <c r="I268" s="21"/>
      <c r="J268" s="21">
        <v>3</v>
      </c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>
        <f t="shared" si="14"/>
        <v>5</v>
      </c>
    </row>
    <row r="269" spans="1:21" ht="14">
      <c r="A269" s="61" t="s">
        <v>1309</v>
      </c>
      <c r="B269" s="21"/>
      <c r="C269" s="21"/>
      <c r="D269" s="21"/>
      <c r="E269" s="21" t="s">
        <v>1348</v>
      </c>
      <c r="F269" s="21" t="s">
        <v>1348</v>
      </c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 t="str">
        <f t="shared" si="14"/>
        <v/>
      </c>
    </row>
    <row r="270" spans="1:21" ht="14">
      <c r="A270" s="61" t="s">
        <v>658</v>
      </c>
      <c r="B270" s="21">
        <v>24</v>
      </c>
      <c r="C270" s="21">
        <v>14</v>
      </c>
      <c r="D270" s="21">
        <v>26</v>
      </c>
      <c r="E270" s="21">
        <v>35</v>
      </c>
      <c r="F270" s="21">
        <v>21</v>
      </c>
      <c r="G270" s="21">
        <v>6</v>
      </c>
      <c r="H270" s="21">
        <v>3</v>
      </c>
      <c r="I270" s="21">
        <v>8</v>
      </c>
      <c r="J270" s="21">
        <v>21</v>
      </c>
      <c r="K270" s="21">
        <v>22</v>
      </c>
      <c r="L270" s="21">
        <v>1</v>
      </c>
      <c r="M270" s="21">
        <v>5</v>
      </c>
      <c r="N270" s="21"/>
      <c r="O270" s="21"/>
      <c r="P270" s="21">
        <v>3</v>
      </c>
      <c r="Q270" s="21"/>
      <c r="R270" s="21">
        <v>3</v>
      </c>
      <c r="S270" s="21">
        <v>13</v>
      </c>
      <c r="T270" s="21">
        <v>6</v>
      </c>
      <c r="U270" s="21">
        <f t="shared" si="14"/>
        <v>211</v>
      </c>
    </row>
    <row r="271" spans="1:21" ht="14">
      <c r="A271" s="38" t="s">
        <v>1350</v>
      </c>
      <c r="B271" s="44">
        <v>1</v>
      </c>
      <c r="C271" s="44"/>
      <c r="D271" s="44"/>
      <c r="E271" s="44" t="s">
        <v>1348</v>
      </c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21">
        <f t="shared" si="14"/>
        <v>1</v>
      </c>
    </row>
    <row r="272" spans="1:21">
      <c r="B272" s="44"/>
      <c r="C272" s="44"/>
      <c r="D272" s="44"/>
      <c r="E272" s="44"/>
      <c r="F272" s="44" t="s">
        <v>1348</v>
      </c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</row>
    <row r="273" spans="1:21" ht="14">
      <c r="A273" s="2" t="s">
        <v>564</v>
      </c>
      <c r="B273" s="20"/>
      <c r="C273" s="20"/>
      <c r="D273" s="20"/>
      <c r="E273" s="20"/>
      <c r="F273" s="20" t="s">
        <v>1348</v>
      </c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</row>
    <row r="274" spans="1:21" ht="14">
      <c r="A274" s="61" t="s">
        <v>135</v>
      </c>
      <c r="B274" s="21"/>
      <c r="C274" s="21"/>
      <c r="D274" s="21"/>
      <c r="E274" s="21" t="s">
        <v>1348</v>
      </c>
      <c r="F274" s="21" t="s">
        <v>1348</v>
      </c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 t="str">
        <f>IF(SUM(B274:T274)=0,"",SUM(B274:T274))</f>
        <v/>
      </c>
    </row>
    <row r="275" spans="1:21" ht="14">
      <c r="A275" s="61" t="s">
        <v>659</v>
      </c>
      <c r="B275" s="21"/>
      <c r="C275" s="21"/>
      <c r="D275" s="21"/>
      <c r="E275" s="21" t="s">
        <v>1348</v>
      </c>
      <c r="F275" s="21" t="s">
        <v>1348</v>
      </c>
      <c r="G275" s="21"/>
      <c r="H275" s="21"/>
      <c r="I275" s="21"/>
      <c r="J275" s="21"/>
      <c r="K275" s="21"/>
      <c r="L275" s="21"/>
      <c r="M275" s="21"/>
      <c r="N275" s="21"/>
      <c r="O275" s="21"/>
      <c r="P275" s="21">
        <v>1</v>
      </c>
      <c r="Q275" s="21"/>
      <c r="R275" s="21">
        <v>2</v>
      </c>
      <c r="S275" s="21"/>
      <c r="T275" s="21"/>
      <c r="U275" s="21">
        <f>IF(SUM(B275:T275)=0,"",SUM(B275:T275))</f>
        <v>3</v>
      </c>
    </row>
    <row r="276" spans="1:21">
      <c r="B276" s="20"/>
      <c r="C276" s="20"/>
      <c r="D276" s="20"/>
      <c r="E276" s="20"/>
      <c r="F276" s="20" t="s">
        <v>1348</v>
      </c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</row>
    <row r="277" spans="1:21" ht="14">
      <c r="A277" s="2" t="s">
        <v>254</v>
      </c>
      <c r="B277" s="20"/>
      <c r="C277" s="20"/>
      <c r="D277" s="20"/>
      <c r="E277" s="20"/>
      <c r="F277" s="20" t="s">
        <v>1348</v>
      </c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</row>
    <row r="278" spans="1:21" ht="14">
      <c r="A278" s="61" t="s">
        <v>660</v>
      </c>
      <c r="B278" s="21">
        <v>71</v>
      </c>
      <c r="C278" s="21">
        <v>25</v>
      </c>
      <c r="D278" s="21">
        <v>5</v>
      </c>
      <c r="E278" s="21">
        <v>3</v>
      </c>
      <c r="F278" s="21">
        <v>6</v>
      </c>
      <c r="G278" s="21">
        <v>2</v>
      </c>
      <c r="H278" s="21">
        <v>19</v>
      </c>
      <c r="I278" s="21">
        <v>8</v>
      </c>
      <c r="J278" s="21">
        <v>2</v>
      </c>
      <c r="K278" s="21">
        <v>9</v>
      </c>
      <c r="L278" s="21">
        <v>10</v>
      </c>
      <c r="M278" s="21">
        <v>80</v>
      </c>
      <c r="N278" s="21">
        <v>5</v>
      </c>
      <c r="O278" s="21">
        <v>277</v>
      </c>
      <c r="P278" s="21">
        <v>32</v>
      </c>
      <c r="Q278" s="21">
        <v>31</v>
      </c>
      <c r="R278" s="21">
        <v>13</v>
      </c>
      <c r="S278" s="21">
        <v>9</v>
      </c>
      <c r="T278" s="21">
        <v>15</v>
      </c>
      <c r="U278" s="21">
        <f>IF(SUM(B278:T278)=0,"",SUM(B278:T278))</f>
        <v>622</v>
      </c>
    </row>
    <row r="279" spans="1:21">
      <c r="B279" s="20"/>
      <c r="C279" s="20"/>
      <c r="D279" s="20"/>
      <c r="E279" s="20"/>
      <c r="F279" s="20" t="s">
        <v>1348</v>
      </c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</row>
    <row r="280" spans="1:21">
      <c r="A280" s="3" t="s">
        <v>1285</v>
      </c>
      <c r="B280" s="20"/>
      <c r="C280" s="20"/>
      <c r="D280" s="20"/>
      <c r="E280" s="20"/>
      <c r="F280" s="20" t="s">
        <v>1348</v>
      </c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</row>
    <row r="281" spans="1:21" ht="14">
      <c r="A281" s="61" t="s">
        <v>661</v>
      </c>
      <c r="B281" s="21"/>
      <c r="C281" s="21"/>
      <c r="D281" s="21"/>
      <c r="E281" s="21" t="s">
        <v>1348</v>
      </c>
      <c r="F281" s="21" t="s">
        <v>1348</v>
      </c>
      <c r="G281" s="21"/>
      <c r="H281" s="21"/>
      <c r="I281" s="21"/>
      <c r="J281" s="21">
        <v>23</v>
      </c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>
        <f>IF(SUM(B281:T281)=0,"",SUM(B281:T281))</f>
        <v>23</v>
      </c>
    </row>
    <row r="282" spans="1:21" ht="14">
      <c r="A282" s="61" t="s">
        <v>662</v>
      </c>
      <c r="B282" s="21"/>
      <c r="C282" s="21"/>
      <c r="D282" s="21"/>
      <c r="E282" s="21" t="s">
        <v>1348</v>
      </c>
      <c r="F282" s="21" t="s">
        <v>1348</v>
      </c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>
        <v>4</v>
      </c>
      <c r="U282" s="21">
        <f>IF(SUM(B282:T282)=0,"",SUM(B282:T282))</f>
        <v>4</v>
      </c>
    </row>
    <row r="283" spans="1:21">
      <c r="A283" s="48"/>
      <c r="B283" s="20"/>
      <c r="C283" s="20"/>
      <c r="D283" s="20"/>
      <c r="E283" s="20"/>
      <c r="F283" s="20" t="s">
        <v>1348</v>
      </c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</row>
    <row r="284" spans="1:21" ht="14">
      <c r="A284" s="2" t="s">
        <v>1280</v>
      </c>
      <c r="B284" s="45"/>
      <c r="C284" s="45"/>
      <c r="D284" s="45"/>
      <c r="E284" s="20"/>
      <c r="F284" s="20" t="s">
        <v>1348</v>
      </c>
      <c r="G284" s="20"/>
      <c r="H284" s="45"/>
      <c r="I284" s="20"/>
      <c r="J284" s="20"/>
      <c r="K284" s="20"/>
      <c r="L284" s="20"/>
      <c r="M284" s="20"/>
      <c r="N284" s="20"/>
      <c r="O284" s="20"/>
      <c r="P284" s="45"/>
      <c r="Q284" s="20"/>
      <c r="R284" s="20"/>
      <c r="S284" s="20"/>
      <c r="T284" s="20"/>
      <c r="U284" s="20"/>
    </row>
    <row r="285" spans="1:21" ht="14">
      <c r="A285" s="61" t="s">
        <v>689</v>
      </c>
      <c r="B285" s="21">
        <v>6</v>
      </c>
      <c r="C285" s="21">
        <v>2</v>
      </c>
      <c r="D285" s="21"/>
      <c r="E285" s="21">
        <v>4</v>
      </c>
      <c r="F285" s="21" t="s">
        <v>1348</v>
      </c>
      <c r="G285" s="21">
        <v>2</v>
      </c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>
        <v>1</v>
      </c>
      <c r="T285" s="21"/>
      <c r="U285" s="21">
        <f t="shared" ref="U285:U293" si="15">IF(SUM(B285:T285)=0,"",SUM(B285:T285))</f>
        <v>15</v>
      </c>
    </row>
    <row r="286" spans="1:21" ht="14">
      <c r="A286" s="61" t="s">
        <v>404</v>
      </c>
      <c r="B286" s="21">
        <v>36</v>
      </c>
      <c r="C286" s="21">
        <v>5</v>
      </c>
      <c r="D286" s="21"/>
      <c r="E286" s="21" t="s">
        <v>1348</v>
      </c>
      <c r="F286" s="21" t="s">
        <v>1348</v>
      </c>
      <c r="G286" s="21"/>
      <c r="H286" s="21">
        <v>3</v>
      </c>
      <c r="I286" s="21"/>
      <c r="J286" s="21">
        <v>1</v>
      </c>
      <c r="K286" s="21">
        <v>9</v>
      </c>
      <c r="L286" s="21"/>
      <c r="M286" s="21">
        <v>17</v>
      </c>
      <c r="N286" s="21"/>
      <c r="O286" s="21">
        <v>23</v>
      </c>
      <c r="P286" s="21">
        <v>9</v>
      </c>
      <c r="Q286" s="21">
        <v>9</v>
      </c>
      <c r="R286" s="21">
        <v>9</v>
      </c>
      <c r="S286" s="21">
        <v>5</v>
      </c>
      <c r="T286" s="21">
        <v>19</v>
      </c>
      <c r="U286" s="21">
        <f t="shared" si="15"/>
        <v>145</v>
      </c>
    </row>
    <row r="287" spans="1:21" ht="14">
      <c r="A287" s="61" t="s">
        <v>402</v>
      </c>
      <c r="B287" s="21">
        <v>26</v>
      </c>
      <c r="C287" s="21"/>
      <c r="D287" s="21"/>
      <c r="E287" s="21">
        <v>9</v>
      </c>
      <c r="F287" s="21" t="s">
        <v>1348</v>
      </c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>
        <f t="shared" si="15"/>
        <v>35</v>
      </c>
    </row>
    <row r="288" spans="1:21" ht="14">
      <c r="A288" s="61" t="s">
        <v>403</v>
      </c>
      <c r="B288" s="21">
        <v>4</v>
      </c>
      <c r="C288" s="21"/>
      <c r="D288" s="21"/>
      <c r="E288" s="21" t="s">
        <v>1348</v>
      </c>
      <c r="F288" s="21" t="s">
        <v>1348</v>
      </c>
      <c r="G288" s="21">
        <v>1</v>
      </c>
      <c r="H288" s="21"/>
      <c r="I288" s="21"/>
      <c r="J288" s="21">
        <v>2</v>
      </c>
      <c r="K288" s="21"/>
      <c r="L288" s="21"/>
      <c r="M288" s="21"/>
      <c r="N288" s="21"/>
      <c r="O288" s="21"/>
      <c r="P288" s="21"/>
      <c r="Q288" s="21"/>
      <c r="R288" s="21"/>
      <c r="S288" s="21">
        <v>15</v>
      </c>
      <c r="T288" s="21"/>
      <c r="U288" s="21">
        <f t="shared" si="15"/>
        <v>22</v>
      </c>
    </row>
    <row r="289" spans="1:21" ht="14">
      <c r="A289" s="61" t="s">
        <v>262</v>
      </c>
      <c r="B289" s="21"/>
      <c r="C289" s="21"/>
      <c r="D289" s="21"/>
      <c r="E289" s="21" t="s">
        <v>1348</v>
      </c>
      <c r="F289" s="21" t="s">
        <v>1348</v>
      </c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 t="str">
        <f t="shared" si="15"/>
        <v/>
      </c>
    </row>
    <row r="290" spans="1:21" ht="14">
      <c r="A290" s="61" t="s">
        <v>654</v>
      </c>
      <c r="B290" s="21">
        <v>9</v>
      </c>
      <c r="C290" s="21">
        <v>5</v>
      </c>
      <c r="D290" s="21"/>
      <c r="E290" s="21">
        <v>4</v>
      </c>
      <c r="F290" s="21" t="s">
        <v>1348</v>
      </c>
      <c r="G290" s="21"/>
      <c r="H290" s="21"/>
      <c r="I290" s="21"/>
      <c r="J290" s="21">
        <v>10</v>
      </c>
      <c r="K290" s="21">
        <v>5</v>
      </c>
      <c r="L290" s="21"/>
      <c r="M290" s="21"/>
      <c r="N290" s="21"/>
      <c r="O290" s="21"/>
      <c r="P290" s="21"/>
      <c r="Q290" s="21"/>
      <c r="R290" s="21"/>
      <c r="S290" s="21"/>
      <c r="T290" s="21"/>
      <c r="U290" s="21">
        <f t="shared" si="15"/>
        <v>33</v>
      </c>
    </row>
    <row r="291" spans="1:21" ht="14">
      <c r="A291" s="61" t="s">
        <v>669</v>
      </c>
      <c r="B291" s="21"/>
      <c r="C291" s="21">
        <v>1</v>
      </c>
      <c r="D291" s="21">
        <v>2</v>
      </c>
      <c r="E291" s="21" t="s">
        <v>1348</v>
      </c>
      <c r="F291" s="21" t="s">
        <v>1348</v>
      </c>
      <c r="G291" s="21"/>
      <c r="H291" s="21"/>
      <c r="I291" s="21"/>
      <c r="J291" s="21">
        <v>2</v>
      </c>
      <c r="K291" s="21">
        <v>11</v>
      </c>
      <c r="L291" s="21">
        <v>2</v>
      </c>
      <c r="M291" s="21"/>
      <c r="N291" s="21"/>
      <c r="O291" s="21"/>
      <c r="P291" s="21"/>
      <c r="Q291" s="21"/>
      <c r="R291" s="21"/>
      <c r="S291" s="21"/>
      <c r="T291" s="21">
        <v>3</v>
      </c>
      <c r="U291" s="21">
        <f t="shared" si="15"/>
        <v>21</v>
      </c>
    </row>
    <row r="292" spans="1:21" ht="14">
      <c r="A292" s="61" t="s">
        <v>670</v>
      </c>
      <c r="B292" s="21">
        <v>10</v>
      </c>
      <c r="C292" s="21">
        <v>3</v>
      </c>
      <c r="D292" s="21"/>
      <c r="E292" s="21">
        <v>5</v>
      </c>
      <c r="F292" s="21" t="s">
        <v>1348</v>
      </c>
      <c r="G292" s="21"/>
      <c r="H292" s="36" t="s">
        <v>1128</v>
      </c>
      <c r="I292" s="21"/>
      <c r="J292" s="21"/>
      <c r="K292" s="21">
        <v>13</v>
      </c>
      <c r="L292" s="21"/>
      <c r="M292" s="21">
        <v>5</v>
      </c>
      <c r="N292" s="21"/>
      <c r="O292" s="21"/>
      <c r="P292" s="21">
        <v>14</v>
      </c>
      <c r="Q292" s="21">
        <v>18</v>
      </c>
      <c r="R292" s="21">
        <v>4</v>
      </c>
      <c r="S292" s="21">
        <v>3</v>
      </c>
      <c r="T292" s="21">
        <v>3</v>
      </c>
      <c r="U292" s="21">
        <f t="shared" si="15"/>
        <v>78</v>
      </c>
    </row>
    <row r="293" spans="1:21" ht="14">
      <c r="A293" s="61" t="s">
        <v>351</v>
      </c>
      <c r="B293" s="21"/>
      <c r="C293" s="21"/>
      <c r="D293" s="21"/>
      <c r="E293" s="21" t="s">
        <v>1348</v>
      </c>
      <c r="F293" s="21" t="s">
        <v>1348</v>
      </c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>
        <v>1</v>
      </c>
      <c r="R293" s="21"/>
      <c r="S293" s="21"/>
      <c r="T293" s="21"/>
      <c r="U293" s="21">
        <f t="shared" si="15"/>
        <v>1</v>
      </c>
    </row>
    <row r="294" spans="1:21">
      <c r="B294" s="44"/>
      <c r="C294" s="44"/>
      <c r="D294" s="44"/>
      <c r="E294" s="44"/>
      <c r="F294" s="44" t="s">
        <v>1348</v>
      </c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</row>
    <row r="295" spans="1:21" ht="14">
      <c r="A295" s="2" t="s">
        <v>74</v>
      </c>
      <c r="B295" s="45"/>
      <c r="C295" s="45"/>
      <c r="D295" s="45"/>
      <c r="E295" s="20"/>
      <c r="F295" s="20" t="s">
        <v>1348</v>
      </c>
      <c r="G295" s="20"/>
      <c r="H295" s="20"/>
      <c r="I295" s="20"/>
      <c r="J295" s="20"/>
      <c r="K295" s="20"/>
      <c r="L295" s="20"/>
      <c r="M295" s="20"/>
      <c r="N295" s="20"/>
      <c r="O295" s="20"/>
      <c r="P295" s="45"/>
      <c r="Q295" s="20"/>
      <c r="R295" s="20"/>
      <c r="S295" s="20"/>
      <c r="T295" s="20"/>
      <c r="U295" s="20"/>
    </row>
    <row r="296" spans="1:21" ht="14">
      <c r="A296" s="61" t="s">
        <v>120</v>
      </c>
      <c r="B296" s="21"/>
      <c r="C296" s="21"/>
      <c r="D296" s="21"/>
      <c r="E296" s="21" t="s">
        <v>1348</v>
      </c>
      <c r="F296" s="21" t="s">
        <v>1348</v>
      </c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>
        <v>3</v>
      </c>
      <c r="S296" s="21"/>
      <c r="T296" s="21"/>
      <c r="U296" s="21">
        <f t="shared" ref="U296:U313" si="16">IF(SUM(B296:T296)=0,"",SUM(B296:T296))</f>
        <v>3</v>
      </c>
    </row>
    <row r="297" spans="1:21" ht="14">
      <c r="A297" s="61" t="s">
        <v>380</v>
      </c>
      <c r="B297" s="21">
        <v>9</v>
      </c>
      <c r="C297" s="21"/>
      <c r="D297" s="21">
        <v>1</v>
      </c>
      <c r="E297" s="21">
        <v>9</v>
      </c>
      <c r="F297" s="21">
        <v>14</v>
      </c>
      <c r="G297" s="21">
        <v>3</v>
      </c>
      <c r="H297" s="21">
        <v>2</v>
      </c>
      <c r="I297" s="21">
        <v>2</v>
      </c>
      <c r="J297" s="21">
        <v>52</v>
      </c>
      <c r="K297" s="21">
        <v>25</v>
      </c>
      <c r="L297" s="21">
        <v>1</v>
      </c>
      <c r="M297" s="21"/>
      <c r="N297" s="21"/>
      <c r="O297" s="21">
        <v>39</v>
      </c>
      <c r="P297" s="21">
        <v>3</v>
      </c>
      <c r="Q297" s="21">
        <v>6</v>
      </c>
      <c r="R297" s="21">
        <v>4</v>
      </c>
      <c r="S297" s="21">
        <v>16</v>
      </c>
      <c r="T297" s="21"/>
      <c r="U297" s="21">
        <f t="shared" si="16"/>
        <v>186</v>
      </c>
    </row>
    <row r="298" spans="1:21" ht="14">
      <c r="A298" s="61" t="s">
        <v>381</v>
      </c>
      <c r="B298" s="21"/>
      <c r="C298" s="21"/>
      <c r="D298" s="21"/>
      <c r="E298" s="21" t="s">
        <v>1348</v>
      </c>
      <c r="F298" s="21" t="s">
        <v>1348</v>
      </c>
      <c r="G298" s="21"/>
      <c r="H298" s="21"/>
      <c r="I298" s="21"/>
      <c r="J298" s="21"/>
      <c r="K298" s="21">
        <v>1</v>
      </c>
      <c r="L298" s="21"/>
      <c r="M298" s="21"/>
      <c r="N298" s="21"/>
      <c r="O298" s="21">
        <v>3</v>
      </c>
      <c r="P298" s="21"/>
      <c r="Q298" s="21"/>
      <c r="R298" s="21">
        <v>9</v>
      </c>
      <c r="S298" s="21"/>
      <c r="T298" s="21"/>
      <c r="U298" s="21">
        <f t="shared" si="16"/>
        <v>13</v>
      </c>
    </row>
    <row r="299" spans="1:21" ht="14">
      <c r="A299" s="61" t="s">
        <v>287</v>
      </c>
      <c r="B299" s="21"/>
      <c r="C299" s="21"/>
      <c r="D299" s="21"/>
      <c r="E299" s="21" t="s">
        <v>1348</v>
      </c>
      <c r="F299" s="21" t="s">
        <v>1348</v>
      </c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 t="str">
        <f t="shared" si="16"/>
        <v/>
      </c>
    </row>
    <row r="300" spans="1:21" ht="14">
      <c r="A300" s="61" t="s">
        <v>232</v>
      </c>
      <c r="B300" s="21"/>
      <c r="C300" s="21"/>
      <c r="D300" s="21"/>
      <c r="E300" s="21" t="s">
        <v>1348</v>
      </c>
      <c r="F300" s="21" t="s">
        <v>1348</v>
      </c>
      <c r="G300" s="21"/>
      <c r="H300" s="21"/>
      <c r="I300" s="21"/>
      <c r="J300" s="21"/>
      <c r="K300" s="21">
        <v>3</v>
      </c>
      <c r="L300" s="21"/>
      <c r="M300" s="21"/>
      <c r="N300" s="21"/>
      <c r="O300" s="21">
        <v>7</v>
      </c>
      <c r="P300" s="21">
        <v>3</v>
      </c>
      <c r="Q300" s="21">
        <v>12</v>
      </c>
      <c r="R300" s="21"/>
      <c r="S300" s="21">
        <v>5</v>
      </c>
      <c r="T300" s="21">
        <v>6</v>
      </c>
      <c r="U300" s="21">
        <f t="shared" si="16"/>
        <v>36</v>
      </c>
    </row>
    <row r="301" spans="1:21" ht="14">
      <c r="A301" s="61" t="s">
        <v>121</v>
      </c>
      <c r="B301" s="21">
        <v>1</v>
      </c>
      <c r="C301" s="21"/>
      <c r="D301" s="21"/>
      <c r="E301" s="21" t="s">
        <v>1348</v>
      </c>
      <c r="F301" s="21" t="s">
        <v>1348</v>
      </c>
      <c r="G301" s="21"/>
      <c r="H301" s="21"/>
      <c r="I301" s="21"/>
      <c r="J301" s="21">
        <v>8</v>
      </c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>
        <f t="shared" si="16"/>
        <v>9</v>
      </c>
    </row>
    <row r="302" spans="1:21" ht="14">
      <c r="A302" s="61" t="s">
        <v>857</v>
      </c>
      <c r="B302" s="21">
        <v>19</v>
      </c>
      <c r="C302" s="21">
        <v>3</v>
      </c>
      <c r="D302" s="21">
        <v>3</v>
      </c>
      <c r="E302" s="21">
        <v>24</v>
      </c>
      <c r="F302" s="21">
        <v>5</v>
      </c>
      <c r="G302" s="21"/>
      <c r="H302" s="21">
        <v>2</v>
      </c>
      <c r="I302" s="21">
        <v>1</v>
      </c>
      <c r="J302" s="21">
        <v>16</v>
      </c>
      <c r="K302" s="21">
        <v>3</v>
      </c>
      <c r="L302" s="21"/>
      <c r="M302" s="21"/>
      <c r="N302" s="21"/>
      <c r="O302" s="21"/>
      <c r="P302" s="21"/>
      <c r="Q302" s="21"/>
      <c r="R302" s="21"/>
      <c r="S302" s="21">
        <v>14</v>
      </c>
      <c r="T302" s="21"/>
      <c r="U302" s="21">
        <f t="shared" si="16"/>
        <v>90</v>
      </c>
    </row>
    <row r="303" spans="1:21" ht="14">
      <c r="A303" s="61" t="s">
        <v>420</v>
      </c>
      <c r="B303" s="21">
        <v>37</v>
      </c>
      <c r="C303" s="21"/>
      <c r="D303" s="21">
        <v>6</v>
      </c>
      <c r="E303" s="21">
        <v>24</v>
      </c>
      <c r="F303" s="21">
        <v>2</v>
      </c>
      <c r="G303" s="21"/>
      <c r="H303" s="21">
        <v>1</v>
      </c>
      <c r="I303" s="21"/>
      <c r="J303" s="21"/>
      <c r="K303" s="21">
        <v>1</v>
      </c>
      <c r="L303" s="21">
        <v>1</v>
      </c>
      <c r="M303" s="21">
        <v>2</v>
      </c>
      <c r="N303" s="21"/>
      <c r="O303" s="21">
        <v>2</v>
      </c>
      <c r="P303" s="21">
        <v>4</v>
      </c>
      <c r="Q303" s="21"/>
      <c r="R303" s="21"/>
      <c r="S303" s="21"/>
      <c r="T303" s="21"/>
      <c r="U303" s="21">
        <f t="shared" si="16"/>
        <v>80</v>
      </c>
    </row>
    <row r="304" spans="1:21" ht="14">
      <c r="A304" s="61" t="s">
        <v>856</v>
      </c>
      <c r="B304" s="21">
        <v>8</v>
      </c>
      <c r="C304" s="21">
        <v>1</v>
      </c>
      <c r="D304" s="21"/>
      <c r="E304" s="21" t="s">
        <v>1348</v>
      </c>
      <c r="F304" s="21" t="s">
        <v>1348</v>
      </c>
      <c r="G304" s="21"/>
      <c r="H304" s="21"/>
      <c r="I304" s="21"/>
      <c r="J304" s="21"/>
      <c r="K304" s="21"/>
      <c r="L304" s="21">
        <v>1</v>
      </c>
      <c r="M304" s="21">
        <v>1</v>
      </c>
      <c r="N304" s="21"/>
      <c r="O304" s="21">
        <v>4</v>
      </c>
      <c r="P304" s="21"/>
      <c r="Q304" s="21">
        <v>1</v>
      </c>
      <c r="R304" s="21">
        <v>1</v>
      </c>
      <c r="S304" s="21">
        <v>1</v>
      </c>
      <c r="T304" s="21">
        <v>1</v>
      </c>
      <c r="U304" s="21">
        <f t="shared" si="16"/>
        <v>19</v>
      </c>
    </row>
    <row r="305" spans="1:21" ht="14">
      <c r="A305" s="61" t="s">
        <v>778</v>
      </c>
      <c r="B305" s="21"/>
      <c r="C305" s="21"/>
      <c r="D305" s="21"/>
      <c r="E305" s="21" t="s">
        <v>1348</v>
      </c>
      <c r="F305" s="21" t="s">
        <v>1348</v>
      </c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 t="str">
        <f t="shared" si="16"/>
        <v/>
      </c>
    </row>
    <row r="306" spans="1:21" ht="14">
      <c r="A306" s="61" t="s">
        <v>1193</v>
      </c>
      <c r="B306" s="21"/>
      <c r="C306" s="21"/>
      <c r="D306" s="21"/>
      <c r="E306" s="21" t="s">
        <v>1348</v>
      </c>
      <c r="F306" s="21" t="s">
        <v>1348</v>
      </c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 t="str">
        <f t="shared" si="16"/>
        <v/>
      </c>
    </row>
    <row r="307" spans="1:21" ht="14">
      <c r="A307" s="61" t="s">
        <v>1281</v>
      </c>
      <c r="B307" s="21"/>
      <c r="C307" s="21"/>
      <c r="D307" s="21"/>
      <c r="E307" s="21" t="s">
        <v>1348</v>
      </c>
      <c r="F307" s="21" t="s">
        <v>1348</v>
      </c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 t="str">
        <f t="shared" si="16"/>
        <v/>
      </c>
    </row>
    <row r="308" spans="1:21" ht="14">
      <c r="A308" s="61" t="s">
        <v>382</v>
      </c>
      <c r="B308" s="21"/>
      <c r="C308" s="21"/>
      <c r="D308" s="21"/>
      <c r="E308" s="21" t="s">
        <v>1348</v>
      </c>
      <c r="F308" s="21" t="s">
        <v>1348</v>
      </c>
      <c r="G308" s="21"/>
      <c r="H308" s="21"/>
      <c r="I308" s="21"/>
      <c r="J308" s="21">
        <v>19</v>
      </c>
      <c r="K308" s="21">
        <v>5</v>
      </c>
      <c r="L308" s="21"/>
      <c r="M308" s="21"/>
      <c r="N308" s="21"/>
      <c r="O308" s="21">
        <v>3</v>
      </c>
      <c r="P308" s="21"/>
      <c r="Q308" s="21"/>
      <c r="R308" s="21">
        <v>20</v>
      </c>
      <c r="S308" s="21">
        <v>2</v>
      </c>
      <c r="T308" s="21"/>
      <c r="U308" s="21">
        <f t="shared" si="16"/>
        <v>49</v>
      </c>
    </row>
    <row r="309" spans="1:21" ht="14">
      <c r="A309" s="61" t="s">
        <v>234</v>
      </c>
      <c r="B309" s="21"/>
      <c r="C309" s="21"/>
      <c r="D309" s="21"/>
      <c r="E309" s="21" t="s">
        <v>1348</v>
      </c>
      <c r="F309" s="21" t="s">
        <v>1348</v>
      </c>
      <c r="G309" s="21"/>
      <c r="H309" s="21"/>
      <c r="I309" s="21"/>
      <c r="J309" s="21">
        <v>1</v>
      </c>
      <c r="K309" s="21">
        <v>1</v>
      </c>
      <c r="L309" s="21"/>
      <c r="M309" s="21"/>
      <c r="N309" s="21"/>
      <c r="O309" s="21">
        <v>24</v>
      </c>
      <c r="P309" s="21"/>
      <c r="Q309" s="21"/>
      <c r="R309" s="21">
        <v>9</v>
      </c>
      <c r="S309" s="21"/>
      <c r="T309" s="21">
        <v>2</v>
      </c>
      <c r="U309" s="21">
        <f t="shared" si="16"/>
        <v>37</v>
      </c>
    </row>
    <row r="310" spans="1:21" ht="14">
      <c r="A310" s="61" t="s">
        <v>122</v>
      </c>
      <c r="B310" s="21">
        <v>7</v>
      </c>
      <c r="C310" s="21">
        <v>2</v>
      </c>
      <c r="D310" s="21">
        <v>3</v>
      </c>
      <c r="E310" s="21">
        <v>2</v>
      </c>
      <c r="F310" s="21">
        <v>3</v>
      </c>
      <c r="G310" s="21">
        <v>10</v>
      </c>
      <c r="H310" s="21"/>
      <c r="I310" s="21">
        <v>6</v>
      </c>
      <c r="J310" s="20"/>
      <c r="K310" s="20"/>
      <c r="L310" s="20"/>
      <c r="M310" s="21"/>
      <c r="N310" s="21"/>
      <c r="O310" s="21"/>
      <c r="P310" s="21"/>
      <c r="Q310" s="21"/>
      <c r="R310" s="21"/>
      <c r="S310" s="21">
        <v>13</v>
      </c>
      <c r="T310" s="21">
        <v>6</v>
      </c>
      <c r="U310" s="21">
        <f t="shared" si="16"/>
        <v>52</v>
      </c>
    </row>
    <row r="311" spans="1:21" ht="14">
      <c r="A311" s="61" t="s">
        <v>2</v>
      </c>
      <c r="B311" s="21"/>
      <c r="C311" s="21"/>
      <c r="D311" s="21"/>
      <c r="E311" s="21" t="s">
        <v>1348</v>
      </c>
      <c r="F311" s="21" t="s">
        <v>1348</v>
      </c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 t="str">
        <f t="shared" si="16"/>
        <v/>
      </c>
    </row>
    <row r="312" spans="1:21" ht="14">
      <c r="A312" s="61" t="s">
        <v>536</v>
      </c>
      <c r="B312" s="21">
        <v>12</v>
      </c>
      <c r="C312" s="21">
        <v>6</v>
      </c>
      <c r="D312" s="21"/>
      <c r="E312" s="21">
        <v>32</v>
      </c>
      <c r="F312" s="21">
        <v>4</v>
      </c>
      <c r="G312" s="21">
        <v>1</v>
      </c>
      <c r="H312" s="21">
        <v>1</v>
      </c>
      <c r="I312" s="21"/>
      <c r="J312" s="21">
        <v>1</v>
      </c>
      <c r="K312" s="21">
        <v>5</v>
      </c>
      <c r="L312" s="21">
        <v>3</v>
      </c>
      <c r="M312" s="21"/>
      <c r="N312" s="21"/>
      <c r="O312" s="21"/>
      <c r="P312" s="21">
        <v>1</v>
      </c>
      <c r="Q312" s="21">
        <v>3</v>
      </c>
      <c r="R312" s="21"/>
      <c r="S312" s="21">
        <v>11</v>
      </c>
      <c r="T312" s="21"/>
      <c r="U312" s="21">
        <f t="shared" si="16"/>
        <v>80</v>
      </c>
    </row>
    <row r="313" spans="1:21" ht="14">
      <c r="A313" s="61" t="s">
        <v>209</v>
      </c>
      <c r="B313" s="21"/>
      <c r="C313" s="21"/>
      <c r="D313" s="21"/>
      <c r="E313" s="21" t="s">
        <v>1348</v>
      </c>
      <c r="F313" s="21" t="s">
        <v>1348</v>
      </c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 t="str">
        <f t="shared" si="16"/>
        <v/>
      </c>
    </row>
    <row r="314" spans="1:21">
      <c r="A314" s="48"/>
      <c r="B314" s="44"/>
      <c r="C314" s="44"/>
      <c r="D314" s="44"/>
      <c r="E314" s="44"/>
      <c r="F314" s="44" t="s">
        <v>1348</v>
      </c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</row>
    <row r="315" spans="1:21" ht="14">
      <c r="A315" s="2" t="s">
        <v>1282</v>
      </c>
      <c r="B315" s="45"/>
      <c r="C315" s="45"/>
      <c r="D315" s="45"/>
      <c r="E315" s="45"/>
      <c r="F315" s="45" t="s">
        <v>1348</v>
      </c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</row>
    <row r="316" spans="1:21" ht="14">
      <c r="A316" s="61" t="s">
        <v>257</v>
      </c>
      <c r="B316" s="21"/>
      <c r="C316" s="21">
        <v>3</v>
      </c>
      <c r="D316" s="21"/>
      <c r="E316" s="21" t="s">
        <v>1348</v>
      </c>
      <c r="F316" s="21" t="s">
        <v>1348</v>
      </c>
      <c r="G316" s="21"/>
      <c r="H316" s="21"/>
      <c r="I316" s="21"/>
      <c r="J316" s="21"/>
      <c r="K316" s="21"/>
      <c r="L316" s="21"/>
      <c r="M316" s="21"/>
      <c r="N316" s="21"/>
      <c r="O316" s="21"/>
      <c r="P316" s="21">
        <v>7</v>
      </c>
      <c r="Q316" s="21">
        <v>7</v>
      </c>
      <c r="R316" s="21">
        <v>1</v>
      </c>
      <c r="S316" s="21"/>
      <c r="T316" s="21">
        <v>1</v>
      </c>
      <c r="U316" s="21">
        <f>IF(SUM(B316:T316)=0,"",SUM(B316:T316))</f>
        <v>19</v>
      </c>
    </row>
    <row r="317" spans="1:21">
      <c r="B317" s="44"/>
      <c r="C317" s="44"/>
      <c r="D317" s="44"/>
      <c r="E317" s="44"/>
      <c r="F317" s="44" t="s">
        <v>1348</v>
      </c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</row>
    <row r="318" spans="1:21" ht="14">
      <c r="A318" s="2" t="s">
        <v>1041</v>
      </c>
      <c r="B318" s="45"/>
      <c r="C318" s="45"/>
      <c r="D318" s="45"/>
      <c r="E318" s="45"/>
      <c r="F318" s="45" t="s">
        <v>1348</v>
      </c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</row>
    <row r="319" spans="1:21" ht="14">
      <c r="A319" s="61" t="s">
        <v>610</v>
      </c>
      <c r="B319" s="21"/>
      <c r="C319" s="21"/>
      <c r="D319" s="21"/>
      <c r="E319" s="21" t="s">
        <v>1348</v>
      </c>
      <c r="F319" s="21" t="s">
        <v>1348</v>
      </c>
      <c r="G319" s="21"/>
      <c r="H319" s="21"/>
      <c r="I319" s="21"/>
      <c r="J319" s="21">
        <v>40</v>
      </c>
      <c r="K319" s="21"/>
      <c r="L319" s="21"/>
      <c r="M319" s="21"/>
      <c r="N319" s="21"/>
      <c r="O319" s="21"/>
      <c r="P319" s="21"/>
      <c r="Q319" s="21"/>
      <c r="R319" s="21"/>
      <c r="S319" s="21"/>
      <c r="T319" s="21">
        <v>2</v>
      </c>
      <c r="U319" s="21">
        <f t="shared" ref="U319:U325" si="17">IF(SUM(B319:T319)=0,"",SUM(B319:T319))</f>
        <v>42</v>
      </c>
    </row>
    <row r="320" spans="1:21" ht="14">
      <c r="A320" s="61" t="s">
        <v>747</v>
      </c>
      <c r="B320" s="21">
        <v>18</v>
      </c>
      <c r="C320" s="21"/>
      <c r="D320" s="21">
        <v>1</v>
      </c>
      <c r="E320" s="21">
        <v>2</v>
      </c>
      <c r="F320" s="21">
        <v>24</v>
      </c>
      <c r="G320" s="21">
        <v>4</v>
      </c>
      <c r="H320" s="21"/>
      <c r="I320" s="21">
        <v>3</v>
      </c>
      <c r="J320" s="21">
        <v>6</v>
      </c>
      <c r="K320" s="21">
        <v>20</v>
      </c>
      <c r="L320" s="21">
        <v>2</v>
      </c>
      <c r="M320" s="21">
        <v>3</v>
      </c>
      <c r="N320" s="21"/>
      <c r="O320" s="21">
        <v>194</v>
      </c>
      <c r="P320" s="21">
        <v>156</v>
      </c>
      <c r="Q320" s="21">
        <v>40</v>
      </c>
      <c r="R320" s="21">
        <v>23</v>
      </c>
      <c r="S320" s="21">
        <v>16</v>
      </c>
      <c r="T320" s="21">
        <v>49</v>
      </c>
      <c r="U320" s="21">
        <f t="shared" si="17"/>
        <v>561</v>
      </c>
    </row>
    <row r="321" spans="1:21" ht="14">
      <c r="A321" s="61" t="s">
        <v>553</v>
      </c>
      <c r="B321" s="21">
        <v>3</v>
      </c>
      <c r="C321" s="21"/>
      <c r="D321" s="21"/>
      <c r="E321" s="21" t="s">
        <v>1348</v>
      </c>
      <c r="F321" s="21" t="s">
        <v>1348</v>
      </c>
      <c r="G321" s="21"/>
      <c r="H321" s="21">
        <v>4</v>
      </c>
      <c r="I321" s="21">
        <v>1</v>
      </c>
      <c r="J321" s="21"/>
      <c r="K321" s="21"/>
      <c r="L321" s="21">
        <v>4</v>
      </c>
      <c r="M321" s="21">
        <v>15</v>
      </c>
      <c r="N321" s="21"/>
      <c r="O321" s="21">
        <v>9</v>
      </c>
      <c r="P321" s="21">
        <v>1</v>
      </c>
      <c r="Q321" s="21">
        <v>13</v>
      </c>
      <c r="R321" s="21">
        <v>1</v>
      </c>
      <c r="S321" s="21">
        <v>1</v>
      </c>
      <c r="T321" s="21">
        <v>13</v>
      </c>
      <c r="U321" s="21">
        <f t="shared" si="17"/>
        <v>65</v>
      </c>
    </row>
    <row r="322" spans="1:21" ht="14">
      <c r="A322" s="61" t="s">
        <v>752</v>
      </c>
      <c r="B322" s="21">
        <v>23</v>
      </c>
      <c r="C322" s="21">
        <v>14</v>
      </c>
      <c r="D322" s="21">
        <v>10</v>
      </c>
      <c r="E322" s="21">
        <v>6</v>
      </c>
      <c r="F322" s="21">
        <v>113</v>
      </c>
      <c r="G322" s="21">
        <v>6</v>
      </c>
      <c r="H322" s="21">
        <v>11</v>
      </c>
      <c r="I322" s="21">
        <v>7</v>
      </c>
      <c r="J322" s="21"/>
      <c r="K322" s="21">
        <v>27</v>
      </c>
      <c r="L322" s="21">
        <v>6</v>
      </c>
      <c r="M322" s="21">
        <v>22</v>
      </c>
      <c r="N322" s="21"/>
      <c r="O322" s="21">
        <v>76</v>
      </c>
      <c r="P322" s="21">
        <v>44</v>
      </c>
      <c r="Q322" s="21">
        <v>19</v>
      </c>
      <c r="R322" s="21"/>
      <c r="S322" s="21">
        <v>5</v>
      </c>
      <c r="T322" s="21">
        <v>50</v>
      </c>
      <c r="U322" s="21">
        <f t="shared" si="17"/>
        <v>439</v>
      </c>
    </row>
    <row r="323" spans="1:21" ht="14">
      <c r="A323" s="61" t="s">
        <v>289</v>
      </c>
      <c r="B323" s="21"/>
      <c r="C323" s="21"/>
      <c r="D323" s="21"/>
      <c r="E323" s="21" t="s">
        <v>1348</v>
      </c>
      <c r="F323" s="21" t="s">
        <v>1348</v>
      </c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 t="str">
        <f t="shared" si="17"/>
        <v/>
      </c>
    </row>
    <row r="324" spans="1:21" ht="14">
      <c r="A324" s="61" t="s">
        <v>484</v>
      </c>
      <c r="B324" s="21">
        <v>49</v>
      </c>
      <c r="C324" s="21">
        <v>1</v>
      </c>
      <c r="D324" s="21"/>
      <c r="E324" s="21">
        <v>19</v>
      </c>
      <c r="F324" s="21">
        <v>2</v>
      </c>
      <c r="G324" s="21">
        <v>2</v>
      </c>
      <c r="H324" s="21">
        <v>5</v>
      </c>
      <c r="I324" s="21"/>
      <c r="J324" s="21"/>
      <c r="K324" s="21">
        <v>8</v>
      </c>
      <c r="L324" s="21">
        <v>8</v>
      </c>
      <c r="M324" s="21"/>
      <c r="N324" s="21"/>
      <c r="O324" s="21">
        <v>1</v>
      </c>
      <c r="P324" s="21">
        <v>6</v>
      </c>
      <c r="Q324" s="21">
        <v>8</v>
      </c>
      <c r="R324" s="21">
        <v>5</v>
      </c>
      <c r="S324" s="21">
        <v>20</v>
      </c>
      <c r="T324" s="21">
        <v>18</v>
      </c>
      <c r="U324" s="21">
        <f t="shared" si="17"/>
        <v>152</v>
      </c>
    </row>
    <row r="325" spans="1:21" ht="14">
      <c r="A325" s="61" t="s">
        <v>631</v>
      </c>
      <c r="B325" s="21">
        <v>69</v>
      </c>
      <c r="C325" s="21">
        <v>6</v>
      </c>
      <c r="D325" s="21"/>
      <c r="E325" s="21">
        <v>6</v>
      </c>
      <c r="F325" s="21" t="s">
        <v>1348</v>
      </c>
      <c r="G325" s="21"/>
      <c r="H325" s="21"/>
      <c r="I325" s="21">
        <v>8</v>
      </c>
      <c r="J325" s="21"/>
      <c r="K325" s="21"/>
      <c r="L325" s="21">
        <v>6</v>
      </c>
      <c r="M325" s="21">
        <v>50</v>
      </c>
      <c r="N325" s="21"/>
      <c r="O325" s="21">
        <v>72</v>
      </c>
      <c r="P325" s="21">
        <v>32</v>
      </c>
      <c r="Q325" s="21">
        <v>8</v>
      </c>
      <c r="R325" s="21">
        <v>27</v>
      </c>
      <c r="S325" s="21">
        <v>11</v>
      </c>
      <c r="T325" s="21">
        <v>14</v>
      </c>
      <c r="U325" s="21">
        <f t="shared" si="17"/>
        <v>309</v>
      </c>
    </row>
    <row r="326" spans="1:21" ht="14">
      <c r="A326" s="61" t="s">
        <v>507</v>
      </c>
      <c r="B326" s="21"/>
      <c r="C326" s="21"/>
      <c r="D326" s="21"/>
      <c r="E326" s="21" t="s">
        <v>1348</v>
      </c>
      <c r="F326" s="21" t="s">
        <v>1348</v>
      </c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 t="str">
        <f>IF(SUM(B326:P326)=0,"",SUM(B326:P326))</f>
        <v/>
      </c>
    </row>
    <row r="327" spans="1:21">
      <c r="B327" s="44"/>
      <c r="C327" s="44"/>
      <c r="D327" s="44"/>
      <c r="E327" s="44"/>
      <c r="F327" s="44" t="s">
        <v>1348</v>
      </c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</row>
    <row r="328" spans="1:21">
      <c r="B328" s="20"/>
      <c r="C328" s="20"/>
      <c r="D328" s="20"/>
      <c r="E328" s="20"/>
      <c r="F328" s="20" t="s">
        <v>1348</v>
      </c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</row>
    <row r="329" spans="1:21" ht="14">
      <c r="A329" s="2" t="s">
        <v>405</v>
      </c>
      <c r="B329" s="45"/>
      <c r="C329" s="45"/>
      <c r="D329" s="45"/>
      <c r="E329" s="45"/>
      <c r="F329" s="45" t="s">
        <v>1348</v>
      </c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</row>
    <row r="330" spans="1:21" ht="14">
      <c r="A330" s="61" t="s">
        <v>256</v>
      </c>
      <c r="B330" s="21"/>
      <c r="C330" s="21"/>
      <c r="D330" s="21"/>
      <c r="E330" s="21" t="s">
        <v>1348</v>
      </c>
      <c r="F330" s="21" t="s">
        <v>1348</v>
      </c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 t="str">
        <f t="shared" ref="U330:U343" si="18">IF(SUM(B330:T330)=0,"",SUM(B330:T330))</f>
        <v/>
      </c>
    </row>
    <row r="331" spans="1:21" ht="14">
      <c r="A331" s="61" t="s">
        <v>620</v>
      </c>
      <c r="B331" s="21">
        <v>1</v>
      </c>
      <c r="C331" s="21"/>
      <c r="D331" s="21"/>
      <c r="E331" s="21" t="s">
        <v>1348</v>
      </c>
      <c r="F331" s="21" t="s">
        <v>1348</v>
      </c>
      <c r="G331" s="21"/>
      <c r="H331" s="21"/>
      <c r="I331" s="21"/>
      <c r="J331" s="21">
        <v>1</v>
      </c>
      <c r="K331" s="21">
        <v>2</v>
      </c>
      <c r="L331" s="21"/>
      <c r="M331" s="21"/>
      <c r="N331" s="21"/>
      <c r="O331" s="21"/>
      <c r="P331" s="21">
        <v>6</v>
      </c>
      <c r="Q331" s="21">
        <v>2</v>
      </c>
      <c r="R331" s="21"/>
      <c r="S331" s="21">
        <v>2</v>
      </c>
      <c r="T331" s="21"/>
      <c r="U331" s="21">
        <f t="shared" si="18"/>
        <v>14</v>
      </c>
    </row>
    <row r="332" spans="1:21" ht="14">
      <c r="A332" s="61" t="s">
        <v>166</v>
      </c>
      <c r="B332" s="21">
        <v>9</v>
      </c>
      <c r="C332" s="21">
        <v>5</v>
      </c>
      <c r="D332" s="21"/>
      <c r="E332" s="21">
        <v>19</v>
      </c>
      <c r="F332" s="21">
        <v>4</v>
      </c>
      <c r="G332" s="21">
        <v>4</v>
      </c>
      <c r="H332" s="21">
        <v>1</v>
      </c>
      <c r="I332" s="21">
        <v>1</v>
      </c>
      <c r="J332" s="21">
        <v>5</v>
      </c>
      <c r="K332" s="21">
        <v>9</v>
      </c>
      <c r="L332" s="21"/>
      <c r="M332" s="21"/>
      <c r="N332" s="21"/>
      <c r="O332" s="21"/>
      <c r="P332" s="21"/>
      <c r="Q332" s="21"/>
      <c r="R332" s="21"/>
      <c r="S332" s="21">
        <v>18</v>
      </c>
      <c r="T332" s="21"/>
      <c r="U332" s="21">
        <f t="shared" si="18"/>
        <v>75</v>
      </c>
    </row>
    <row r="333" spans="1:21" ht="14">
      <c r="A333" s="61" t="s">
        <v>583</v>
      </c>
      <c r="B333" s="21">
        <v>16</v>
      </c>
      <c r="C333" s="21"/>
      <c r="D333" s="21"/>
      <c r="E333" s="21">
        <v>3</v>
      </c>
      <c r="F333" s="21" t="s">
        <v>1348</v>
      </c>
      <c r="G333" s="21">
        <v>6</v>
      </c>
      <c r="H333" s="21"/>
      <c r="I333" s="21">
        <v>4</v>
      </c>
      <c r="J333" s="21">
        <v>6</v>
      </c>
      <c r="K333" s="21"/>
      <c r="L333" s="21"/>
      <c r="M333" s="21"/>
      <c r="N333" s="21"/>
      <c r="O333" s="21">
        <v>1</v>
      </c>
      <c r="P333" s="21"/>
      <c r="Q333" s="21"/>
      <c r="R333" s="21"/>
      <c r="S333" s="21">
        <v>12</v>
      </c>
      <c r="T333" s="21"/>
      <c r="U333" s="21">
        <f t="shared" si="18"/>
        <v>48</v>
      </c>
    </row>
    <row r="334" spans="1:21" ht="14">
      <c r="A334" s="61" t="s">
        <v>520</v>
      </c>
      <c r="B334" s="21">
        <v>8</v>
      </c>
      <c r="C334" s="21">
        <v>4</v>
      </c>
      <c r="D334" s="21"/>
      <c r="E334" s="21">
        <v>3</v>
      </c>
      <c r="F334" s="21">
        <v>5</v>
      </c>
      <c r="G334" s="21">
        <v>10</v>
      </c>
      <c r="H334" s="21"/>
      <c r="I334" s="21"/>
      <c r="J334" s="21"/>
      <c r="K334" s="21"/>
      <c r="L334" s="21"/>
      <c r="M334" s="21">
        <v>2</v>
      </c>
      <c r="N334" s="21"/>
      <c r="O334" s="21"/>
      <c r="P334" s="21"/>
      <c r="Q334" s="21"/>
      <c r="R334" s="21"/>
      <c r="S334" s="21"/>
      <c r="T334" s="21">
        <v>1</v>
      </c>
      <c r="U334" s="21">
        <f t="shared" si="18"/>
        <v>33</v>
      </c>
    </row>
    <row r="335" spans="1:21" ht="14">
      <c r="A335" s="61" t="s">
        <v>176</v>
      </c>
      <c r="B335" s="21">
        <v>14</v>
      </c>
      <c r="C335" s="21"/>
      <c r="D335" s="21"/>
      <c r="E335" s="21" t="s">
        <v>1348</v>
      </c>
      <c r="F335" s="21">
        <v>5</v>
      </c>
      <c r="G335" s="21">
        <v>11</v>
      </c>
      <c r="H335" s="21"/>
      <c r="I335" s="21"/>
      <c r="J335" s="20"/>
      <c r="K335" s="20">
        <v>1</v>
      </c>
      <c r="L335" s="20"/>
      <c r="M335" s="21">
        <v>2</v>
      </c>
      <c r="N335" s="21"/>
      <c r="O335" s="21"/>
      <c r="P335" s="21"/>
      <c r="Q335" s="21"/>
      <c r="R335" s="21"/>
      <c r="S335" s="21">
        <v>7</v>
      </c>
      <c r="T335" s="21">
        <v>4</v>
      </c>
      <c r="U335" s="21">
        <f t="shared" si="18"/>
        <v>44</v>
      </c>
    </row>
    <row r="336" spans="1:21" ht="14">
      <c r="A336" s="61" t="s">
        <v>177</v>
      </c>
      <c r="B336" s="21">
        <v>18</v>
      </c>
      <c r="C336" s="21">
        <v>1</v>
      </c>
      <c r="D336" s="21"/>
      <c r="E336" s="21">
        <v>6</v>
      </c>
      <c r="F336" s="21">
        <v>15</v>
      </c>
      <c r="G336" s="21"/>
      <c r="H336" s="21"/>
      <c r="I336" s="21">
        <v>2</v>
      </c>
      <c r="J336" s="21">
        <v>20</v>
      </c>
      <c r="K336" s="21">
        <v>11</v>
      </c>
      <c r="L336" s="21">
        <v>3</v>
      </c>
      <c r="M336" s="21">
        <v>3</v>
      </c>
      <c r="N336" s="21"/>
      <c r="O336" s="21"/>
      <c r="P336" s="21">
        <v>2</v>
      </c>
      <c r="Q336" s="21">
        <v>3</v>
      </c>
      <c r="R336" s="21">
        <v>6</v>
      </c>
      <c r="S336" s="21">
        <v>22</v>
      </c>
      <c r="T336" s="21">
        <v>4</v>
      </c>
      <c r="U336" s="21">
        <f t="shared" si="18"/>
        <v>116</v>
      </c>
    </row>
    <row r="337" spans="1:21" ht="14">
      <c r="A337" s="61" t="s">
        <v>1310</v>
      </c>
      <c r="B337" s="21"/>
      <c r="C337" s="21"/>
      <c r="D337" s="21"/>
      <c r="E337" s="21" t="s">
        <v>1348</v>
      </c>
      <c r="F337" s="21" t="s">
        <v>1348</v>
      </c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 t="str">
        <f t="shared" si="18"/>
        <v/>
      </c>
    </row>
    <row r="338" spans="1:21" ht="14">
      <c r="A338" s="61" t="s">
        <v>178</v>
      </c>
      <c r="B338" s="21">
        <v>1</v>
      </c>
      <c r="C338" s="21">
        <v>1</v>
      </c>
      <c r="D338" s="21"/>
      <c r="E338" s="21">
        <v>2</v>
      </c>
      <c r="F338" s="21" t="s">
        <v>1348</v>
      </c>
      <c r="G338" s="21">
        <v>2</v>
      </c>
      <c r="H338" s="21"/>
      <c r="I338" s="21"/>
      <c r="J338" s="21"/>
      <c r="K338" s="21">
        <v>2</v>
      </c>
      <c r="L338" s="21"/>
      <c r="M338" s="21"/>
      <c r="N338" s="21"/>
      <c r="O338" s="21"/>
      <c r="P338" s="21"/>
      <c r="Q338" s="21"/>
      <c r="R338" s="21"/>
      <c r="S338" s="21"/>
      <c r="T338" s="21"/>
      <c r="U338" s="21">
        <f t="shared" si="18"/>
        <v>8</v>
      </c>
    </row>
    <row r="339" spans="1:21" ht="14">
      <c r="A339" s="61" t="s">
        <v>72</v>
      </c>
      <c r="B339" s="21"/>
      <c r="C339" s="21"/>
      <c r="D339" s="21"/>
      <c r="E339" s="21" t="s">
        <v>1348</v>
      </c>
      <c r="F339" s="21" t="s">
        <v>1348</v>
      </c>
      <c r="G339" s="21"/>
      <c r="H339" s="21"/>
      <c r="I339" s="21"/>
      <c r="J339" s="21">
        <v>6</v>
      </c>
      <c r="K339" s="21">
        <v>2</v>
      </c>
      <c r="L339" s="21"/>
      <c r="M339" s="21"/>
      <c r="N339" s="21"/>
      <c r="O339" s="21"/>
      <c r="P339" s="21"/>
      <c r="Q339" s="21">
        <v>10</v>
      </c>
      <c r="R339" s="21"/>
      <c r="S339" s="21">
        <v>3</v>
      </c>
      <c r="T339" s="21">
        <v>4</v>
      </c>
      <c r="U339" s="21">
        <f t="shared" si="18"/>
        <v>25</v>
      </c>
    </row>
    <row r="340" spans="1:21" ht="14">
      <c r="A340" s="61" t="s">
        <v>400</v>
      </c>
      <c r="B340" s="21"/>
      <c r="C340" s="21">
        <v>3</v>
      </c>
      <c r="D340" s="21"/>
      <c r="E340" s="21" t="s">
        <v>1348</v>
      </c>
      <c r="F340" s="21" t="s">
        <v>1348</v>
      </c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>
        <f t="shared" si="18"/>
        <v>3</v>
      </c>
    </row>
    <row r="341" spans="1:21" ht="14">
      <c r="A341" s="39" t="s">
        <v>1351</v>
      </c>
      <c r="B341" s="21"/>
      <c r="C341" s="21"/>
      <c r="D341" s="21"/>
      <c r="E341" s="21" t="s">
        <v>1348</v>
      </c>
      <c r="F341" s="21"/>
      <c r="G341" s="21"/>
      <c r="H341" s="21"/>
      <c r="I341" s="21"/>
      <c r="J341" s="21">
        <v>1</v>
      </c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>
        <f t="shared" si="18"/>
        <v>1</v>
      </c>
    </row>
    <row r="342" spans="1:21" ht="14">
      <c r="A342" s="61" t="s">
        <v>521</v>
      </c>
      <c r="B342" s="21"/>
      <c r="C342" s="21"/>
      <c r="D342" s="21"/>
      <c r="E342" s="21">
        <v>2</v>
      </c>
      <c r="F342" s="21">
        <v>4</v>
      </c>
      <c r="G342" s="21"/>
      <c r="H342" s="21"/>
      <c r="I342" s="21">
        <v>1</v>
      </c>
      <c r="J342" s="21"/>
      <c r="K342" s="21"/>
      <c r="L342" s="21"/>
      <c r="M342" s="21">
        <v>3</v>
      </c>
      <c r="N342" s="21"/>
      <c r="O342" s="21"/>
      <c r="P342" s="21"/>
      <c r="Q342" s="21">
        <v>5</v>
      </c>
      <c r="R342" s="21"/>
      <c r="S342" s="21"/>
      <c r="T342" s="21">
        <v>2</v>
      </c>
      <c r="U342" s="21">
        <f t="shared" si="18"/>
        <v>17</v>
      </c>
    </row>
    <row r="343" spans="1:21" ht="14">
      <c r="A343" s="62" t="s">
        <v>258</v>
      </c>
      <c r="B343" s="21"/>
      <c r="C343" s="21"/>
      <c r="D343" s="21"/>
      <c r="E343" s="21" t="s">
        <v>1348</v>
      </c>
      <c r="F343" s="21" t="s">
        <v>1348</v>
      </c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 t="str">
        <f t="shared" si="18"/>
        <v/>
      </c>
    </row>
    <row r="344" spans="1:21">
      <c r="B344" s="20"/>
      <c r="C344" s="20"/>
      <c r="D344" s="20"/>
      <c r="E344" s="20"/>
      <c r="F344" s="20" t="s">
        <v>1348</v>
      </c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</row>
    <row r="345" spans="1:21" ht="14">
      <c r="A345" s="2" t="s">
        <v>261</v>
      </c>
      <c r="B345" s="45"/>
      <c r="C345" s="45"/>
      <c r="D345" s="45"/>
      <c r="E345" s="20"/>
      <c r="F345" s="20" t="s">
        <v>1348</v>
      </c>
      <c r="G345" s="20"/>
      <c r="H345" s="20"/>
      <c r="I345" s="20"/>
      <c r="J345" s="20"/>
      <c r="K345" s="20"/>
      <c r="L345" s="20"/>
      <c r="M345" s="20"/>
      <c r="N345" s="20"/>
      <c r="O345" s="20"/>
      <c r="P345" s="45"/>
      <c r="Q345" s="20"/>
      <c r="R345" s="20"/>
      <c r="S345" s="20"/>
      <c r="T345" s="20"/>
      <c r="U345" s="20"/>
    </row>
    <row r="346" spans="1:21" ht="14">
      <c r="A346" s="61" t="s">
        <v>535</v>
      </c>
      <c r="B346" s="21">
        <v>1</v>
      </c>
      <c r="C346" s="21">
        <v>5</v>
      </c>
      <c r="D346" s="21"/>
      <c r="E346" s="21">
        <v>9</v>
      </c>
      <c r="F346" s="21">
        <v>1</v>
      </c>
      <c r="G346" s="21">
        <v>3</v>
      </c>
      <c r="H346" s="21">
        <v>14</v>
      </c>
      <c r="I346" s="21">
        <v>3</v>
      </c>
      <c r="J346" s="21">
        <v>18</v>
      </c>
      <c r="K346" s="21">
        <v>8</v>
      </c>
      <c r="L346" s="21">
        <v>7</v>
      </c>
      <c r="M346" s="21"/>
      <c r="N346" s="21"/>
      <c r="O346" s="21"/>
      <c r="P346" s="21">
        <v>5</v>
      </c>
      <c r="Q346" s="21">
        <v>6</v>
      </c>
      <c r="R346" s="21">
        <v>1</v>
      </c>
      <c r="S346" s="21">
        <v>22</v>
      </c>
      <c r="T346" s="21">
        <v>2</v>
      </c>
      <c r="U346" s="21">
        <f>IF(SUM(B346:T346)=0,"",SUM(B346:T346))</f>
        <v>105</v>
      </c>
    </row>
    <row r="347" spans="1:21" ht="14">
      <c r="A347" s="61" t="s">
        <v>586</v>
      </c>
      <c r="B347" s="21">
        <v>6</v>
      </c>
      <c r="C347" s="21">
        <v>2</v>
      </c>
      <c r="D347" s="21"/>
      <c r="E347" s="21">
        <v>15</v>
      </c>
      <c r="F347" s="21" t="s">
        <v>1348</v>
      </c>
      <c r="G347" s="21">
        <v>5</v>
      </c>
      <c r="H347" s="21">
        <v>10</v>
      </c>
      <c r="I347" s="21"/>
      <c r="J347" s="21"/>
      <c r="K347" s="21">
        <v>7</v>
      </c>
      <c r="L347" s="21">
        <v>7</v>
      </c>
      <c r="M347" s="21">
        <v>1</v>
      </c>
      <c r="N347" s="21"/>
      <c r="O347" s="21"/>
      <c r="P347" s="21">
        <v>10</v>
      </c>
      <c r="Q347" s="21">
        <v>2</v>
      </c>
      <c r="R347" s="21">
        <v>2</v>
      </c>
      <c r="S347" s="21">
        <v>12</v>
      </c>
      <c r="T347" s="21">
        <v>2</v>
      </c>
      <c r="U347" s="21">
        <f>IF(SUM(B347:T347)=0,"",SUM(B347:T347))</f>
        <v>81</v>
      </c>
    </row>
    <row r="348" spans="1:21" ht="14">
      <c r="A348" s="61" t="s">
        <v>882</v>
      </c>
      <c r="B348" s="21"/>
      <c r="C348" s="21"/>
      <c r="D348" s="21"/>
      <c r="E348" s="21" t="s">
        <v>1348</v>
      </c>
      <c r="F348" s="21" t="s">
        <v>1348</v>
      </c>
      <c r="G348" s="21"/>
      <c r="H348" s="21">
        <v>2</v>
      </c>
      <c r="I348" s="21"/>
      <c r="J348" s="21">
        <v>3</v>
      </c>
      <c r="K348" s="21">
        <v>12</v>
      </c>
      <c r="L348" s="21">
        <v>1</v>
      </c>
      <c r="M348" s="21"/>
      <c r="N348" s="21"/>
      <c r="O348" s="21"/>
      <c r="P348" s="21">
        <v>4</v>
      </c>
      <c r="Q348" s="21">
        <v>68</v>
      </c>
      <c r="R348" s="21">
        <v>1</v>
      </c>
      <c r="S348" s="21">
        <v>11</v>
      </c>
      <c r="T348" s="21">
        <v>3</v>
      </c>
      <c r="U348" s="21">
        <f>IF(SUM(B348:T348)=0,"",SUM(B348:T348))</f>
        <v>105</v>
      </c>
    </row>
    <row r="349" spans="1:21">
      <c r="B349" s="20"/>
      <c r="C349" s="20"/>
      <c r="D349" s="20"/>
      <c r="E349" s="20"/>
      <c r="F349" s="20" t="s">
        <v>1348</v>
      </c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</row>
    <row r="350" spans="1:21" ht="14">
      <c r="A350" s="2" t="s">
        <v>1284</v>
      </c>
      <c r="B350" s="20"/>
      <c r="C350" s="20"/>
      <c r="D350" s="20"/>
      <c r="E350" s="20"/>
      <c r="F350" s="20" t="s">
        <v>1348</v>
      </c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</row>
    <row r="351" spans="1:21" ht="14">
      <c r="A351" s="61" t="s">
        <v>690</v>
      </c>
      <c r="B351" s="21">
        <v>5</v>
      </c>
      <c r="C351" s="33"/>
      <c r="D351" s="33"/>
      <c r="E351" s="33"/>
      <c r="F351" s="33" t="s">
        <v>1348</v>
      </c>
      <c r="G351" s="21"/>
      <c r="H351" s="33">
        <v>1</v>
      </c>
      <c r="I351" s="33">
        <v>15</v>
      </c>
      <c r="J351" s="33">
        <v>1</v>
      </c>
      <c r="K351" s="33">
        <v>32</v>
      </c>
      <c r="L351" s="33">
        <v>8</v>
      </c>
      <c r="M351" s="33">
        <v>11</v>
      </c>
      <c r="N351" s="33"/>
      <c r="O351" s="21">
        <v>141</v>
      </c>
      <c r="P351" s="21">
        <v>4</v>
      </c>
      <c r="Q351" s="21"/>
      <c r="R351" s="21"/>
      <c r="S351" s="21">
        <v>1</v>
      </c>
      <c r="T351" s="21">
        <v>2</v>
      </c>
      <c r="U351" s="21">
        <f>IF(SUM(B351:T351)=0,"",SUM(B351:T351))</f>
        <v>221</v>
      </c>
    </row>
    <row r="352" spans="1:21">
      <c r="B352" s="20"/>
      <c r="C352" s="20"/>
      <c r="D352" s="20"/>
      <c r="E352" s="20"/>
      <c r="F352" s="20" t="s">
        <v>1348</v>
      </c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</row>
    <row r="353" spans="1:21">
      <c r="A353" s="21" t="s">
        <v>1290</v>
      </c>
      <c r="B353" s="21"/>
      <c r="C353" s="21"/>
      <c r="D353" s="21"/>
      <c r="E353" s="21"/>
      <c r="F353" s="21" t="s">
        <v>1348</v>
      </c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 t="str">
        <f>IF(SUM(B353:P353)=0,"",SUM(B353:P353))</f>
        <v/>
      </c>
    </row>
    <row r="354" spans="1:21"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</row>
    <row r="355" spans="1:21"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</row>
    <row r="356" spans="1:21" ht="14">
      <c r="A356" s="7" t="s">
        <v>1043</v>
      </c>
      <c r="B356" s="21">
        <f t="shared" ref="B356:U356" si="19">COUNT(B6:B26,B28:B34,B36,B40:B53,B57:B60,B64:B74,B78:B95,B97:B98,B100:B103,B107:B114,B118:B123,B127:B142,B144:B148,B152:B160,B164:B168,B170:B177,B181:B184,B188:B194,B196:B199,B201:B207,B211:B226,B230:B232,B234:B251,B255:B263,B265:B268,B270,B274:B292,B296:B305,B307:B312,B316:B325,B330:B336,B338:B340,B342,B346:B348,B351)</f>
        <v>78</v>
      </c>
      <c r="C356" s="21">
        <f t="shared" si="19"/>
        <v>61</v>
      </c>
      <c r="D356" s="21">
        <f t="shared" si="19"/>
        <v>35</v>
      </c>
      <c r="E356" s="21">
        <f t="shared" si="19"/>
        <v>52</v>
      </c>
      <c r="F356" s="21">
        <f t="shared" si="19"/>
        <v>53</v>
      </c>
      <c r="G356" s="21">
        <f t="shared" si="19"/>
        <v>46</v>
      </c>
      <c r="H356" s="21">
        <f t="shared" si="19"/>
        <v>52</v>
      </c>
      <c r="I356" s="21">
        <f t="shared" si="19"/>
        <v>52</v>
      </c>
      <c r="J356" s="21">
        <f t="shared" si="19"/>
        <v>60</v>
      </c>
      <c r="K356" s="21">
        <f t="shared" si="19"/>
        <v>74</v>
      </c>
      <c r="L356" s="21">
        <f t="shared" si="19"/>
        <v>47</v>
      </c>
      <c r="M356" s="21">
        <f t="shared" si="19"/>
        <v>45</v>
      </c>
      <c r="N356" s="21">
        <f t="shared" si="19"/>
        <v>8</v>
      </c>
      <c r="O356" s="21">
        <f t="shared" si="19"/>
        <v>55</v>
      </c>
      <c r="P356" s="21">
        <f t="shared" si="19"/>
        <v>64</v>
      </c>
      <c r="Q356" s="21">
        <f t="shared" si="19"/>
        <v>63</v>
      </c>
      <c r="R356" s="21">
        <f t="shared" si="19"/>
        <v>48</v>
      </c>
      <c r="S356" s="21">
        <f t="shared" si="19"/>
        <v>75</v>
      </c>
      <c r="T356" s="21">
        <f t="shared" si="19"/>
        <v>66</v>
      </c>
      <c r="U356" s="21">
        <f t="shared" si="19"/>
        <v>167</v>
      </c>
    </row>
    <row r="357" spans="1:21" ht="14">
      <c r="A357" s="7" t="s">
        <v>915</v>
      </c>
      <c r="B357" s="21">
        <f>SUM(B6:B353)</f>
        <v>1075</v>
      </c>
      <c r="C357" s="21">
        <f>SUM(C6:C353)</f>
        <v>420</v>
      </c>
      <c r="D357" s="21">
        <f>SUM(D6:D353)</f>
        <v>590</v>
      </c>
      <c r="E357" s="21">
        <f>SUM(E6:E353)</f>
        <v>425</v>
      </c>
      <c r="F357" s="21">
        <v>629</v>
      </c>
      <c r="G357" s="21">
        <f t="shared" ref="G357:M357" si="20">SUM(G6:G353)</f>
        <v>183</v>
      </c>
      <c r="H357" s="21">
        <f t="shared" si="20"/>
        <v>258</v>
      </c>
      <c r="I357" s="21">
        <f t="shared" si="20"/>
        <v>207</v>
      </c>
      <c r="J357" s="21">
        <f t="shared" si="20"/>
        <v>450</v>
      </c>
      <c r="K357" s="21">
        <f t="shared" si="20"/>
        <v>499</v>
      </c>
      <c r="L357" s="21">
        <f t="shared" si="20"/>
        <v>176</v>
      </c>
      <c r="M357" s="21">
        <f t="shared" si="20"/>
        <v>529</v>
      </c>
      <c r="N357" s="21">
        <f>SUM(N6:N353)</f>
        <v>439</v>
      </c>
      <c r="O357" s="21">
        <f>SUM(O6:O353)</f>
        <v>1650</v>
      </c>
      <c r="P357" s="21">
        <f>SUM(P6:P353)</f>
        <v>573</v>
      </c>
      <c r="Q357" s="21">
        <f t="shared" ref="Q357:T357" si="21">SUM(Q6:Q353)</f>
        <v>596</v>
      </c>
      <c r="R357" s="21">
        <f t="shared" si="21"/>
        <v>441</v>
      </c>
      <c r="S357" s="21">
        <f t="shared" si="21"/>
        <v>557</v>
      </c>
      <c r="T357" s="21">
        <f t="shared" si="21"/>
        <v>609</v>
      </c>
      <c r="U357" s="21">
        <f>SUM(U6:U353)</f>
        <v>10306</v>
      </c>
    </row>
    <row r="359" spans="1:21">
      <c r="A359" s="33" t="s">
        <v>624</v>
      </c>
      <c r="B359" s="77">
        <v>10</v>
      </c>
      <c r="C359" s="77">
        <v>4</v>
      </c>
      <c r="D359" s="77">
        <v>2</v>
      </c>
      <c r="E359" s="77">
        <v>7</v>
      </c>
      <c r="F359" s="77">
        <v>1</v>
      </c>
      <c r="G359" s="77">
        <v>1</v>
      </c>
      <c r="H359" s="77">
        <v>4</v>
      </c>
      <c r="I359" s="77">
        <v>2</v>
      </c>
      <c r="J359" s="77">
        <v>1</v>
      </c>
      <c r="K359" s="77">
        <v>1</v>
      </c>
      <c r="L359" s="77">
        <v>3</v>
      </c>
      <c r="M359" s="77">
        <v>3</v>
      </c>
      <c r="N359" s="77">
        <v>1</v>
      </c>
      <c r="O359" s="77">
        <v>1</v>
      </c>
      <c r="P359" s="77">
        <v>2</v>
      </c>
      <c r="Q359" s="77">
        <v>1</v>
      </c>
      <c r="R359" s="77">
        <v>1</v>
      </c>
      <c r="S359" s="77">
        <v>2</v>
      </c>
      <c r="T359" s="77">
        <v>1</v>
      </c>
      <c r="U359" s="21">
        <f>IF(SUM(B359:T359)=0,"",SUM(B359:T359))</f>
        <v>48</v>
      </c>
    </row>
    <row r="360" spans="1:21">
      <c r="A360" s="8" t="s">
        <v>395</v>
      </c>
      <c r="B360" s="77">
        <v>2</v>
      </c>
      <c r="C360" s="77">
        <v>2</v>
      </c>
      <c r="D360" s="77">
        <v>1</v>
      </c>
      <c r="E360" s="77">
        <v>4</v>
      </c>
      <c r="F360" s="77">
        <v>2</v>
      </c>
      <c r="G360" s="77">
        <v>1</v>
      </c>
      <c r="H360" s="77">
        <v>3</v>
      </c>
      <c r="I360" s="77">
        <v>1</v>
      </c>
      <c r="J360" s="77">
        <v>3</v>
      </c>
      <c r="K360" s="77">
        <v>3</v>
      </c>
      <c r="L360" s="77">
        <v>1</v>
      </c>
      <c r="M360" s="77">
        <v>1</v>
      </c>
      <c r="N360" s="77">
        <v>1</v>
      </c>
      <c r="O360" s="77">
        <v>1</v>
      </c>
      <c r="P360" s="77">
        <v>1</v>
      </c>
      <c r="Q360" s="77">
        <v>1</v>
      </c>
      <c r="R360" s="77">
        <v>2</v>
      </c>
      <c r="S360" s="77">
        <v>1</v>
      </c>
      <c r="T360" s="77">
        <v>1</v>
      </c>
      <c r="U360" s="21">
        <f>IF(SUM(B360:T360)=0,"",SUM(B360:T360))</f>
        <v>32</v>
      </c>
    </row>
    <row r="361" spans="1:21">
      <c r="A361" s="8" t="s">
        <v>622</v>
      </c>
      <c r="B361" s="111">
        <v>0.27083333333333331</v>
      </c>
      <c r="C361" s="99">
        <v>0.29166666666666669</v>
      </c>
      <c r="D361" s="99">
        <v>0.35416666666666669</v>
      </c>
      <c r="E361" s="99">
        <v>0.35416666666666669</v>
      </c>
      <c r="F361" s="99">
        <v>0.29166666666666669</v>
      </c>
      <c r="G361" s="99">
        <v>0.27083333333333331</v>
      </c>
      <c r="H361" s="99">
        <v>0.23958333333333334</v>
      </c>
      <c r="I361" s="99">
        <v>0.27777777777777779</v>
      </c>
      <c r="J361" s="99"/>
      <c r="K361" s="99"/>
      <c r="L361" s="99">
        <v>0.30416666666666664</v>
      </c>
      <c r="M361" s="99">
        <v>0.29166666666666669</v>
      </c>
      <c r="N361" s="99"/>
      <c r="O361" s="99">
        <v>0.28194444444444444</v>
      </c>
      <c r="P361" s="99">
        <v>0.20833333333333334</v>
      </c>
      <c r="Q361" s="99">
        <v>0.25</v>
      </c>
      <c r="R361" s="99">
        <v>0.23611111111111113</v>
      </c>
      <c r="S361" s="99">
        <v>0.30555555555555552</v>
      </c>
      <c r="T361" s="99">
        <v>0.25069444444444444</v>
      </c>
      <c r="U361" s="36"/>
    </row>
    <row r="362" spans="1:21">
      <c r="A362" s="8" t="s">
        <v>623</v>
      </c>
      <c r="B362" s="111">
        <v>0.66666666666666663</v>
      </c>
      <c r="C362" s="99">
        <v>0.79166666666666663</v>
      </c>
      <c r="D362" s="99">
        <v>0.57638888888888895</v>
      </c>
      <c r="E362" s="99">
        <v>0.22222222222222221</v>
      </c>
      <c r="F362" s="99">
        <v>0.58333333333333337</v>
      </c>
      <c r="G362" s="99">
        <v>0.47916666666666669</v>
      </c>
      <c r="H362" s="99">
        <v>0.78541666666666676</v>
      </c>
      <c r="I362" s="99">
        <v>0.60416666666666663</v>
      </c>
      <c r="J362" s="99"/>
      <c r="K362" s="99"/>
      <c r="L362" s="99">
        <v>0.49513888888888885</v>
      </c>
      <c r="M362" s="99">
        <v>0.375</v>
      </c>
      <c r="N362" s="99"/>
      <c r="O362" s="99">
        <v>0.67708333333333337</v>
      </c>
      <c r="P362" s="99">
        <v>0.70833333333333337</v>
      </c>
      <c r="Q362" s="99">
        <v>0.66805555555555562</v>
      </c>
      <c r="R362" s="99">
        <v>0.47500000000000003</v>
      </c>
      <c r="S362" s="99">
        <v>0.78125</v>
      </c>
      <c r="T362" s="99">
        <v>0.83819444444444446</v>
      </c>
      <c r="U362" s="36"/>
    </row>
    <row r="363" spans="1:21">
      <c r="A363" s="9" t="s">
        <v>940</v>
      </c>
      <c r="B363" s="77">
        <v>44.8</v>
      </c>
      <c r="C363" s="77">
        <v>23.8</v>
      </c>
      <c r="D363" s="77">
        <v>71</v>
      </c>
      <c r="E363" s="77">
        <v>2.5</v>
      </c>
      <c r="F363" s="77" t="s">
        <v>1348</v>
      </c>
      <c r="G363" s="77"/>
      <c r="H363" s="77">
        <v>40</v>
      </c>
      <c r="I363" s="77"/>
      <c r="J363" s="77">
        <v>36</v>
      </c>
      <c r="K363" s="77">
        <v>6</v>
      </c>
      <c r="L363" s="77">
        <v>6.1</v>
      </c>
      <c r="M363" s="77"/>
      <c r="N363" s="77">
        <v>1.5</v>
      </c>
      <c r="O363" s="77">
        <v>53</v>
      </c>
      <c r="P363" s="77"/>
      <c r="Q363" s="77">
        <v>41</v>
      </c>
      <c r="R363" s="77">
        <v>50</v>
      </c>
      <c r="S363" s="77">
        <v>95</v>
      </c>
      <c r="T363" s="77">
        <v>56.1</v>
      </c>
      <c r="U363" s="21">
        <f t="shared" ref="U363:U368" si="22">IF(SUM(B363:T363)=0,"",SUM(B363:T363))</f>
        <v>526.79999999999995</v>
      </c>
    </row>
    <row r="364" spans="1:21">
      <c r="A364" s="9" t="s">
        <v>621</v>
      </c>
      <c r="B364" s="77">
        <v>9.6</v>
      </c>
      <c r="C364" s="77">
        <v>6.3</v>
      </c>
      <c r="D364" s="77">
        <v>0.1</v>
      </c>
      <c r="E364" s="77">
        <v>8.3000000000000007</v>
      </c>
      <c r="F364" s="77" t="s">
        <v>1348</v>
      </c>
      <c r="G364" s="77">
        <v>0.5</v>
      </c>
      <c r="H364" s="77">
        <v>4</v>
      </c>
      <c r="I364" s="77"/>
      <c r="J364" s="77">
        <v>6.5</v>
      </c>
      <c r="K364" s="77">
        <v>1.4</v>
      </c>
      <c r="L364" s="77">
        <v>2</v>
      </c>
      <c r="M364" s="77"/>
      <c r="N364" s="77"/>
      <c r="O364" s="77">
        <v>2.1</v>
      </c>
      <c r="P364" s="77"/>
      <c r="Q364" s="77">
        <v>2.7</v>
      </c>
      <c r="R364" s="77">
        <v>0.25</v>
      </c>
      <c r="S364" s="77">
        <v>2</v>
      </c>
      <c r="T364" s="77">
        <v>1.02</v>
      </c>
      <c r="U364" s="21">
        <f t="shared" si="22"/>
        <v>46.77</v>
      </c>
    </row>
    <row r="365" spans="1:21">
      <c r="A365" s="9" t="s">
        <v>1153</v>
      </c>
      <c r="B365" s="77">
        <v>54.4</v>
      </c>
      <c r="C365" s="77">
        <v>30.1</v>
      </c>
      <c r="D365" s="77">
        <v>71.099999999999994</v>
      </c>
      <c r="E365" s="77">
        <v>10.8</v>
      </c>
      <c r="F365" s="77">
        <v>10.25</v>
      </c>
      <c r="G365" s="77">
        <v>0.5</v>
      </c>
      <c r="H365" s="77">
        <v>44</v>
      </c>
      <c r="I365" s="77">
        <v>62.5</v>
      </c>
      <c r="J365" s="109"/>
      <c r="K365" s="77"/>
      <c r="L365" s="77">
        <v>8.1</v>
      </c>
      <c r="M365" s="77">
        <v>2</v>
      </c>
      <c r="N365" s="77"/>
      <c r="O365" s="77">
        <v>55.1</v>
      </c>
      <c r="P365" s="77">
        <v>80</v>
      </c>
      <c r="Q365" s="77">
        <v>43.7</v>
      </c>
      <c r="R365" s="77">
        <v>50.25</v>
      </c>
      <c r="S365" s="77">
        <v>97</v>
      </c>
      <c r="T365" s="77">
        <v>57.12</v>
      </c>
      <c r="U365" s="21">
        <f t="shared" si="22"/>
        <v>676.92</v>
      </c>
    </row>
    <row r="366" spans="1:21">
      <c r="A366" s="9" t="s">
        <v>618</v>
      </c>
      <c r="B366" s="109">
        <v>10.8</v>
      </c>
      <c r="C366" s="109">
        <v>0.5</v>
      </c>
      <c r="D366" s="109">
        <v>5</v>
      </c>
      <c r="E366" s="109">
        <v>2.5</v>
      </c>
      <c r="F366" s="109" t="s">
        <v>1348</v>
      </c>
      <c r="G366" s="126"/>
      <c r="H366" s="109">
        <v>3.5</v>
      </c>
      <c r="I366" s="109">
        <v>6.5</v>
      </c>
      <c r="J366" s="109"/>
      <c r="K366" s="109"/>
      <c r="L366" s="109">
        <v>0.5</v>
      </c>
      <c r="M366" s="109"/>
      <c r="N366" s="109"/>
      <c r="O366" s="109">
        <v>5</v>
      </c>
      <c r="P366" s="109"/>
      <c r="Q366" s="109">
        <v>5</v>
      </c>
      <c r="R366" s="109">
        <v>2.9</v>
      </c>
      <c r="S366" s="109"/>
      <c r="T366" s="109">
        <v>5</v>
      </c>
      <c r="U366" s="21">
        <f t="shared" si="22"/>
        <v>47.199999999999996</v>
      </c>
    </row>
    <row r="367" spans="1:21">
      <c r="A367" s="9" t="s">
        <v>619</v>
      </c>
      <c r="B367" s="109">
        <v>7.5</v>
      </c>
      <c r="C367" s="109">
        <v>9.5</v>
      </c>
      <c r="D367" s="109">
        <v>0.3</v>
      </c>
      <c r="E367" s="109">
        <v>12.4</v>
      </c>
      <c r="F367" s="109" t="s">
        <v>1348</v>
      </c>
      <c r="G367" s="126">
        <v>4.5</v>
      </c>
      <c r="H367" s="109">
        <v>5</v>
      </c>
      <c r="I367" s="109">
        <v>1.5</v>
      </c>
      <c r="J367" s="109"/>
      <c r="K367" s="109"/>
      <c r="L367" s="109">
        <v>4.0999999999999996</v>
      </c>
      <c r="M367" s="109"/>
      <c r="N367" s="109"/>
      <c r="O367" s="109">
        <v>4.5</v>
      </c>
      <c r="P367" s="109"/>
      <c r="Q367" s="109">
        <v>2.5</v>
      </c>
      <c r="R367" s="109">
        <v>2.8</v>
      </c>
      <c r="S367" s="109"/>
      <c r="T367" s="109">
        <v>9</v>
      </c>
      <c r="U367" s="21">
        <f t="shared" si="22"/>
        <v>63.6</v>
      </c>
    </row>
    <row r="368" spans="1:21">
      <c r="A368" s="9" t="s">
        <v>1152</v>
      </c>
      <c r="B368" s="109"/>
      <c r="C368" s="109">
        <v>10</v>
      </c>
      <c r="D368" s="109">
        <v>5.3</v>
      </c>
      <c r="E368" s="109">
        <v>14.9</v>
      </c>
      <c r="F368" s="109">
        <v>7</v>
      </c>
      <c r="G368" s="126"/>
      <c r="H368" s="109">
        <v>8.5</v>
      </c>
      <c r="I368" s="109"/>
      <c r="J368" s="119">
        <v>5</v>
      </c>
      <c r="K368" s="109">
        <v>1.5</v>
      </c>
      <c r="L368" s="109">
        <v>4.5999999999999996</v>
      </c>
      <c r="M368" s="109">
        <v>2</v>
      </c>
      <c r="N368" s="109">
        <v>0.3</v>
      </c>
      <c r="O368" s="109">
        <v>9.5</v>
      </c>
      <c r="P368" s="109"/>
      <c r="Q368" s="109">
        <v>7.5</v>
      </c>
      <c r="R368" s="109">
        <v>5.75</v>
      </c>
      <c r="S368" s="109">
        <v>11.5</v>
      </c>
      <c r="T368" s="109">
        <v>14</v>
      </c>
      <c r="U368" s="21">
        <f t="shared" si="22"/>
        <v>107.35</v>
      </c>
    </row>
    <row r="369" spans="1:21">
      <c r="A369" s="9" t="s">
        <v>682</v>
      </c>
      <c r="B369" s="77"/>
      <c r="C369" s="77"/>
      <c r="D369" s="77"/>
      <c r="E369" s="77"/>
      <c r="F369" s="77" t="s">
        <v>1348</v>
      </c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36"/>
    </row>
    <row r="370" spans="1:21">
      <c r="A370" s="9" t="s">
        <v>993</v>
      </c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36"/>
    </row>
    <row r="371" spans="1:21">
      <c r="A371" s="9" t="s">
        <v>683</v>
      </c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36"/>
    </row>
    <row r="372" spans="1:21">
      <c r="A372" s="9" t="s">
        <v>703</v>
      </c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36"/>
    </row>
    <row r="373" spans="1:21">
      <c r="A373" s="9" t="s">
        <v>702</v>
      </c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36"/>
    </row>
    <row r="374" spans="1:21">
      <c r="A374" s="8" t="s">
        <v>763</v>
      </c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36"/>
    </row>
    <row r="375" spans="1:21">
      <c r="A375" s="10" t="s">
        <v>764</v>
      </c>
      <c r="B375" s="29"/>
      <c r="C375" s="29">
        <v>51</v>
      </c>
      <c r="D375" s="29"/>
      <c r="E375" s="29">
        <v>45</v>
      </c>
      <c r="F375" s="29"/>
      <c r="G375" s="29"/>
      <c r="H375" s="29">
        <v>54</v>
      </c>
      <c r="I375" s="29">
        <v>53</v>
      </c>
      <c r="J375" s="29"/>
      <c r="K375" s="29"/>
      <c r="L375" s="29"/>
      <c r="M375" s="29"/>
      <c r="N375" s="29"/>
      <c r="O375" s="29"/>
      <c r="P375" s="29">
        <v>40</v>
      </c>
      <c r="Q375" s="29">
        <v>50</v>
      </c>
      <c r="R375" s="29">
        <v>54</v>
      </c>
      <c r="S375" s="29"/>
      <c r="T375" s="29"/>
      <c r="U375" s="36"/>
    </row>
    <row r="376" spans="1:21">
      <c r="A376" s="10" t="s">
        <v>765</v>
      </c>
      <c r="B376" s="29"/>
      <c r="C376" s="29">
        <v>73</v>
      </c>
      <c r="D376" s="29"/>
      <c r="E376" s="29">
        <v>70</v>
      </c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77" t="s">
        <v>1355</v>
      </c>
      <c r="Q376" s="29">
        <v>65</v>
      </c>
      <c r="R376" s="29">
        <v>74</v>
      </c>
      <c r="S376" s="29"/>
      <c r="T376" s="29"/>
      <c r="U376" s="36"/>
    </row>
    <row r="377" spans="1:21">
      <c r="A377" s="10" t="s">
        <v>1017</v>
      </c>
      <c r="B377" s="29"/>
      <c r="C377" s="29">
        <v>84</v>
      </c>
      <c r="D377" s="29"/>
      <c r="E377" s="29">
        <v>75</v>
      </c>
      <c r="F377" s="29"/>
      <c r="G377" s="29"/>
      <c r="H377" s="29">
        <v>81</v>
      </c>
      <c r="I377" s="29">
        <v>75</v>
      </c>
      <c r="J377" s="29"/>
      <c r="K377" s="29"/>
      <c r="L377" s="29"/>
      <c r="M377" s="29"/>
      <c r="N377" s="29"/>
      <c r="O377" s="29"/>
      <c r="P377" s="29">
        <v>65</v>
      </c>
      <c r="Q377" s="29">
        <v>82</v>
      </c>
      <c r="R377" s="29"/>
      <c r="S377" s="29"/>
      <c r="T377" s="29"/>
      <c r="U377" s="36"/>
    </row>
    <row r="378" spans="1:21">
      <c r="A378" s="9" t="s">
        <v>766</v>
      </c>
      <c r="B378" s="29"/>
      <c r="C378" s="29"/>
      <c r="D378" s="29"/>
      <c r="E378" s="29"/>
      <c r="F378" s="29"/>
      <c r="G378" s="29"/>
      <c r="H378" s="29"/>
      <c r="I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36"/>
    </row>
    <row r="379" spans="1:21">
      <c r="A379" s="10" t="s">
        <v>764</v>
      </c>
      <c r="B379" s="28"/>
      <c r="C379" s="28">
        <v>0</v>
      </c>
      <c r="D379" s="28"/>
      <c r="E379" s="28">
        <v>0.05</v>
      </c>
      <c r="F379" s="28"/>
      <c r="G379" s="28"/>
      <c r="H379" s="28">
        <v>0</v>
      </c>
      <c r="I379" s="28">
        <v>0</v>
      </c>
      <c r="J379" s="28"/>
      <c r="K379" s="28"/>
      <c r="L379" s="28"/>
      <c r="M379" s="28"/>
      <c r="N379" s="28"/>
      <c r="O379" s="28"/>
      <c r="P379" s="28">
        <v>0.02</v>
      </c>
      <c r="Q379" s="28">
        <v>0</v>
      </c>
      <c r="R379" s="28">
        <v>0.1</v>
      </c>
      <c r="S379" s="28"/>
      <c r="T379" s="28"/>
      <c r="U379" s="36"/>
    </row>
    <row r="380" spans="1:21">
      <c r="A380" s="10" t="s">
        <v>765</v>
      </c>
      <c r="B380" s="28"/>
      <c r="C380" s="28">
        <v>0.1</v>
      </c>
      <c r="D380" s="28"/>
      <c r="E380" s="28">
        <v>0.05</v>
      </c>
      <c r="F380" s="28"/>
      <c r="G380" s="28"/>
      <c r="H380" s="28">
        <v>0.15</v>
      </c>
      <c r="I380" s="28"/>
      <c r="J380" s="28"/>
      <c r="K380" s="28"/>
      <c r="L380" s="28"/>
      <c r="M380" s="28"/>
      <c r="N380" s="28"/>
      <c r="O380" s="28"/>
      <c r="P380" s="28">
        <v>0.02</v>
      </c>
      <c r="Q380" s="28">
        <v>0</v>
      </c>
      <c r="R380" s="28">
        <v>0.1</v>
      </c>
      <c r="S380" s="28"/>
      <c r="T380" s="28"/>
      <c r="U380" s="36"/>
    </row>
    <row r="381" spans="1:21">
      <c r="A381" s="10" t="s">
        <v>1017</v>
      </c>
      <c r="B381" s="28"/>
      <c r="C381" s="28">
        <v>1</v>
      </c>
      <c r="D381" s="28"/>
      <c r="E381" s="28"/>
      <c r="F381" s="28"/>
      <c r="G381" s="28"/>
      <c r="H381" s="28">
        <v>0.8</v>
      </c>
      <c r="I381" s="28"/>
      <c r="J381" s="28"/>
      <c r="K381" s="28"/>
      <c r="L381" s="28"/>
      <c r="M381" s="28"/>
      <c r="N381" s="28"/>
      <c r="O381" s="28"/>
      <c r="P381" s="28">
        <v>0.02</v>
      </c>
      <c r="Q381" s="28">
        <v>0.1</v>
      </c>
      <c r="R381" s="28"/>
      <c r="S381" s="28"/>
      <c r="T381" s="28"/>
      <c r="U381" s="36"/>
    </row>
    <row r="382" spans="1:21">
      <c r="A382" s="9" t="s">
        <v>1079</v>
      </c>
      <c r="B382" s="29"/>
      <c r="C382" s="29"/>
      <c r="D382" s="29"/>
      <c r="E382" s="29"/>
      <c r="F382" s="29"/>
      <c r="G382" s="29"/>
      <c r="H382" s="29"/>
      <c r="I382" s="28"/>
      <c r="K382" s="29"/>
      <c r="L382" s="29"/>
      <c r="M382" s="29"/>
      <c r="N382" s="29"/>
      <c r="O382" s="28"/>
      <c r="P382" s="28"/>
      <c r="Q382" s="28"/>
      <c r="R382" s="28"/>
      <c r="S382" s="28"/>
      <c r="T382" s="28"/>
      <c r="U382" s="36"/>
    </row>
    <row r="383" spans="1:21">
      <c r="A383" s="10" t="s">
        <v>764</v>
      </c>
      <c r="B383" s="29"/>
      <c r="C383" s="29">
        <v>3</v>
      </c>
      <c r="D383" s="29"/>
      <c r="E383" s="29">
        <v>0</v>
      </c>
      <c r="F383" s="29"/>
      <c r="G383" s="29"/>
      <c r="H383" s="29">
        <v>0</v>
      </c>
      <c r="I383" s="29">
        <v>0</v>
      </c>
      <c r="J383" s="70"/>
      <c r="K383" s="29"/>
      <c r="L383" s="70"/>
      <c r="M383" s="117"/>
      <c r="N383" s="117"/>
      <c r="O383" s="70"/>
      <c r="P383" s="91" t="s">
        <v>1162</v>
      </c>
      <c r="Q383" s="91" t="s">
        <v>1112</v>
      </c>
      <c r="R383" s="91" t="s">
        <v>1143</v>
      </c>
      <c r="S383" s="70"/>
      <c r="T383" s="70"/>
      <c r="U383" s="36"/>
    </row>
    <row r="384" spans="1:21">
      <c r="A384" s="10" t="s">
        <v>765</v>
      </c>
      <c r="B384" s="29"/>
      <c r="C384" s="29">
        <v>15</v>
      </c>
      <c r="D384" s="29"/>
      <c r="E384" s="29">
        <v>0</v>
      </c>
      <c r="F384" s="29"/>
      <c r="G384" s="29"/>
      <c r="H384" s="29">
        <v>10</v>
      </c>
      <c r="I384" s="70"/>
      <c r="J384" s="70"/>
      <c r="K384" s="29"/>
      <c r="L384" s="70"/>
      <c r="M384" s="117"/>
      <c r="N384" s="117"/>
      <c r="O384" s="70"/>
      <c r="P384" s="91" t="s">
        <v>1162</v>
      </c>
      <c r="Q384" s="91" t="s">
        <v>1363</v>
      </c>
      <c r="R384" s="91" t="s">
        <v>1352</v>
      </c>
      <c r="S384" s="70"/>
      <c r="T384" s="70"/>
      <c r="U384" s="36"/>
    </row>
    <row r="385" spans="1:21">
      <c r="A385" s="10" t="s">
        <v>1017</v>
      </c>
      <c r="B385" s="29"/>
      <c r="C385" s="29">
        <v>2</v>
      </c>
      <c r="D385" s="29"/>
      <c r="E385" s="29"/>
      <c r="F385" s="29"/>
      <c r="G385" s="29"/>
      <c r="H385" s="29">
        <v>0</v>
      </c>
      <c r="I385" s="91" t="s">
        <v>1343</v>
      </c>
      <c r="J385" s="29"/>
      <c r="K385" s="29"/>
      <c r="L385" s="70"/>
      <c r="M385" s="70"/>
      <c r="N385" s="70"/>
      <c r="O385" s="70"/>
      <c r="P385" s="91" t="s">
        <v>1162</v>
      </c>
      <c r="Q385" s="91" t="s">
        <v>1364</v>
      </c>
      <c r="R385" s="70"/>
      <c r="S385" s="70"/>
      <c r="T385" s="70"/>
      <c r="U385" s="36"/>
    </row>
    <row r="386" spans="1:21">
      <c r="A386" s="9" t="s">
        <v>872</v>
      </c>
      <c r="B386" s="29"/>
      <c r="C386" s="29"/>
      <c r="D386" s="29"/>
      <c r="E386" s="29"/>
      <c r="F386" s="29"/>
      <c r="G386" s="29"/>
      <c r="H386" s="29"/>
      <c r="I386" s="28"/>
      <c r="J386" s="28"/>
      <c r="K386" s="29"/>
      <c r="L386" s="29"/>
      <c r="M386" s="29"/>
      <c r="N386" s="29"/>
      <c r="O386" s="28"/>
      <c r="P386" s="28"/>
      <c r="Q386" s="28"/>
      <c r="R386" s="28"/>
      <c r="S386" s="28"/>
      <c r="T386" s="28"/>
      <c r="U386" s="36"/>
    </row>
    <row r="387" spans="1:21">
      <c r="A387" s="10" t="s">
        <v>764</v>
      </c>
      <c r="B387" s="29"/>
      <c r="C387" s="29">
        <v>0</v>
      </c>
      <c r="D387" s="29"/>
      <c r="E387" s="29">
        <v>0</v>
      </c>
      <c r="F387" s="29"/>
      <c r="G387" s="29"/>
      <c r="H387" s="29">
        <v>0</v>
      </c>
      <c r="I387" s="37"/>
      <c r="J387" s="29"/>
      <c r="K387" s="70"/>
      <c r="L387" s="70"/>
      <c r="M387" s="70"/>
      <c r="N387" s="70"/>
      <c r="O387" s="29"/>
      <c r="P387" s="29">
        <v>0</v>
      </c>
      <c r="Q387" s="29">
        <v>0</v>
      </c>
      <c r="R387" s="29"/>
      <c r="S387" s="29"/>
      <c r="T387" s="29"/>
      <c r="U387" s="36"/>
    </row>
    <row r="388" spans="1:21">
      <c r="A388" s="10" t="s">
        <v>765</v>
      </c>
      <c r="B388" s="29"/>
      <c r="C388" s="29">
        <v>0</v>
      </c>
      <c r="D388" s="29"/>
      <c r="E388" s="29">
        <v>0</v>
      </c>
      <c r="F388" s="29"/>
      <c r="G388" s="29"/>
      <c r="H388" s="29">
        <v>0</v>
      </c>
      <c r="I388" s="118"/>
      <c r="J388" s="29"/>
      <c r="K388" s="70"/>
      <c r="L388" s="70"/>
      <c r="M388" s="70"/>
      <c r="N388" s="70"/>
      <c r="O388" s="29"/>
      <c r="P388" s="29">
        <v>0</v>
      </c>
      <c r="Q388" s="29">
        <v>0</v>
      </c>
      <c r="R388" s="29"/>
      <c r="S388" s="29"/>
      <c r="T388" s="29"/>
      <c r="U388" s="36"/>
    </row>
    <row r="389" spans="1:21">
      <c r="A389" s="10" t="s">
        <v>1017</v>
      </c>
      <c r="B389" s="29"/>
      <c r="C389" s="29">
        <v>0</v>
      </c>
      <c r="D389" s="29"/>
      <c r="E389" s="29"/>
      <c r="F389" s="29"/>
      <c r="G389" s="29"/>
      <c r="H389" s="29">
        <v>0</v>
      </c>
      <c r="I389" s="37"/>
      <c r="J389" s="77"/>
      <c r="K389" s="70"/>
      <c r="L389" s="70"/>
      <c r="M389" s="70"/>
      <c r="N389" s="70"/>
      <c r="O389" s="29"/>
      <c r="P389" s="29">
        <v>0</v>
      </c>
      <c r="Q389" s="29">
        <v>0</v>
      </c>
      <c r="R389" s="29"/>
      <c r="S389" s="29"/>
      <c r="T389" s="29"/>
      <c r="U389" s="36"/>
    </row>
    <row r="390" spans="1:21">
      <c r="A390" s="8"/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36"/>
    </row>
    <row r="391" spans="1:21" ht="28">
      <c r="A391" s="10" t="s">
        <v>615</v>
      </c>
      <c r="B391" s="24" t="s">
        <v>1158</v>
      </c>
      <c r="C391" s="24" t="s">
        <v>1181</v>
      </c>
      <c r="D391" s="24" t="s">
        <v>1184</v>
      </c>
      <c r="E391" s="24" t="s">
        <v>1358</v>
      </c>
      <c r="F391" s="24" t="s">
        <v>1328</v>
      </c>
      <c r="G391" s="24" t="s">
        <v>1307</v>
      </c>
      <c r="H391" s="24" t="s">
        <v>1208</v>
      </c>
      <c r="I391" s="24" t="s">
        <v>1330</v>
      </c>
      <c r="J391" s="24" t="s">
        <v>1222</v>
      </c>
      <c r="K391" s="24" t="s">
        <v>1222</v>
      </c>
      <c r="L391" s="24" t="s">
        <v>1178</v>
      </c>
      <c r="M391" s="24" t="s">
        <v>1183</v>
      </c>
      <c r="N391" s="24" t="s">
        <v>1333</v>
      </c>
      <c r="O391" s="24" t="s">
        <v>1132</v>
      </c>
      <c r="P391" s="24" t="s">
        <v>1334</v>
      </c>
      <c r="Q391" s="24" t="s">
        <v>1180</v>
      </c>
      <c r="R391" s="24" t="s">
        <v>1154</v>
      </c>
      <c r="S391" s="24" t="s">
        <v>1255</v>
      </c>
      <c r="T391" s="24" t="s">
        <v>601</v>
      </c>
      <c r="U391" s="36"/>
    </row>
    <row r="392" spans="1:21" ht="28">
      <c r="B392" s="24" t="s">
        <v>1157</v>
      </c>
      <c r="C392" s="24" t="s">
        <v>1326</v>
      </c>
      <c r="D392" s="69" t="s">
        <v>1190</v>
      </c>
      <c r="E392" s="24" t="s">
        <v>602</v>
      </c>
      <c r="F392" s="24" t="s">
        <v>1356</v>
      </c>
      <c r="G392" s="24"/>
      <c r="H392" s="24" t="s">
        <v>1329</v>
      </c>
      <c r="I392" s="24" t="s">
        <v>1331</v>
      </c>
      <c r="J392" s="24" t="s">
        <v>1221</v>
      </c>
      <c r="K392" s="24" t="s">
        <v>1221</v>
      </c>
      <c r="L392" s="24" t="s">
        <v>1177</v>
      </c>
      <c r="M392" s="24" t="s">
        <v>1127</v>
      </c>
      <c r="N392" s="24"/>
      <c r="O392" s="24"/>
      <c r="P392" s="69" t="s">
        <v>1353</v>
      </c>
      <c r="Q392" s="24"/>
      <c r="R392" s="24" t="s">
        <v>1335</v>
      </c>
      <c r="S392" s="24" t="s">
        <v>1182</v>
      </c>
      <c r="T392" s="24"/>
      <c r="U392" s="36"/>
    </row>
    <row r="393" spans="1:21" ht="28">
      <c r="B393" s="24" t="s">
        <v>1156</v>
      </c>
      <c r="C393" s="69" t="s">
        <v>1173</v>
      </c>
      <c r="D393" s="24"/>
      <c r="E393" s="24" t="s">
        <v>1061</v>
      </c>
      <c r="F393" s="24"/>
      <c r="G393" s="24"/>
      <c r="H393" s="69" t="s">
        <v>1359</v>
      </c>
      <c r="I393" s="69"/>
      <c r="J393" t="s">
        <v>1332</v>
      </c>
      <c r="K393" s="24" t="s">
        <v>1332</v>
      </c>
      <c r="L393" s="69" t="s">
        <v>1344</v>
      </c>
      <c r="M393" s="24" t="s">
        <v>1347</v>
      </c>
      <c r="N393" s="24"/>
      <c r="O393" s="24"/>
      <c r="P393" s="24"/>
      <c r="Q393" s="24"/>
      <c r="R393" s="24"/>
      <c r="S393" s="24"/>
      <c r="T393" s="24"/>
      <c r="U393" s="36"/>
    </row>
    <row r="394" spans="1:21" ht="28">
      <c r="B394" s="24" t="s">
        <v>1336</v>
      </c>
      <c r="C394" s="69" t="s">
        <v>1308</v>
      </c>
      <c r="D394" s="69"/>
      <c r="E394" s="24" t="s">
        <v>1130</v>
      </c>
      <c r="F394" s="24"/>
      <c r="G394" s="24"/>
      <c r="H394" s="69" t="s">
        <v>1132</v>
      </c>
      <c r="I394" s="24"/>
      <c r="J394" s="69"/>
      <c r="K394" s="69"/>
      <c r="L394" s="69"/>
      <c r="M394" s="24"/>
      <c r="N394" s="24"/>
      <c r="O394" s="69"/>
      <c r="P394" s="69"/>
      <c r="Q394" s="69"/>
      <c r="R394" s="69"/>
      <c r="S394" s="69"/>
      <c r="T394" s="69"/>
      <c r="U394" s="36"/>
    </row>
    <row r="395" spans="1:21" ht="28">
      <c r="B395" s="24" t="s">
        <v>1337</v>
      </c>
      <c r="C395" s="24"/>
      <c r="D395" s="21"/>
      <c r="E395" s="24" t="s">
        <v>1327</v>
      </c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</row>
    <row r="396" spans="1:21" ht="28">
      <c r="B396" s="24" t="s">
        <v>1338</v>
      </c>
      <c r="C396" s="24"/>
      <c r="D396" s="21"/>
      <c r="E396" s="24" t="s">
        <v>1219</v>
      </c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</row>
    <row r="397" spans="1:21" ht="28">
      <c r="B397" s="24" t="s">
        <v>1339</v>
      </c>
      <c r="C397" s="36"/>
      <c r="D397" s="21"/>
      <c r="E397" s="24" t="s">
        <v>1218</v>
      </c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</row>
    <row r="398" spans="1:21" ht="28">
      <c r="B398" s="24" t="s">
        <v>1340</v>
      </c>
      <c r="C398" s="24"/>
      <c r="D398" s="128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</row>
    <row r="399" spans="1:21" ht="28">
      <c r="B399" s="24" t="s">
        <v>1341</v>
      </c>
      <c r="C399" s="21"/>
      <c r="D399" s="128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</row>
    <row r="400" spans="1:21" ht="28">
      <c r="B400" s="24" t="s">
        <v>1342</v>
      </c>
      <c r="C400" s="21"/>
      <c r="D400" s="128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</row>
    <row r="402" spans="1:2">
      <c r="A402" s="88" t="s">
        <v>1346</v>
      </c>
      <c r="B402" s="88" t="s">
        <v>1357</v>
      </c>
    </row>
    <row r="403" spans="1:2">
      <c r="A403" s="88" t="s">
        <v>1257</v>
      </c>
      <c r="B403" s="88" t="s">
        <v>1362</v>
      </c>
    </row>
  </sheetData>
  <pageMargins left="0.7" right="0.7" top="0.75" bottom="0.75" header="0.3" footer="0.3"/>
  <pageSetup orientation="portrait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355EC-7A59-8E40-BBA0-A1BA6A210213}">
  <dimension ref="A1:U407"/>
  <sheetViews>
    <sheetView topLeftCell="A368" workbookViewId="0">
      <selection activeCell="S10" sqref="S10"/>
    </sheetView>
  </sheetViews>
  <sheetFormatPr baseColWidth="10" defaultRowHeight="13"/>
  <cols>
    <col min="1" max="1" width="25.83203125" customWidth="1"/>
    <col min="2" max="19" width="10.83203125" customWidth="1"/>
  </cols>
  <sheetData>
    <row r="1" spans="1:21">
      <c r="A1" s="3" t="s">
        <v>1368</v>
      </c>
      <c r="D1" s="5" t="s">
        <v>514</v>
      </c>
      <c r="E1" s="5">
        <f>U358</f>
        <v>163</v>
      </c>
      <c r="F1" s="5"/>
      <c r="G1" s="5"/>
      <c r="H1" s="5"/>
      <c r="I1" s="5"/>
      <c r="J1" s="5"/>
      <c r="M1" s="4"/>
      <c r="N1" s="4"/>
      <c r="S1" s="4"/>
      <c r="T1" s="4"/>
    </row>
    <row r="2" spans="1:21">
      <c r="A2" s="3"/>
      <c r="D2" s="5"/>
      <c r="E2" s="5"/>
      <c r="F2" s="5"/>
      <c r="G2" s="5"/>
      <c r="H2" s="5"/>
      <c r="I2" s="5"/>
      <c r="J2" s="5"/>
      <c r="K2" s="5"/>
      <c r="L2" s="5"/>
      <c r="M2" s="4"/>
      <c r="N2" s="4"/>
      <c r="S2" s="4"/>
      <c r="T2" s="4"/>
    </row>
    <row r="3" spans="1:21" ht="56">
      <c r="A3" s="3"/>
      <c r="B3" s="40" t="s">
        <v>1036</v>
      </c>
      <c r="C3" s="40" t="s">
        <v>1395</v>
      </c>
      <c r="D3" s="40" t="s">
        <v>1346</v>
      </c>
      <c r="E3" s="47" t="s">
        <v>1195</v>
      </c>
      <c r="F3" s="47" t="s">
        <v>1369</v>
      </c>
      <c r="G3" s="40" t="s">
        <v>1187</v>
      </c>
      <c r="H3" s="40" t="s">
        <v>1370</v>
      </c>
      <c r="I3" s="40" t="s">
        <v>1371</v>
      </c>
      <c r="J3" s="40" t="s">
        <v>1406</v>
      </c>
      <c r="K3" s="40" t="s">
        <v>1372</v>
      </c>
      <c r="L3" s="47" t="s">
        <v>1141</v>
      </c>
      <c r="M3" s="47" t="s">
        <v>1215</v>
      </c>
      <c r="N3" s="47" t="s">
        <v>1148</v>
      </c>
      <c r="O3" s="47" t="s">
        <v>1323</v>
      </c>
      <c r="P3" s="47" t="s">
        <v>1373</v>
      </c>
      <c r="Q3" s="47" t="s">
        <v>1374</v>
      </c>
      <c r="R3" s="47" t="s">
        <v>1216</v>
      </c>
      <c r="S3" s="47" t="s">
        <v>1376</v>
      </c>
      <c r="T3" s="47" t="s">
        <v>1375</v>
      </c>
      <c r="U3" s="41" t="s">
        <v>378</v>
      </c>
    </row>
    <row r="4" spans="1:21">
      <c r="B4" s="81"/>
      <c r="C4" s="81"/>
      <c r="D4" s="67"/>
      <c r="E4" s="100"/>
      <c r="F4" s="100"/>
      <c r="G4" s="100"/>
      <c r="H4" s="81"/>
      <c r="I4" s="81"/>
      <c r="J4" s="81"/>
      <c r="K4" s="81"/>
      <c r="L4" s="100"/>
      <c r="M4" s="100"/>
      <c r="N4" s="100"/>
      <c r="O4" s="81"/>
      <c r="P4" s="81"/>
      <c r="Q4" s="81"/>
      <c r="R4" s="81"/>
      <c r="S4" s="81"/>
      <c r="T4" s="81"/>
      <c r="U4" s="72"/>
    </row>
    <row r="5" spans="1:21" ht="14">
      <c r="A5" s="2" t="s">
        <v>983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</row>
    <row r="6" spans="1:21" ht="14">
      <c r="A6" s="39" t="s">
        <v>885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 t="str">
        <f t="shared" ref="U6:U37" si="0">IF(SUM(B6:T6)=0,"",SUM(B6:T6))</f>
        <v/>
      </c>
    </row>
    <row r="7" spans="1:21">
      <c r="A7" s="8" t="s">
        <v>364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 t="str">
        <f t="shared" si="0"/>
        <v/>
      </c>
    </row>
    <row r="8" spans="1:21">
      <c r="A8" s="8" t="s">
        <v>1258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 t="str">
        <f t="shared" si="0"/>
        <v/>
      </c>
    </row>
    <row r="9" spans="1:21">
      <c r="A9" s="63" t="s">
        <v>408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 t="str">
        <f t="shared" si="0"/>
        <v/>
      </c>
    </row>
    <row r="10" spans="1:21">
      <c r="A10" s="33" t="s">
        <v>266</v>
      </c>
      <c r="B10" s="21">
        <v>8</v>
      </c>
      <c r="C10" s="21"/>
      <c r="D10" s="21">
        <v>21</v>
      </c>
      <c r="E10" s="21">
        <v>10</v>
      </c>
      <c r="F10" s="21">
        <v>8</v>
      </c>
      <c r="G10" s="77" t="s">
        <v>1128</v>
      </c>
      <c r="H10" s="21">
        <v>8</v>
      </c>
      <c r="I10" s="21"/>
      <c r="J10" s="21"/>
      <c r="K10" s="21"/>
      <c r="L10" s="21">
        <v>4</v>
      </c>
      <c r="M10" s="21">
        <v>10</v>
      </c>
      <c r="N10" s="21">
        <v>39</v>
      </c>
      <c r="O10" s="21">
        <v>18</v>
      </c>
      <c r="P10" s="21">
        <v>109</v>
      </c>
      <c r="Q10" s="21"/>
      <c r="R10" s="21">
        <v>26</v>
      </c>
      <c r="S10" s="21">
        <v>5</v>
      </c>
      <c r="T10" s="21">
        <v>31</v>
      </c>
      <c r="U10" s="21">
        <f>IF(SUM(B10:T10)=0,"",SUM(B10:T10))</f>
        <v>297</v>
      </c>
    </row>
    <row r="11" spans="1:21" ht="14">
      <c r="A11" s="39" t="s">
        <v>776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 t="str">
        <f t="shared" si="0"/>
        <v/>
      </c>
    </row>
    <row r="12" spans="1:21" ht="14">
      <c r="A12" s="38" t="s">
        <v>242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 t="str">
        <f t="shared" si="0"/>
        <v/>
      </c>
    </row>
    <row r="13" spans="1:21">
      <c r="A13" s="8" t="s">
        <v>267</v>
      </c>
      <c r="B13" s="21"/>
      <c r="C13" s="21"/>
      <c r="D13" s="21"/>
      <c r="E13" s="21">
        <v>2</v>
      </c>
      <c r="F13" s="21"/>
      <c r="G13" s="21">
        <v>1</v>
      </c>
      <c r="H13" s="21"/>
      <c r="I13" s="21"/>
      <c r="J13" s="21"/>
      <c r="K13" s="21"/>
      <c r="L13" s="21"/>
      <c r="M13" s="21">
        <v>3</v>
      </c>
      <c r="N13" s="21"/>
      <c r="O13" s="21"/>
      <c r="P13" s="21"/>
      <c r="Q13" s="21"/>
      <c r="R13" s="21"/>
      <c r="S13" s="21"/>
      <c r="T13" s="21"/>
      <c r="U13" s="21">
        <f t="shared" si="0"/>
        <v>6</v>
      </c>
    </row>
    <row r="14" spans="1:21">
      <c r="A14" s="8" t="s">
        <v>411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 t="str">
        <f t="shared" si="0"/>
        <v/>
      </c>
    </row>
    <row r="15" spans="1:21">
      <c r="A15" s="8" t="s">
        <v>568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>
        <v>3</v>
      </c>
      <c r="N15" s="21"/>
      <c r="O15" s="21"/>
      <c r="P15" s="21"/>
      <c r="Q15" s="21"/>
      <c r="R15" s="21"/>
      <c r="S15" s="21"/>
      <c r="T15" s="21"/>
      <c r="U15" s="21">
        <f t="shared" si="0"/>
        <v>3</v>
      </c>
    </row>
    <row r="16" spans="1:21">
      <c r="A16" s="8" t="s">
        <v>569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>
        <v>2</v>
      </c>
      <c r="N16" s="21"/>
      <c r="O16" s="21"/>
      <c r="P16" s="21"/>
      <c r="Q16" s="21"/>
      <c r="R16" s="21"/>
      <c r="S16" s="21"/>
      <c r="T16" s="21"/>
      <c r="U16" s="21">
        <f t="shared" si="0"/>
        <v>2</v>
      </c>
    </row>
    <row r="17" spans="1:21">
      <c r="A17" s="8" t="s">
        <v>268</v>
      </c>
      <c r="B17" s="21"/>
      <c r="C17" s="21"/>
      <c r="D17" s="21">
        <v>25</v>
      </c>
      <c r="E17" s="21"/>
      <c r="F17" s="21"/>
      <c r="G17" s="21"/>
      <c r="H17" s="21"/>
      <c r="I17" s="21"/>
      <c r="J17" s="21"/>
      <c r="K17" s="21"/>
      <c r="L17" s="21"/>
      <c r="M17" s="21">
        <v>8</v>
      </c>
      <c r="N17" s="21"/>
      <c r="O17" s="21"/>
      <c r="P17" s="21"/>
      <c r="Q17" s="21"/>
      <c r="R17" s="21"/>
      <c r="S17" s="21"/>
      <c r="T17" s="21">
        <v>9</v>
      </c>
      <c r="U17" s="21">
        <f t="shared" si="0"/>
        <v>42</v>
      </c>
    </row>
    <row r="18" spans="1:21">
      <c r="A18" s="8" t="s">
        <v>269</v>
      </c>
      <c r="B18" s="21"/>
      <c r="C18" s="21"/>
      <c r="D18" s="21">
        <v>7</v>
      </c>
      <c r="E18" s="21"/>
      <c r="F18" s="21">
        <v>6</v>
      </c>
      <c r="G18" s="21">
        <v>2</v>
      </c>
      <c r="H18" s="21"/>
      <c r="I18" s="21"/>
      <c r="J18" s="21"/>
      <c r="K18" s="21"/>
      <c r="L18" s="21"/>
      <c r="M18" s="21"/>
      <c r="N18" s="21">
        <v>6</v>
      </c>
      <c r="O18" s="21"/>
      <c r="P18" s="21"/>
      <c r="Q18" s="21"/>
      <c r="R18" s="21"/>
      <c r="S18" s="21"/>
      <c r="T18" s="21">
        <v>1</v>
      </c>
      <c r="U18" s="21">
        <f t="shared" si="0"/>
        <v>22</v>
      </c>
    </row>
    <row r="19" spans="1:21">
      <c r="A19" s="8" t="s">
        <v>410</v>
      </c>
      <c r="B19" s="21">
        <v>27</v>
      </c>
      <c r="C19" s="21"/>
      <c r="D19" s="21">
        <v>3</v>
      </c>
      <c r="E19" s="21">
        <v>31</v>
      </c>
      <c r="F19" s="21">
        <v>1</v>
      </c>
      <c r="G19" s="21">
        <v>5</v>
      </c>
      <c r="H19" s="21"/>
      <c r="I19" s="21"/>
      <c r="J19" s="21"/>
      <c r="K19" s="21"/>
      <c r="L19" s="21">
        <v>3</v>
      </c>
      <c r="M19" s="21">
        <v>38</v>
      </c>
      <c r="N19" s="21">
        <v>4</v>
      </c>
      <c r="O19" s="21"/>
      <c r="P19" s="21">
        <v>7</v>
      </c>
      <c r="Q19" s="21"/>
      <c r="R19" s="21">
        <v>3</v>
      </c>
      <c r="S19" s="21"/>
      <c r="T19" s="21">
        <v>25</v>
      </c>
      <c r="U19" s="21">
        <f t="shared" si="0"/>
        <v>147</v>
      </c>
    </row>
    <row r="20" spans="1:21">
      <c r="A20" s="8" t="s">
        <v>40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 t="str">
        <f t="shared" si="0"/>
        <v/>
      </c>
    </row>
    <row r="21" spans="1:21">
      <c r="A21" s="8" t="s">
        <v>417</v>
      </c>
      <c r="B21" s="21"/>
      <c r="C21" s="21"/>
      <c r="D21" s="21"/>
      <c r="E21" s="21">
        <v>2</v>
      </c>
      <c r="F21" s="21"/>
      <c r="G21" s="21"/>
      <c r="H21" s="21"/>
      <c r="I21" s="21"/>
      <c r="J21" s="21"/>
      <c r="K21" s="21"/>
      <c r="L21" s="21"/>
      <c r="M21" s="21">
        <v>2</v>
      </c>
      <c r="N21" s="21"/>
      <c r="O21" s="21"/>
      <c r="P21" s="21"/>
      <c r="Q21" s="21"/>
      <c r="R21" s="21"/>
      <c r="S21" s="21"/>
      <c r="T21" s="21"/>
      <c r="U21" s="21">
        <f t="shared" si="0"/>
        <v>4</v>
      </c>
    </row>
    <row r="22" spans="1:21">
      <c r="A22" s="8" t="s">
        <v>1259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 t="str">
        <f t="shared" si="0"/>
        <v/>
      </c>
    </row>
    <row r="23" spans="1:21">
      <c r="A23" s="8" t="s">
        <v>124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 t="str">
        <f t="shared" si="0"/>
        <v/>
      </c>
    </row>
    <row r="24" spans="1:21">
      <c r="A24" s="8" t="s">
        <v>418</v>
      </c>
      <c r="B24" s="21"/>
      <c r="C24" s="21"/>
      <c r="D24" s="21">
        <v>2</v>
      </c>
      <c r="E24" s="21">
        <v>6</v>
      </c>
      <c r="F24" s="21">
        <v>4</v>
      </c>
      <c r="G24" s="21"/>
      <c r="H24" s="21"/>
      <c r="I24" s="21"/>
      <c r="J24" s="21"/>
      <c r="K24" s="21"/>
      <c r="L24" s="21"/>
      <c r="M24" s="21">
        <v>4</v>
      </c>
      <c r="N24" s="21"/>
      <c r="O24" s="21"/>
      <c r="P24" s="21"/>
      <c r="Q24" s="21"/>
      <c r="R24" s="21"/>
      <c r="S24" s="21"/>
      <c r="T24" s="21"/>
      <c r="U24" s="21">
        <f t="shared" si="0"/>
        <v>16</v>
      </c>
    </row>
    <row r="25" spans="1:21">
      <c r="A25" s="8" t="s">
        <v>849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 t="str">
        <f t="shared" si="0"/>
        <v/>
      </c>
    </row>
    <row r="26" spans="1:21">
      <c r="A26" s="8" t="s">
        <v>419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>
        <v>2</v>
      </c>
      <c r="O26" s="21"/>
      <c r="P26" s="21"/>
      <c r="Q26" s="21"/>
      <c r="R26" s="21"/>
      <c r="S26" s="21"/>
      <c r="T26" s="21"/>
      <c r="U26" s="21">
        <f t="shared" si="0"/>
        <v>2</v>
      </c>
    </row>
    <row r="27" spans="1:21">
      <c r="A27" s="8" t="s">
        <v>18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>
        <v>4</v>
      </c>
      <c r="O27" s="21"/>
      <c r="P27" s="21"/>
      <c r="Q27" s="21"/>
      <c r="R27" s="21"/>
      <c r="S27" s="21"/>
      <c r="T27" s="21"/>
      <c r="U27" s="21">
        <f t="shared" si="0"/>
        <v>4</v>
      </c>
    </row>
    <row r="28" spans="1:21">
      <c r="A28" s="8" t="s">
        <v>828</v>
      </c>
      <c r="B28" s="21">
        <v>2</v>
      </c>
      <c r="C28" s="21"/>
      <c r="D28" s="29" t="s">
        <v>1128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>
        <f t="shared" si="0"/>
        <v>2</v>
      </c>
    </row>
    <row r="29" spans="1:21">
      <c r="A29" s="8" t="s">
        <v>770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0"/>
      <c r="M29" s="20"/>
      <c r="N29" s="20">
        <v>2</v>
      </c>
      <c r="O29" s="20"/>
      <c r="P29" s="20"/>
      <c r="Q29" s="21"/>
      <c r="R29" s="21"/>
      <c r="S29" s="21"/>
      <c r="T29" s="21"/>
      <c r="U29" s="21">
        <f t="shared" si="0"/>
        <v>2</v>
      </c>
    </row>
    <row r="30" spans="1:21">
      <c r="A30" s="8" t="s">
        <v>684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 t="str">
        <f t="shared" si="0"/>
        <v/>
      </c>
    </row>
    <row r="31" spans="1:21">
      <c r="A31" s="8" t="s">
        <v>771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 t="str">
        <f t="shared" si="0"/>
        <v/>
      </c>
    </row>
    <row r="32" spans="1:21">
      <c r="A32" s="8" t="s">
        <v>179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 t="str">
        <f t="shared" si="0"/>
        <v/>
      </c>
    </row>
    <row r="33" spans="1:21">
      <c r="A33" s="8" t="s">
        <v>180</v>
      </c>
      <c r="B33" s="21"/>
      <c r="C33" s="21"/>
      <c r="D33" s="21">
        <v>2</v>
      </c>
      <c r="E33" s="21"/>
      <c r="F33" s="21">
        <v>1</v>
      </c>
      <c r="G33" s="21"/>
      <c r="H33" s="21">
        <v>19</v>
      </c>
      <c r="I33" s="21">
        <v>1</v>
      </c>
      <c r="J33" s="21"/>
      <c r="K33" s="21"/>
      <c r="L33" s="21"/>
      <c r="M33" s="21"/>
      <c r="N33" s="21">
        <v>2</v>
      </c>
      <c r="O33" s="21"/>
      <c r="P33" s="21"/>
      <c r="Q33" s="21"/>
      <c r="R33" s="21"/>
      <c r="S33" s="21"/>
      <c r="T33" s="21">
        <v>1</v>
      </c>
      <c r="U33" s="21">
        <f t="shared" si="0"/>
        <v>26</v>
      </c>
    </row>
    <row r="34" spans="1:21">
      <c r="A34" s="8" t="s">
        <v>365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 t="str">
        <f t="shared" si="0"/>
        <v/>
      </c>
    </row>
    <row r="35" spans="1:21">
      <c r="A35" s="8" t="s">
        <v>651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 t="str">
        <f t="shared" si="0"/>
        <v/>
      </c>
    </row>
    <row r="36" spans="1:21">
      <c r="A36" s="8" t="s">
        <v>476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 t="str">
        <f t="shared" si="0"/>
        <v/>
      </c>
    </row>
    <row r="37" spans="1:21">
      <c r="A37" s="8" t="s">
        <v>290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>
        <v>6</v>
      </c>
      <c r="U37" s="21">
        <f t="shared" si="0"/>
        <v>6</v>
      </c>
    </row>
    <row r="38" spans="1:21"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</row>
    <row r="39" spans="1:21" ht="14">
      <c r="A39" s="2" t="s">
        <v>691</v>
      </c>
      <c r="B39" s="45"/>
      <c r="C39" s="45"/>
      <c r="D39" s="45"/>
      <c r="E39" s="45"/>
      <c r="F39" s="20"/>
      <c r="G39" s="20"/>
      <c r="H39" s="20"/>
      <c r="I39" s="20"/>
      <c r="J39" s="20"/>
      <c r="K39" s="20"/>
      <c r="L39" s="20"/>
      <c r="M39" s="20"/>
      <c r="N39" s="20"/>
      <c r="O39" s="45"/>
      <c r="P39" s="45"/>
      <c r="Q39" s="20"/>
      <c r="R39" s="20"/>
      <c r="S39" s="20"/>
      <c r="T39" s="45"/>
      <c r="U39" s="20"/>
    </row>
    <row r="40" spans="1:21">
      <c r="A40" s="8" t="s">
        <v>0</v>
      </c>
      <c r="B40" s="21">
        <v>18</v>
      </c>
      <c r="C40" s="21"/>
      <c r="D40" s="21">
        <v>3</v>
      </c>
      <c r="E40" s="21"/>
      <c r="F40" s="21">
        <v>2</v>
      </c>
      <c r="G40" s="77" t="s">
        <v>1128</v>
      </c>
      <c r="H40" s="21">
        <v>12</v>
      </c>
      <c r="I40" s="21">
        <v>5</v>
      </c>
      <c r="J40" s="21"/>
      <c r="K40" s="21">
        <v>1</v>
      </c>
      <c r="L40" s="21"/>
      <c r="M40" s="21">
        <v>16</v>
      </c>
      <c r="N40" s="21">
        <v>8</v>
      </c>
      <c r="O40" s="21">
        <v>12</v>
      </c>
      <c r="P40" s="21">
        <v>14</v>
      </c>
      <c r="Q40" s="21">
        <v>8</v>
      </c>
      <c r="R40" s="21">
        <v>5</v>
      </c>
      <c r="S40" s="21"/>
      <c r="T40" s="21">
        <v>11</v>
      </c>
      <c r="U40" s="21">
        <f t="shared" ref="U40:U46" si="1">IF(SUM(B40:T40)=0,"",SUM(B40:T40))</f>
        <v>115</v>
      </c>
    </row>
    <row r="41" spans="1:21">
      <c r="A41" s="33" t="s">
        <v>477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>
        <v>1</v>
      </c>
      <c r="Q41" s="21"/>
      <c r="R41" s="21"/>
      <c r="S41" s="21"/>
      <c r="T41" s="21"/>
      <c r="U41" s="21">
        <f t="shared" si="1"/>
        <v>1</v>
      </c>
    </row>
    <row r="42" spans="1:21">
      <c r="A42" s="8" t="s">
        <v>366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>
        <v>1</v>
      </c>
      <c r="Q42" s="21"/>
      <c r="R42" s="21"/>
      <c r="S42" s="21"/>
      <c r="T42" s="21"/>
      <c r="U42" s="21">
        <f t="shared" si="1"/>
        <v>1</v>
      </c>
    </row>
    <row r="43" spans="1:21">
      <c r="A43" s="8" t="s">
        <v>626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0"/>
      <c r="M43" s="20"/>
      <c r="N43" s="20"/>
      <c r="O43" s="20"/>
      <c r="P43" s="20"/>
      <c r="Q43" s="21"/>
      <c r="R43" s="21"/>
      <c r="S43" s="21"/>
      <c r="T43" s="21"/>
      <c r="U43" s="21" t="str">
        <f t="shared" si="1"/>
        <v/>
      </c>
    </row>
    <row r="44" spans="1:21">
      <c r="A44" s="8" t="s">
        <v>485</v>
      </c>
      <c r="B44" s="21">
        <v>1</v>
      </c>
      <c r="C44" s="21"/>
      <c r="D44" s="21"/>
      <c r="E44" s="21"/>
      <c r="F44" s="21">
        <v>1</v>
      </c>
      <c r="G44" s="21"/>
      <c r="H44" s="21">
        <v>1</v>
      </c>
      <c r="I44" s="21"/>
      <c r="J44" s="21"/>
      <c r="K44" s="21"/>
      <c r="L44" s="21"/>
      <c r="M44" s="21"/>
      <c r="N44" s="21"/>
      <c r="O44" s="60"/>
      <c r="P44" s="60"/>
      <c r="Q44" s="21"/>
      <c r="R44" s="21"/>
      <c r="S44" s="21"/>
      <c r="T44" s="21"/>
      <c r="U44" s="21">
        <f t="shared" si="1"/>
        <v>3</v>
      </c>
    </row>
    <row r="45" spans="1:21">
      <c r="A45" s="8" t="s">
        <v>486</v>
      </c>
      <c r="B45" s="21"/>
      <c r="C45" s="21"/>
      <c r="D45" s="21"/>
      <c r="E45" s="21"/>
      <c r="F45" s="21"/>
      <c r="G45" s="21"/>
      <c r="H45" s="21"/>
      <c r="I45" s="21"/>
      <c r="J45" s="21"/>
      <c r="K45" s="21">
        <v>1</v>
      </c>
      <c r="L45" s="21"/>
      <c r="M45" s="21"/>
      <c r="N45" s="21"/>
      <c r="O45" s="21"/>
      <c r="P45" s="21"/>
      <c r="Q45" s="21"/>
      <c r="R45" s="21"/>
      <c r="S45" s="21"/>
      <c r="T45" s="21"/>
      <c r="U45" s="21">
        <f t="shared" si="1"/>
        <v>1</v>
      </c>
    </row>
    <row r="46" spans="1:21">
      <c r="A46" s="8" t="s">
        <v>487</v>
      </c>
      <c r="B46" s="21"/>
      <c r="C46" s="21"/>
      <c r="D46" s="21">
        <v>3</v>
      </c>
      <c r="E46" s="21"/>
      <c r="F46" s="21">
        <v>8</v>
      </c>
      <c r="G46" s="21">
        <v>11</v>
      </c>
      <c r="H46" s="21">
        <v>2</v>
      </c>
      <c r="I46" s="21"/>
      <c r="J46" s="21">
        <v>3</v>
      </c>
      <c r="K46" s="21">
        <v>2</v>
      </c>
      <c r="L46" s="21"/>
      <c r="M46" s="21"/>
      <c r="N46" s="21"/>
      <c r="O46" s="21"/>
      <c r="P46" s="21"/>
      <c r="Q46" s="21"/>
      <c r="R46" s="21">
        <v>1</v>
      </c>
      <c r="S46" s="21"/>
      <c r="T46" s="21"/>
      <c r="U46" s="21">
        <f t="shared" si="1"/>
        <v>30</v>
      </c>
    </row>
    <row r="47" spans="1:21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</row>
    <row r="48" spans="1:21">
      <c r="A48" s="53" t="s">
        <v>1274</v>
      </c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</row>
    <row r="49" spans="1:21" ht="14">
      <c r="A49" s="61" t="s">
        <v>245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>
        <v>2</v>
      </c>
      <c r="O49" s="21">
        <v>1</v>
      </c>
      <c r="P49" s="21">
        <v>1</v>
      </c>
      <c r="Q49" s="21"/>
      <c r="R49" s="21"/>
      <c r="S49" s="21"/>
      <c r="T49" s="21"/>
      <c r="U49" s="21">
        <f t="shared" ref="U49:U54" si="2">IF(SUM(B49:T49)=0,"",SUM(B49:T49))</f>
        <v>4</v>
      </c>
    </row>
    <row r="50" spans="1:21" ht="14">
      <c r="A50" s="61" t="s">
        <v>246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>
        <v>1</v>
      </c>
      <c r="U50" s="21">
        <f t="shared" si="2"/>
        <v>1</v>
      </c>
    </row>
    <row r="51" spans="1:21" ht="14">
      <c r="A51" s="61" t="s">
        <v>247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 t="str">
        <f t="shared" si="2"/>
        <v/>
      </c>
    </row>
    <row r="52" spans="1:21" ht="14">
      <c r="A52" s="61" t="s">
        <v>248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 t="str">
        <f t="shared" si="2"/>
        <v/>
      </c>
    </row>
    <row r="53" spans="1:21" ht="14">
      <c r="A53" s="61" t="s">
        <v>805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 t="str">
        <f t="shared" si="2"/>
        <v/>
      </c>
    </row>
    <row r="54" spans="1:21" ht="14">
      <c r="A54" s="39" t="s">
        <v>1365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 t="str">
        <f t="shared" si="2"/>
        <v/>
      </c>
    </row>
    <row r="55" spans="1:21">
      <c r="A55" s="48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</row>
    <row r="56" spans="1:21" ht="14">
      <c r="A56" s="2" t="s">
        <v>979</v>
      </c>
      <c r="B56" s="45"/>
      <c r="C56" s="45"/>
      <c r="D56" s="45"/>
      <c r="E56" s="45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45"/>
      <c r="U56" s="20"/>
    </row>
    <row r="57" spans="1:21" ht="14">
      <c r="A57" s="62" t="s">
        <v>324</v>
      </c>
      <c r="B57" s="21">
        <v>22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>
        <v>5</v>
      </c>
      <c r="O57" s="21">
        <v>8</v>
      </c>
      <c r="P57" s="21">
        <v>17</v>
      </c>
      <c r="Q57" s="21"/>
      <c r="R57" s="21"/>
      <c r="S57" s="21"/>
      <c r="T57" s="21">
        <v>15</v>
      </c>
      <c r="U57" s="21">
        <f>IF(SUM(B57:T57)=0,"",SUM(B57:T57))</f>
        <v>67</v>
      </c>
    </row>
    <row r="58" spans="1:21" ht="14">
      <c r="A58" s="61" t="s">
        <v>769</v>
      </c>
      <c r="B58" s="21">
        <v>11</v>
      </c>
      <c r="C58" s="21"/>
      <c r="D58" s="21">
        <v>48</v>
      </c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>
        <f>IF(SUM(B58:T58)=0,"",SUM(B58:T58))</f>
        <v>59</v>
      </c>
    </row>
    <row r="59" spans="1:21" ht="14">
      <c r="A59" s="61" t="s">
        <v>863</v>
      </c>
      <c r="B59" s="21">
        <v>43</v>
      </c>
      <c r="C59" s="21"/>
      <c r="D59" s="21">
        <v>12</v>
      </c>
      <c r="E59" s="21">
        <v>1</v>
      </c>
      <c r="F59" s="21">
        <v>3</v>
      </c>
      <c r="G59" s="21">
        <v>3</v>
      </c>
      <c r="H59" s="21">
        <v>3</v>
      </c>
      <c r="I59" s="21">
        <v>1</v>
      </c>
      <c r="J59" s="21">
        <v>3</v>
      </c>
      <c r="K59" s="21"/>
      <c r="L59" s="21">
        <v>2</v>
      </c>
      <c r="M59" s="21">
        <v>9</v>
      </c>
      <c r="N59" s="21">
        <v>14</v>
      </c>
      <c r="O59" s="21">
        <v>2</v>
      </c>
      <c r="P59" s="21">
        <v>10</v>
      </c>
      <c r="Q59" s="21">
        <v>14</v>
      </c>
      <c r="R59" s="21"/>
      <c r="S59" s="21">
        <v>1</v>
      </c>
      <c r="T59" s="21">
        <v>13</v>
      </c>
      <c r="U59" s="21">
        <f>IF(SUM(B59:T59)=0,"",SUM(B59:T59))</f>
        <v>134</v>
      </c>
    </row>
    <row r="60" spans="1:21" ht="14">
      <c r="A60" s="61" t="s">
        <v>864</v>
      </c>
      <c r="B60" s="21">
        <v>4</v>
      </c>
      <c r="C60" s="21"/>
      <c r="D60" s="21"/>
      <c r="E60" s="21"/>
      <c r="F60" s="21">
        <v>1</v>
      </c>
      <c r="G60" s="21">
        <v>2</v>
      </c>
      <c r="H60" s="21">
        <v>4</v>
      </c>
      <c r="I60" s="77">
        <v>1</v>
      </c>
      <c r="J60" s="77"/>
      <c r="K60" s="21"/>
      <c r="L60" s="21"/>
      <c r="M60" s="21">
        <v>4</v>
      </c>
      <c r="N60" s="21">
        <v>6</v>
      </c>
      <c r="O60" s="21">
        <v>4</v>
      </c>
      <c r="P60" s="21">
        <v>3</v>
      </c>
      <c r="Q60" s="21">
        <v>6</v>
      </c>
      <c r="R60" s="21">
        <v>7</v>
      </c>
      <c r="S60" s="21">
        <v>12</v>
      </c>
      <c r="T60" s="21">
        <v>19</v>
      </c>
      <c r="U60" s="21">
        <f>IF(SUM(B60:T60)=0,"",SUM(B60:T60))</f>
        <v>73</v>
      </c>
    </row>
    <row r="61" spans="1:21" ht="14">
      <c r="A61" s="61" t="s">
        <v>194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 t="str">
        <f>IF(SUM(B61:T61)=0,"",SUM(B61:T61))</f>
        <v/>
      </c>
    </row>
    <row r="62" spans="1:21">
      <c r="A62" s="48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</row>
    <row r="63" spans="1:21" ht="14">
      <c r="A63" s="2" t="s">
        <v>981</v>
      </c>
      <c r="B63" s="20"/>
      <c r="C63" s="123"/>
      <c r="D63" s="123"/>
      <c r="E63" s="123"/>
      <c r="F63" s="123"/>
      <c r="G63" s="123"/>
      <c r="H63" s="45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4"/>
      <c r="U63" s="123"/>
    </row>
    <row r="64" spans="1:21" ht="14">
      <c r="A64" s="61" t="s">
        <v>1275</v>
      </c>
      <c r="B64" s="21"/>
      <c r="C64" s="33"/>
      <c r="D64" s="33"/>
      <c r="E64" s="33"/>
      <c r="F64" s="33"/>
      <c r="G64" s="33"/>
      <c r="H64" s="21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124"/>
      <c r="U64" s="21" t="str">
        <f>IF(SUM(B64:T64)=0,"",SUM(B64:T64))</f>
        <v/>
      </c>
    </row>
    <row r="65" spans="1:21" ht="14">
      <c r="A65" s="64" t="s">
        <v>1276</v>
      </c>
      <c r="B65" s="45"/>
      <c r="C65" s="124"/>
      <c r="D65" s="124"/>
      <c r="E65" s="124"/>
      <c r="F65" s="124"/>
      <c r="G65" s="124"/>
      <c r="H65" s="21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21" t="str">
        <f>IF(SUM(B65:T65)=0,"",SUM(B65:T65))</f>
        <v/>
      </c>
    </row>
    <row r="66" spans="1:21" ht="14">
      <c r="A66" s="120" t="s">
        <v>552</v>
      </c>
      <c r="B66" s="124">
        <v>4</v>
      </c>
      <c r="C66" s="124"/>
      <c r="D66" s="124">
        <v>13</v>
      </c>
      <c r="E66" s="124"/>
      <c r="F66" s="124"/>
      <c r="G66" s="124">
        <v>8</v>
      </c>
      <c r="H66" s="21">
        <v>6</v>
      </c>
      <c r="I66" s="124"/>
      <c r="J66" s="124"/>
      <c r="K66" s="124"/>
      <c r="L66" s="124">
        <v>23</v>
      </c>
      <c r="M66" s="124">
        <v>250</v>
      </c>
      <c r="N66" s="124">
        <v>2</v>
      </c>
      <c r="O66" s="124"/>
      <c r="P66" s="124"/>
      <c r="Q66" s="124"/>
      <c r="R66" s="124"/>
      <c r="S66" s="124">
        <v>47</v>
      </c>
      <c r="T66" s="124"/>
      <c r="U66" s="21">
        <f>IF(SUM(B66:T66)=0,"",SUM(B66:T66))</f>
        <v>353</v>
      </c>
    </row>
    <row r="67" spans="1:21" ht="14">
      <c r="A67" s="64" t="s">
        <v>1277</v>
      </c>
      <c r="B67" s="45"/>
      <c r="C67" s="124"/>
      <c r="D67" s="124"/>
      <c r="E67" s="124"/>
      <c r="F67" s="124">
        <v>2</v>
      </c>
      <c r="G67" s="124"/>
      <c r="H67" s="21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21">
        <f>IF(SUM(B67:T67)=0,"",SUM(B67:T67))</f>
        <v>2</v>
      </c>
    </row>
    <row r="68" spans="1:21">
      <c r="A68" s="48"/>
      <c r="B68" s="20"/>
      <c r="C68" s="123"/>
      <c r="D68" s="123"/>
      <c r="E68" s="123"/>
      <c r="F68" s="123"/>
      <c r="G68" s="123"/>
      <c r="H68" s="44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</row>
    <row r="69" spans="1:21" ht="14">
      <c r="A69" s="2" t="s">
        <v>982</v>
      </c>
      <c r="B69" s="45"/>
      <c r="C69" s="45"/>
      <c r="D69" s="45"/>
      <c r="E69" s="45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45"/>
      <c r="U69" s="20"/>
    </row>
    <row r="70" spans="1:21" ht="14">
      <c r="A70" s="62" t="s">
        <v>481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 t="str">
        <f t="shared" ref="U70:U75" si="3">IF(SUM(B70:T70)=0,"",SUM(B70:T70))</f>
        <v/>
      </c>
    </row>
    <row r="71" spans="1:21" ht="14">
      <c r="A71" s="61" t="s">
        <v>488</v>
      </c>
      <c r="B71" s="21"/>
      <c r="C71" s="21"/>
      <c r="D71" s="21">
        <v>8</v>
      </c>
      <c r="E71" s="21"/>
      <c r="F71" s="21">
        <v>3</v>
      </c>
      <c r="G71" s="21">
        <v>1</v>
      </c>
      <c r="H71" s="21">
        <v>2</v>
      </c>
      <c r="I71" s="21">
        <v>4</v>
      </c>
      <c r="J71" s="21">
        <v>1</v>
      </c>
      <c r="K71" s="21"/>
      <c r="L71" s="21">
        <v>4</v>
      </c>
      <c r="M71" s="21">
        <v>1</v>
      </c>
      <c r="N71" s="21"/>
      <c r="O71" s="21"/>
      <c r="P71" s="21"/>
      <c r="Q71" s="21"/>
      <c r="R71" s="21"/>
      <c r="S71" s="21"/>
      <c r="T71" s="21"/>
      <c r="U71" s="21">
        <f t="shared" si="3"/>
        <v>24</v>
      </c>
    </row>
    <row r="72" spans="1:21" ht="14">
      <c r="A72" s="48" t="s">
        <v>259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21" t="str">
        <f t="shared" si="3"/>
        <v/>
      </c>
    </row>
    <row r="73" spans="1:21" ht="14">
      <c r="A73" s="61" t="s">
        <v>490</v>
      </c>
      <c r="B73" s="21">
        <v>23</v>
      </c>
      <c r="C73" s="21"/>
      <c r="D73" s="21">
        <v>11</v>
      </c>
      <c r="E73" s="21">
        <v>1</v>
      </c>
      <c r="F73" s="21">
        <v>2</v>
      </c>
      <c r="G73" s="21"/>
      <c r="H73" s="21">
        <v>2</v>
      </c>
      <c r="I73" s="21">
        <v>2</v>
      </c>
      <c r="J73" s="21">
        <v>1</v>
      </c>
      <c r="K73" s="21"/>
      <c r="L73" s="21"/>
      <c r="M73" s="21">
        <v>2</v>
      </c>
      <c r="N73" s="21"/>
      <c r="O73" s="21"/>
      <c r="P73" s="21"/>
      <c r="Q73" s="21"/>
      <c r="R73" s="21"/>
      <c r="S73" s="21"/>
      <c r="T73" s="21"/>
      <c r="U73" s="21">
        <f t="shared" si="3"/>
        <v>44</v>
      </c>
    </row>
    <row r="74" spans="1:21" ht="14">
      <c r="A74" s="61" t="s">
        <v>489</v>
      </c>
      <c r="B74" s="21">
        <v>1</v>
      </c>
      <c r="C74" s="21"/>
      <c r="D74" s="21"/>
      <c r="E74" s="21"/>
      <c r="F74" s="21">
        <v>1</v>
      </c>
      <c r="G74" s="21"/>
      <c r="H74" s="21">
        <v>2</v>
      </c>
      <c r="I74" s="21"/>
      <c r="J74" s="21">
        <v>1</v>
      </c>
      <c r="K74" s="21"/>
      <c r="L74" s="21">
        <v>1</v>
      </c>
      <c r="M74" s="21"/>
      <c r="N74" s="21"/>
      <c r="O74" s="21"/>
      <c r="P74" s="21"/>
      <c r="Q74" s="21"/>
      <c r="R74" s="21"/>
      <c r="S74" s="21">
        <v>1</v>
      </c>
      <c r="T74" s="21"/>
      <c r="U74" s="21">
        <f t="shared" si="3"/>
        <v>7</v>
      </c>
    </row>
    <row r="75" spans="1:21" ht="14">
      <c r="A75" s="64" t="s">
        <v>762</v>
      </c>
      <c r="B75" s="21">
        <v>2</v>
      </c>
      <c r="C75" s="21"/>
      <c r="D75" s="21"/>
      <c r="E75" s="21"/>
      <c r="F75" s="21"/>
      <c r="G75" s="21">
        <v>1</v>
      </c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>
        <f t="shared" si="3"/>
        <v>3</v>
      </c>
    </row>
    <row r="76" spans="1:21"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</row>
    <row r="77" spans="1:21">
      <c r="A77" s="3" t="s">
        <v>829</v>
      </c>
      <c r="B77" s="45"/>
      <c r="C77" s="45"/>
      <c r="D77" s="45"/>
      <c r="E77" s="45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45"/>
      <c r="U77" s="20"/>
    </row>
    <row r="78" spans="1:21" ht="14">
      <c r="A78" s="62" t="s">
        <v>745</v>
      </c>
      <c r="B78" s="21">
        <v>3</v>
      </c>
      <c r="C78" s="21"/>
      <c r="D78" s="21"/>
      <c r="E78" s="21"/>
      <c r="F78" s="21"/>
      <c r="G78" s="21">
        <v>4</v>
      </c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>
        <v>1</v>
      </c>
      <c r="U78" s="21">
        <f>IF(SUM(B78:T78)=0,"",SUM(B78:T78))</f>
        <v>8</v>
      </c>
    </row>
    <row r="79" spans="1:21" ht="14">
      <c r="A79" s="61" t="s">
        <v>746</v>
      </c>
      <c r="B79" s="21"/>
      <c r="C79" s="21"/>
      <c r="D79" s="21"/>
      <c r="E79" s="21">
        <v>11</v>
      </c>
      <c r="F79" s="21"/>
      <c r="G79" s="21">
        <v>1</v>
      </c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>
        <f>IF(SUM(B79:T79)=0,"",SUM(B79:T79))</f>
        <v>12</v>
      </c>
    </row>
    <row r="80" spans="1:21" ht="14">
      <c r="A80" s="61" t="s">
        <v>436</v>
      </c>
      <c r="B80" s="21"/>
      <c r="C80" s="21"/>
      <c r="D80" s="21">
        <v>1</v>
      </c>
      <c r="E80" s="21">
        <v>1</v>
      </c>
      <c r="F80" s="21"/>
      <c r="G80" s="21"/>
      <c r="H80" s="21"/>
      <c r="I80" s="21"/>
      <c r="J80" s="21"/>
      <c r="K80" s="21"/>
      <c r="L80" s="21"/>
      <c r="M80" s="21"/>
      <c r="N80" s="21">
        <v>9</v>
      </c>
      <c r="O80" s="21"/>
      <c r="P80" s="21">
        <v>2</v>
      </c>
      <c r="Q80" s="21"/>
      <c r="R80" s="21"/>
      <c r="S80" s="21"/>
      <c r="T80" s="21">
        <v>71</v>
      </c>
      <c r="U80" s="21">
        <f>IF(SUM(B80:T80)=0,"",SUM(B80:T80))</f>
        <v>84</v>
      </c>
    </row>
    <row r="81" spans="1:21" ht="14">
      <c r="A81" s="61" t="s">
        <v>444</v>
      </c>
      <c r="B81" s="21"/>
      <c r="C81" s="21"/>
      <c r="D81" s="21"/>
      <c r="E81" s="21">
        <v>14</v>
      </c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>
        <f>IF(SUM(B81:T81)=0,"",SUM(B81:T81))</f>
        <v>14</v>
      </c>
    </row>
    <row r="82" spans="1:21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</row>
    <row r="83" spans="1:21" ht="14">
      <c r="A83" s="2" t="s">
        <v>830</v>
      </c>
      <c r="B83" s="45"/>
      <c r="C83" s="45"/>
      <c r="D83" s="45"/>
      <c r="E83" s="45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45"/>
      <c r="U83" s="20"/>
    </row>
    <row r="84" spans="1:21" ht="14">
      <c r="A84" s="62" t="s">
        <v>174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>
        <v>4</v>
      </c>
      <c r="U84" s="21">
        <f t="shared" ref="U84:U105" si="4">IF(SUM(B84:T84)=0,"",SUM(B84:T84))</f>
        <v>4</v>
      </c>
    </row>
    <row r="85" spans="1:21" ht="14">
      <c r="A85" s="62" t="s">
        <v>175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>
        <v>3</v>
      </c>
      <c r="U85" s="21">
        <f t="shared" si="4"/>
        <v>3</v>
      </c>
    </row>
    <row r="86" spans="1:21" ht="14">
      <c r="A86" s="39" t="s">
        <v>808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>
        <v>1</v>
      </c>
      <c r="N86" s="21"/>
      <c r="O86" s="21"/>
      <c r="P86" s="21"/>
      <c r="Q86" s="21"/>
      <c r="R86" s="21"/>
      <c r="S86" s="21"/>
      <c r="T86" s="21"/>
      <c r="U86" s="21">
        <f t="shared" si="4"/>
        <v>1</v>
      </c>
    </row>
    <row r="87" spans="1:21" ht="14">
      <c r="A87" s="62" t="s">
        <v>173</v>
      </c>
      <c r="B87" s="21">
        <v>1</v>
      </c>
      <c r="C87" s="21"/>
      <c r="D87" s="21"/>
      <c r="E87" s="21"/>
      <c r="F87" s="21"/>
      <c r="G87" s="21"/>
      <c r="H87" s="21"/>
      <c r="I87" s="21"/>
      <c r="J87" s="21"/>
      <c r="K87" s="21"/>
      <c r="L87" s="21">
        <v>1</v>
      </c>
      <c r="M87" s="21">
        <v>8</v>
      </c>
      <c r="N87" s="21">
        <v>4</v>
      </c>
      <c r="O87" s="21"/>
      <c r="P87" s="21">
        <v>3</v>
      </c>
      <c r="Q87" s="21">
        <v>1</v>
      </c>
      <c r="R87" s="21"/>
      <c r="S87" s="21"/>
      <c r="T87" s="21">
        <v>10</v>
      </c>
      <c r="U87" s="21">
        <f t="shared" si="4"/>
        <v>28</v>
      </c>
    </row>
    <row r="88" spans="1:21" ht="14">
      <c r="A88" s="62" t="s">
        <v>425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 t="str">
        <f t="shared" si="4"/>
        <v/>
      </c>
    </row>
    <row r="89" spans="1:21" ht="14">
      <c r="A89" s="62" t="s">
        <v>614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 t="str">
        <f t="shared" si="4"/>
        <v/>
      </c>
    </row>
    <row r="90" spans="1:21" ht="14">
      <c r="A90" s="62" t="s">
        <v>467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 t="str">
        <f t="shared" si="4"/>
        <v/>
      </c>
    </row>
    <row r="91" spans="1:21" ht="14">
      <c r="A91" s="62" t="s">
        <v>342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 t="str">
        <f t="shared" si="4"/>
        <v/>
      </c>
    </row>
    <row r="92" spans="1:21" ht="14">
      <c r="A92" s="62" t="s">
        <v>344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>
        <v>35</v>
      </c>
      <c r="N92" s="21"/>
      <c r="O92" s="21"/>
      <c r="P92" s="21"/>
      <c r="Q92" s="21"/>
      <c r="R92" s="21"/>
      <c r="S92" s="21"/>
      <c r="T92" s="21">
        <v>1</v>
      </c>
      <c r="U92" s="21">
        <f t="shared" si="4"/>
        <v>36</v>
      </c>
    </row>
    <row r="93" spans="1:21" ht="14">
      <c r="A93" s="62" t="s">
        <v>435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>
        <v>7</v>
      </c>
      <c r="N93" s="21"/>
      <c r="O93" s="21"/>
      <c r="P93" s="21"/>
      <c r="Q93" s="21"/>
      <c r="R93" s="21"/>
      <c r="S93" s="21"/>
      <c r="T93" s="21">
        <v>1</v>
      </c>
      <c r="U93" s="21">
        <f t="shared" si="4"/>
        <v>8</v>
      </c>
    </row>
    <row r="94" spans="1:21" ht="14">
      <c r="A94" s="62" t="s">
        <v>398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 t="str">
        <f t="shared" si="4"/>
        <v/>
      </c>
    </row>
    <row r="95" spans="1:21" ht="14">
      <c r="A95" s="62" t="s">
        <v>54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>
        <v>1</v>
      </c>
      <c r="U95" s="21">
        <f t="shared" si="4"/>
        <v>1</v>
      </c>
    </row>
    <row r="96" spans="1:21" ht="14">
      <c r="A96" s="62" t="s">
        <v>1272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 t="str">
        <f t="shared" si="4"/>
        <v/>
      </c>
    </row>
    <row r="97" spans="1:21" ht="14">
      <c r="A97" s="62" t="s">
        <v>540</v>
      </c>
      <c r="B97" s="21">
        <v>1</v>
      </c>
      <c r="C97" s="21"/>
      <c r="D97" s="21"/>
      <c r="E97" s="21">
        <v>2</v>
      </c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>
        <f t="shared" si="4"/>
        <v>3</v>
      </c>
    </row>
    <row r="98" spans="1:21" ht="14">
      <c r="A98" s="62" t="s">
        <v>686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 t="str">
        <f t="shared" si="4"/>
        <v/>
      </c>
    </row>
    <row r="99" spans="1:21" ht="14">
      <c r="A99" s="38" t="s">
        <v>1399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>
        <v>1</v>
      </c>
      <c r="N99" s="21"/>
      <c r="O99" s="21"/>
      <c r="P99" s="21"/>
      <c r="Q99" s="21"/>
      <c r="R99" s="21"/>
      <c r="S99" s="21"/>
      <c r="T99" s="21"/>
      <c r="U99" s="21">
        <f t="shared" si="4"/>
        <v>1</v>
      </c>
    </row>
    <row r="100" spans="1:21" ht="14">
      <c r="A100" s="62" t="s">
        <v>537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 t="str">
        <f t="shared" si="4"/>
        <v/>
      </c>
    </row>
    <row r="101" spans="1:21" ht="14">
      <c r="A101" s="62" t="s">
        <v>671</v>
      </c>
      <c r="B101" s="21"/>
      <c r="C101" s="21"/>
      <c r="D101" s="21">
        <v>2</v>
      </c>
      <c r="E101" s="21"/>
      <c r="F101" s="21"/>
      <c r="G101" s="21"/>
      <c r="H101" s="21">
        <v>1</v>
      </c>
      <c r="I101" s="21"/>
      <c r="J101" s="21"/>
      <c r="K101" s="21"/>
      <c r="L101" s="21"/>
      <c r="M101" s="21">
        <v>1</v>
      </c>
      <c r="N101" s="21"/>
      <c r="O101" s="21"/>
      <c r="P101" s="21"/>
      <c r="Q101" s="21"/>
      <c r="R101" s="21"/>
      <c r="S101" s="21"/>
      <c r="T101" s="21">
        <v>1</v>
      </c>
      <c r="U101" s="21">
        <f t="shared" si="4"/>
        <v>5</v>
      </c>
    </row>
    <row r="102" spans="1:21" ht="14">
      <c r="A102" s="62" t="s">
        <v>893</v>
      </c>
      <c r="B102" s="21">
        <v>2</v>
      </c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>
        <f t="shared" si="4"/>
        <v>2</v>
      </c>
    </row>
    <row r="103" spans="1:21" ht="14">
      <c r="A103" s="62" t="s">
        <v>897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 t="str">
        <f t="shared" si="4"/>
        <v/>
      </c>
    </row>
    <row r="104" spans="1:21" ht="14">
      <c r="A104" s="62" t="s">
        <v>131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 t="str">
        <f t="shared" si="4"/>
        <v/>
      </c>
    </row>
    <row r="105" spans="1:21" ht="14">
      <c r="A105" s="61" t="s">
        <v>346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 t="str">
        <f t="shared" si="4"/>
        <v/>
      </c>
    </row>
    <row r="106" spans="1:21">
      <c r="B106" s="44"/>
      <c r="C106" s="44"/>
      <c r="D106" s="44"/>
      <c r="E106" s="44"/>
      <c r="F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</row>
    <row r="107" spans="1:21" ht="14">
      <c r="A107" s="2" t="s">
        <v>1278</v>
      </c>
      <c r="B107" s="45"/>
      <c r="C107" s="45"/>
      <c r="D107" s="45"/>
      <c r="E107" s="45"/>
      <c r="F107" s="45"/>
      <c r="G107" s="12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</row>
    <row r="108" spans="1:21" ht="14">
      <c r="A108" s="62" t="s">
        <v>801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 t="str">
        <f t="shared" ref="U108:U116" si="5">IF(SUM(B108:T108)=0,"",SUM(B108:T108))</f>
        <v/>
      </c>
    </row>
    <row r="109" spans="1:21" ht="14">
      <c r="A109" s="62" t="s">
        <v>1192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 t="str">
        <f t="shared" si="5"/>
        <v/>
      </c>
    </row>
    <row r="110" spans="1:21" ht="14">
      <c r="A110" s="62" t="s">
        <v>167</v>
      </c>
      <c r="B110" s="21"/>
      <c r="C110" s="21"/>
      <c r="D110" s="21"/>
      <c r="E110" s="21"/>
      <c r="F110" s="21">
        <v>1</v>
      </c>
      <c r="G110" s="21"/>
      <c r="H110" s="21"/>
      <c r="I110" s="21">
        <v>1</v>
      </c>
      <c r="J110" s="21"/>
      <c r="K110" s="21"/>
      <c r="L110" s="21"/>
      <c r="M110" s="21"/>
      <c r="N110" s="21">
        <v>2</v>
      </c>
      <c r="O110" s="21">
        <v>120</v>
      </c>
      <c r="P110" s="21"/>
      <c r="Q110" s="21"/>
      <c r="R110" s="21"/>
      <c r="S110" s="21"/>
      <c r="T110" s="21"/>
      <c r="U110" s="21">
        <f t="shared" si="5"/>
        <v>124</v>
      </c>
    </row>
    <row r="111" spans="1:21" ht="14">
      <c r="A111" s="62" t="s">
        <v>1191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 t="str">
        <f t="shared" si="5"/>
        <v/>
      </c>
    </row>
    <row r="112" spans="1:21" ht="14">
      <c r="A112" s="62" t="s">
        <v>168</v>
      </c>
      <c r="B112" s="21"/>
      <c r="C112" s="21"/>
      <c r="D112" s="21"/>
      <c r="E112" s="21"/>
      <c r="F112" s="21"/>
      <c r="G112" s="21"/>
      <c r="H112" s="21">
        <v>8</v>
      </c>
      <c r="I112" s="21"/>
      <c r="J112" s="21"/>
      <c r="K112" s="21"/>
      <c r="L112" s="21"/>
      <c r="M112" s="21"/>
      <c r="N112" s="21">
        <v>1</v>
      </c>
      <c r="O112" s="21">
        <v>135</v>
      </c>
      <c r="P112" s="21">
        <v>167</v>
      </c>
      <c r="Q112" s="21"/>
      <c r="R112" s="21"/>
      <c r="S112" s="21"/>
      <c r="T112" s="21"/>
      <c r="U112" s="21">
        <f t="shared" si="5"/>
        <v>311</v>
      </c>
    </row>
    <row r="113" spans="1:21" ht="14">
      <c r="A113" s="62" t="s">
        <v>205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 t="str">
        <f t="shared" si="5"/>
        <v/>
      </c>
    </row>
    <row r="114" spans="1:21" ht="14">
      <c r="A114" s="62" t="s">
        <v>652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 t="str">
        <f t="shared" si="5"/>
        <v/>
      </c>
    </row>
    <row r="115" spans="1:21" ht="14">
      <c r="A115" s="62" t="s">
        <v>6</v>
      </c>
      <c r="B115" s="21"/>
      <c r="C115" s="21"/>
      <c r="D115" s="21">
        <v>1</v>
      </c>
      <c r="E115" s="21"/>
      <c r="F115" s="21">
        <v>1</v>
      </c>
      <c r="G115" s="21">
        <v>1</v>
      </c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>
        <f t="shared" si="5"/>
        <v>3</v>
      </c>
    </row>
    <row r="116" spans="1:21" ht="14">
      <c r="A116" s="62" t="s">
        <v>616</v>
      </c>
      <c r="B116" s="21"/>
      <c r="C116" s="21"/>
      <c r="D116" s="21"/>
      <c r="E116" s="21"/>
      <c r="F116" s="21"/>
      <c r="G116" s="21">
        <v>1</v>
      </c>
      <c r="H116" s="21"/>
      <c r="I116" s="21"/>
      <c r="J116" s="21"/>
      <c r="K116" s="21"/>
      <c r="L116" s="21"/>
      <c r="M116" s="21"/>
      <c r="N116" s="21">
        <v>9</v>
      </c>
      <c r="O116" s="21"/>
      <c r="P116" s="21"/>
      <c r="Q116" s="21"/>
      <c r="R116" s="21"/>
      <c r="S116" s="21"/>
      <c r="T116" s="21">
        <v>28</v>
      </c>
      <c r="U116" s="21">
        <f t="shared" si="5"/>
        <v>38</v>
      </c>
    </row>
    <row r="117" spans="1:21"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1:21" ht="14">
      <c r="A118" s="2" t="s">
        <v>1279</v>
      </c>
      <c r="B118" s="45"/>
      <c r="C118" s="45"/>
      <c r="D118" s="45"/>
      <c r="E118" s="45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45"/>
      <c r="U118" s="20"/>
    </row>
    <row r="119" spans="1:21" ht="14">
      <c r="A119" s="62" t="s">
        <v>687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 t="str">
        <f>IF(SUM(B119:T119)=0,"",SUM(B119:T119))</f>
        <v/>
      </c>
    </row>
    <row r="120" spans="1:21" ht="14">
      <c r="A120" s="61" t="s">
        <v>688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 t="str">
        <f>IF(SUM(B120:T120)=0,"",SUM(B120:T120))</f>
        <v/>
      </c>
    </row>
    <row r="121" spans="1:21" ht="14">
      <c r="A121" s="61" t="s">
        <v>791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 t="str">
        <f>IF(SUM(B121:T121)=0,"",SUM(B121:T121))</f>
        <v/>
      </c>
    </row>
    <row r="122" spans="1:21">
      <c r="A122" s="48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1:21" ht="14">
      <c r="A123" s="2" t="s">
        <v>1273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1:21" ht="14">
      <c r="A124" s="61" t="s">
        <v>1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>
        <v>2</v>
      </c>
      <c r="P124" s="21"/>
      <c r="Q124" s="21"/>
      <c r="R124" s="21"/>
      <c r="S124" s="21"/>
      <c r="T124" s="21"/>
      <c r="U124" s="21">
        <f>IF(SUM(B124:T124)=0,"",SUM(B124:T124))</f>
        <v>2</v>
      </c>
    </row>
    <row r="125" spans="1:21" ht="14">
      <c r="A125" s="61" t="s">
        <v>17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 t="str">
        <f>IF(SUM(B125:T125)=0,"",SUM(B125:T125))</f>
        <v/>
      </c>
    </row>
    <row r="126" spans="1:21"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1:21" ht="14">
      <c r="A127" s="2" t="s">
        <v>65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45"/>
      <c r="U127" s="20"/>
    </row>
    <row r="128" spans="1:21" ht="14">
      <c r="A128" s="62" t="s">
        <v>695</v>
      </c>
      <c r="B128" s="21"/>
      <c r="C128" s="21"/>
      <c r="D128" s="21"/>
      <c r="E128" s="21"/>
      <c r="F128" s="21"/>
      <c r="G128" s="21">
        <v>5</v>
      </c>
      <c r="H128" s="21"/>
      <c r="I128" s="21"/>
      <c r="J128" s="21"/>
      <c r="K128" s="21"/>
      <c r="L128" s="21"/>
      <c r="M128" s="21"/>
      <c r="N128" s="21">
        <v>13</v>
      </c>
      <c r="O128" s="21">
        <v>65</v>
      </c>
      <c r="P128" s="21"/>
      <c r="Q128" s="21"/>
      <c r="R128" s="21"/>
      <c r="S128" s="21"/>
      <c r="T128" s="21"/>
      <c r="U128" s="21">
        <f t="shared" ref="U128:U134" si="6">IF(SUM(B128:T128)=0,"",SUM(B128:T128))</f>
        <v>83</v>
      </c>
    </row>
    <row r="129" spans="1:21" ht="14">
      <c r="A129" s="39" t="s">
        <v>896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>
        <v>2</v>
      </c>
      <c r="P129" s="21"/>
      <c r="Q129" s="21"/>
      <c r="R129" s="21">
        <v>17</v>
      </c>
      <c r="S129" s="21"/>
      <c r="T129" s="21"/>
      <c r="U129" s="21">
        <f t="shared" si="6"/>
        <v>19</v>
      </c>
    </row>
    <row r="130" spans="1:21" ht="14">
      <c r="A130" s="62" t="s">
        <v>570</v>
      </c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 t="str">
        <f t="shared" si="6"/>
        <v/>
      </c>
    </row>
    <row r="131" spans="1:21" ht="14">
      <c r="A131" s="62" t="s">
        <v>571</v>
      </c>
      <c r="B131" s="21"/>
      <c r="C131" s="21"/>
      <c r="D131" s="21"/>
      <c r="E131" s="21"/>
      <c r="F131" s="21">
        <v>2</v>
      </c>
      <c r="G131" s="21">
        <v>4</v>
      </c>
      <c r="H131" s="21">
        <v>12</v>
      </c>
      <c r="I131" s="21">
        <v>1</v>
      </c>
      <c r="J131" s="21"/>
      <c r="K131" s="21"/>
      <c r="L131" s="21"/>
      <c r="M131" s="21">
        <v>1</v>
      </c>
      <c r="N131" s="21">
        <v>1</v>
      </c>
      <c r="O131" s="21">
        <v>1</v>
      </c>
      <c r="P131" s="21"/>
      <c r="Q131" s="21"/>
      <c r="R131" s="21"/>
      <c r="S131" s="21"/>
      <c r="T131" s="21">
        <v>2</v>
      </c>
      <c r="U131" s="21">
        <f t="shared" si="6"/>
        <v>24</v>
      </c>
    </row>
    <row r="132" spans="1:21" ht="14">
      <c r="A132" s="62" t="s">
        <v>572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 t="str">
        <f t="shared" si="6"/>
        <v/>
      </c>
    </row>
    <row r="133" spans="1:21" ht="14">
      <c r="A133" s="62" t="s">
        <v>821</v>
      </c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 t="str">
        <f t="shared" si="6"/>
        <v/>
      </c>
    </row>
    <row r="134" spans="1:21" ht="14">
      <c r="A134" s="62" t="s">
        <v>528</v>
      </c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 t="str">
        <f t="shared" si="6"/>
        <v/>
      </c>
    </row>
    <row r="135" spans="1:21"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</row>
    <row r="136" spans="1:21">
      <c r="A136" s="3" t="s">
        <v>692</v>
      </c>
      <c r="B136" s="45"/>
      <c r="C136" s="45"/>
      <c r="D136" s="45"/>
      <c r="E136" s="45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45"/>
      <c r="U136" s="20"/>
    </row>
    <row r="137" spans="1:21" ht="14">
      <c r="A137" s="62" t="s">
        <v>390</v>
      </c>
      <c r="B137" s="21">
        <v>46</v>
      </c>
      <c r="C137" s="21">
        <v>1</v>
      </c>
      <c r="D137" s="21">
        <v>9</v>
      </c>
      <c r="E137" s="21">
        <v>2</v>
      </c>
      <c r="F137" s="21">
        <v>15</v>
      </c>
      <c r="G137" s="21">
        <v>10</v>
      </c>
      <c r="H137" s="21">
        <v>21</v>
      </c>
      <c r="I137" s="21">
        <v>5</v>
      </c>
      <c r="J137" s="21">
        <v>3</v>
      </c>
      <c r="K137" s="21">
        <v>4</v>
      </c>
      <c r="L137" s="21">
        <v>3</v>
      </c>
      <c r="M137" s="21">
        <v>1</v>
      </c>
      <c r="N137" s="21">
        <v>12</v>
      </c>
      <c r="O137" s="21"/>
      <c r="P137" s="21">
        <v>10</v>
      </c>
      <c r="Q137" s="21"/>
      <c r="R137" s="21">
        <v>4</v>
      </c>
      <c r="S137" s="21">
        <v>6</v>
      </c>
      <c r="T137" s="21">
        <v>1</v>
      </c>
      <c r="U137" s="21">
        <f t="shared" ref="U137:U150" si="7">IF(SUM(B137:T137)=0,"",SUM(B137:T137))</f>
        <v>153</v>
      </c>
    </row>
    <row r="138" spans="1:21" ht="14">
      <c r="A138" s="62" t="s">
        <v>391</v>
      </c>
      <c r="B138" s="21">
        <v>1</v>
      </c>
      <c r="C138" s="21"/>
      <c r="D138" s="21">
        <v>3</v>
      </c>
      <c r="E138" s="21"/>
      <c r="F138" s="21">
        <v>3</v>
      </c>
      <c r="G138" s="21">
        <v>7</v>
      </c>
      <c r="H138" s="21"/>
      <c r="I138" s="21">
        <v>3</v>
      </c>
      <c r="J138" s="21"/>
      <c r="K138" s="21"/>
      <c r="L138" s="21"/>
      <c r="M138" s="21"/>
      <c r="N138" s="21">
        <v>10</v>
      </c>
      <c r="O138" s="21">
        <v>6</v>
      </c>
      <c r="P138" s="21"/>
      <c r="Q138" s="21"/>
      <c r="R138" s="21"/>
      <c r="S138" s="21"/>
      <c r="T138" s="21">
        <v>4</v>
      </c>
      <c r="U138" s="21">
        <f t="shared" si="7"/>
        <v>37</v>
      </c>
    </row>
    <row r="139" spans="1:21" ht="14">
      <c r="A139" s="62" t="s">
        <v>439</v>
      </c>
      <c r="B139" s="21"/>
      <c r="C139" s="21"/>
      <c r="D139" s="21"/>
      <c r="E139" s="21"/>
      <c r="F139" s="21"/>
      <c r="G139" s="21"/>
      <c r="H139" s="21">
        <v>1</v>
      </c>
      <c r="I139" s="21">
        <v>1</v>
      </c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>
        <f t="shared" si="7"/>
        <v>2</v>
      </c>
    </row>
    <row r="140" spans="1:21" ht="14">
      <c r="A140" s="62" t="s">
        <v>551</v>
      </c>
      <c r="B140" s="21"/>
      <c r="C140" s="21"/>
      <c r="D140" s="21"/>
      <c r="E140" s="21">
        <v>2</v>
      </c>
      <c r="F140" s="21"/>
      <c r="G140" s="21"/>
      <c r="H140" s="21"/>
      <c r="I140" s="21"/>
      <c r="J140" s="21"/>
      <c r="K140" s="21"/>
      <c r="L140" s="21"/>
      <c r="M140" s="21">
        <v>2</v>
      </c>
      <c r="N140" s="21"/>
      <c r="O140" s="21"/>
      <c r="P140" s="21">
        <v>2</v>
      </c>
      <c r="Q140" s="21">
        <v>4</v>
      </c>
      <c r="R140" s="21">
        <v>1</v>
      </c>
      <c r="S140" s="21"/>
      <c r="T140" s="21">
        <v>1</v>
      </c>
      <c r="U140" s="21">
        <f t="shared" si="7"/>
        <v>12</v>
      </c>
    </row>
    <row r="141" spans="1:21" ht="14">
      <c r="A141" s="62" t="s">
        <v>593</v>
      </c>
      <c r="B141" s="21">
        <v>3</v>
      </c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>
        <v>1</v>
      </c>
      <c r="R141" s="21"/>
      <c r="S141" s="21"/>
      <c r="T141" s="21">
        <v>1</v>
      </c>
      <c r="U141" s="21">
        <f t="shared" si="7"/>
        <v>5</v>
      </c>
    </row>
    <row r="142" spans="1:21" ht="14">
      <c r="A142" s="62" t="s">
        <v>594</v>
      </c>
      <c r="B142" s="21">
        <v>1</v>
      </c>
      <c r="C142" s="21"/>
      <c r="D142" s="21"/>
      <c r="E142" s="21">
        <v>1</v>
      </c>
      <c r="F142" s="21">
        <v>1</v>
      </c>
      <c r="G142" s="21"/>
      <c r="H142" s="21">
        <v>1</v>
      </c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>
        <f t="shared" si="7"/>
        <v>4</v>
      </c>
    </row>
    <row r="143" spans="1:21" ht="14">
      <c r="A143" s="62" t="s">
        <v>212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 t="str">
        <f t="shared" si="7"/>
        <v/>
      </c>
    </row>
    <row r="144" spans="1:21" ht="14">
      <c r="A144" s="62" t="s">
        <v>357</v>
      </c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 t="str">
        <f t="shared" si="7"/>
        <v/>
      </c>
    </row>
    <row r="145" spans="1:21" ht="14">
      <c r="A145" s="62" t="s">
        <v>392</v>
      </c>
      <c r="B145" s="21">
        <v>2</v>
      </c>
      <c r="C145" s="21"/>
      <c r="D145" s="21">
        <v>2</v>
      </c>
      <c r="E145" s="21">
        <v>4</v>
      </c>
      <c r="F145" s="21">
        <v>2</v>
      </c>
      <c r="G145" s="21">
        <v>5</v>
      </c>
      <c r="H145" s="21">
        <v>2</v>
      </c>
      <c r="I145" s="21">
        <v>3</v>
      </c>
      <c r="J145" s="21"/>
      <c r="K145" s="21"/>
      <c r="L145" s="21"/>
      <c r="M145" s="21"/>
      <c r="N145" s="21">
        <v>2</v>
      </c>
      <c r="O145" s="21"/>
      <c r="P145" s="21"/>
      <c r="Q145" s="21"/>
      <c r="R145" s="21"/>
      <c r="S145" s="21"/>
      <c r="T145" s="21"/>
      <c r="U145" s="21">
        <f t="shared" si="7"/>
        <v>22</v>
      </c>
    </row>
    <row r="146" spans="1:21" ht="14">
      <c r="A146" s="62" t="s">
        <v>437</v>
      </c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>
        <v>2</v>
      </c>
      <c r="R146" s="21"/>
      <c r="S146" s="21"/>
      <c r="T146" s="21"/>
      <c r="U146" s="21">
        <f t="shared" si="7"/>
        <v>2</v>
      </c>
    </row>
    <row r="147" spans="1:21" ht="14">
      <c r="A147" s="62" t="s">
        <v>438</v>
      </c>
      <c r="B147" s="21">
        <v>8</v>
      </c>
      <c r="C147" s="21"/>
      <c r="D147" s="21">
        <v>3</v>
      </c>
      <c r="E147" s="21">
        <v>2</v>
      </c>
      <c r="F147" s="21">
        <v>9</v>
      </c>
      <c r="G147" s="21">
        <v>4</v>
      </c>
      <c r="H147" s="21">
        <v>11</v>
      </c>
      <c r="I147" s="21">
        <v>3</v>
      </c>
      <c r="J147" s="21">
        <v>1</v>
      </c>
      <c r="K147" s="21">
        <v>2</v>
      </c>
      <c r="L147" s="21">
        <v>3</v>
      </c>
      <c r="M147" s="21">
        <v>3</v>
      </c>
      <c r="N147" s="21">
        <v>7</v>
      </c>
      <c r="O147" s="21">
        <v>1</v>
      </c>
      <c r="P147" s="21">
        <v>8</v>
      </c>
      <c r="Q147" s="21">
        <v>3</v>
      </c>
      <c r="R147" s="21">
        <v>6</v>
      </c>
      <c r="S147" s="21">
        <v>4</v>
      </c>
      <c r="T147" s="21">
        <v>12</v>
      </c>
      <c r="U147" s="21">
        <f t="shared" si="7"/>
        <v>90</v>
      </c>
    </row>
    <row r="148" spans="1:21" ht="14">
      <c r="A148" s="62" t="s">
        <v>160</v>
      </c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 t="str">
        <f t="shared" si="7"/>
        <v/>
      </c>
    </row>
    <row r="149" spans="1:21" ht="14">
      <c r="A149" s="62" t="s">
        <v>393</v>
      </c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>
        <v>1</v>
      </c>
      <c r="R149" s="21"/>
      <c r="S149" s="21"/>
      <c r="T149" s="21"/>
      <c r="U149" s="21">
        <f t="shared" si="7"/>
        <v>1</v>
      </c>
    </row>
    <row r="150" spans="1:21" ht="14">
      <c r="A150" s="62" t="s">
        <v>19</v>
      </c>
      <c r="B150" s="21">
        <v>1</v>
      </c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>
        <v>2</v>
      </c>
      <c r="Q150" s="21">
        <v>1</v>
      </c>
      <c r="R150" s="21"/>
      <c r="S150" s="21"/>
      <c r="T150" s="21"/>
      <c r="U150" s="21">
        <f t="shared" si="7"/>
        <v>4</v>
      </c>
    </row>
    <row r="151" spans="1:21">
      <c r="A151" s="48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20"/>
    </row>
    <row r="152" spans="1:21" ht="14">
      <c r="A152" s="2" t="s">
        <v>980</v>
      </c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20"/>
    </row>
    <row r="153" spans="1:21" ht="14">
      <c r="A153" s="62" t="s">
        <v>865</v>
      </c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 t="str">
        <f t="shared" ref="U153:U162" si="8">IF(SUM(B153:T153)=0,"",SUM(B153:T153))</f>
        <v/>
      </c>
    </row>
    <row r="154" spans="1:21" ht="14">
      <c r="A154" s="61" t="s">
        <v>842</v>
      </c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 t="str">
        <f t="shared" si="8"/>
        <v/>
      </c>
    </row>
    <row r="155" spans="1:21" ht="14">
      <c r="A155" s="61" t="s">
        <v>866</v>
      </c>
      <c r="B155" s="21">
        <v>2</v>
      </c>
      <c r="C155" s="21"/>
      <c r="D155" s="21"/>
      <c r="E155" s="21"/>
      <c r="F155" s="21"/>
      <c r="G155" s="21"/>
      <c r="H155" s="21"/>
      <c r="I155" s="21"/>
      <c r="J155" s="21">
        <v>1</v>
      </c>
      <c r="K155" s="21"/>
      <c r="L155" s="21"/>
      <c r="M155" s="21"/>
      <c r="N155" s="21"/>
      <c r="O155" s="21"/>
      <c r="P155" s="21">
        <v>2</v>
      </c>
      <c r="Q155" s="21"/>
      <c r="R155" s="21">
        <v>2</v>
      </c>
      <c r="S155" s="21"/>
      <c r="T155" s="21">
        <v>3</v>
      </c>
      <c r="U155" s="21">
        <f t="shared" si="8"/>
        <v>10</v>
      </c>
    </row>
    <row r="156" spans="1:21" ht="14">
      <c r="A156" s="61" t="s">
        <v>479</v>
      </c>
      <c r="B156" s="21"/>
      <c r="C156" s="21"/>
      <c r="D156" s="21"/>
      <c r="E156" s="21"/>
      <c r="F156" s="21">
        <v>3</v>
      </c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>
        <f t="shared" si="8"/>
        <v>3</v>
      </c>
    </row>
    <row r="157" spans="1:21" ht="14">
      <c r="A157" s="61" t="s">
        <v>480</v>
      </c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 t="str">
        <f t="shared" si="8"/>
        <v/>
      </c>
    </row>
    <row r="158" spans="1:21" ht="14">
      <c r="A158" s="61" t="s">
        <v>214</v>
      </c>
      <c r="B158" s="21"/>
      <c r="C158" s="21"/>
      <c r="D158" s="77">
        <v>1</v>
      </c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>
        <f t="shared" si="8"/>
        <v>1</v>
      </c>
    </row>
    <row r="159" spans="1:21" ht="14">
      <c r="A159" s="61" t="s">
        <v>867</v>
      </c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 t="str">
        <f t="shared" si="8"/>
        <v/>
      </c>
    </row>
    <row r="160" spans="1:21" ht="14">
      <c r="A160" s="61" t="s">
        <v>576</v>
      </c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 t="str">
        <f t="shared" si="8"/>
        <v/>
      </c>
    </row>
    <row r="161" spans="1:21" ht="14">
      <c r="A161" s="61" t="s">
        <v>697</v>
      </c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 t="str">
        <f t="shared" si="8"/>
        <v/>
      </c>
    </row>
    <row r="162" spans="1:21" ht="14">
      <c r="A162" s="61" t="s">
        <v>291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 t="str">
        <f t="shared" si="8"/>
        <v/>
      </c>
    </row>
    <row r="163" spans="1:21"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</row>
    <row r="164" spans="1:21" ht="14">
      <c r="A164" s="2" t="s">
        <v>383</v>
      </c>
      <c r="B164" s="45"/>
      <c r="C164" s="45"/>
      <c r="D164" s="45"/>
      <c r="E164" s="45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45"/>
      <c r="U164" s="20"/>
    </row>
    <row r="165" spans="1:21" ht="14">
      <c r="A165" s="62" t="s">
        <v>332</v>
      </c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>
        <v>2</v>
      </c>
      <c r="N165" s="21">
        <v>1</v>
      </c>
      <c r="O165" s="21">
        <v>1</v>
      </c>
      <c r="P165" s="21"/>
      <c r="Q165" s="21"/>
      <c r="R165" s="21"/>
      <c r="S165" s="21">
        <v>1</v>
      </c>
      <c r="T165" s="21">
        <v>1</v>
      </c>
      <c r="U165" s="21">
        <f>IF(SUM(B165:T165)=0,"",SUM(B165:T165))</f>
        <v>6</v>
      </c>
    </row>
    <row r="166" spans="1:21"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</row>
    <row r="167" spans="1:21">
      <c r="A167" s="3" t="s">
        <v>554</v>
      </c>
      <c r="B167" s="45"/>
      <c r="C167" s="45"/>
      <c r="D167" s="45"/>
      <c r="E167" s="45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45"/>
      <c r="U167" s="20"/>
    </row>
    <row r="168" spans="1:21" ht="14">
      <c r="A168" s="62" t="s">
        <v>198</v>
      </c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>
        <v>1</v>
      </c>
      <c r="T168" s="21"/>
      <c r="U168" s="21">
        <f t="shared" ref="U168:U179" si="9">IF(SUM(B168:T168)=0,"",SUM(B168:T168))</f>
        <v>1</v>
      </c>
    </row>
    <row r="169" spans="1:21" ht="14">
      <c r="A169" s="61" t="s">
        <v>199</v>
      </c>
      <c r="B169" s="21">
        <v>9</v>
      </c>
      <c r="C169" s="21"/>
      <c r="D169" s="21">
        <v>1</v>
      </c>
      <c r="E169" s="21"/>
      <c r="F169" s="21">
        <v>1</v>
      </c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>
        <f t="shared" si="9"/>
        <v>11</v>
      </c>
    </row>
    <row r="170" spans="1:21" ht="14">
      <c r="A170" s="61" t="s">
        <v>717</v>
      </c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 t="str">
        <f t="shared" si="9"/>
        <v/>
      </c>
    </row>
    <row r="171" spans="1:21" ht="14">
      <c r="A171" s="62" t="s">
        <v>333</v>
      </c>
      <c r="B171" s="21"/>
      <c r="C171" s="21"/>
      <c r="D171" s="21"/>
      <c r="E171" s="21"/>
      <c r="F171" s="21">
        <v>3</v>
      </c>
      <c r="G171" s="21"/>
      <c r="H171" s="21">
        <v>8</v>
      </c>
      <c r="I171" s="21">
        <v>4</v>
      </c>
      <c r="J171" s="21"/>
      <c r="K171" s="21">
        <v>1</v>
      </c>
      <c r="L171" s="21"/>
      <c r="M171" s="21">
        <v>6</v>
      </c>
      <c r="N171" s="21"/>
      <c r="O171" s="21"/>
      <c r="P171" s="21"/>
      <c r="Q171" s="21"/>
      <c r="R171" s="21">
        <v>2</v>
      </c>
      <c r="S171" s="21">
        <v>10</v>
      </c>
      <c r="T171" s="21"/>
      <c r="U171" s="21">
        <f t="shared" si="9"/>
        <v>34</v>
      </c>
    </row>
    <row r="172" spans="1:21" ht="14">
      <c r="A172" s="61" t="s">
        <v>334</v>
      </c>
      <c r="B172" s="21"/>
      <c r="C172" s="21"/>
      <c r="D172" s="21"/>
      <c r="E172" s="21"/>
      <c r="F172" s="21">
        <v>2</v>
      </c>
      <c r="G172" s="21">
        <v>2</v>
      </c>
      <c r="H172" s="21"/>
      <c r="I172" s="21">
        <v>2</v>
      </c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>
        <f t="shared" si="9"/>
        <v>6</v>
      </c>
    </row>
    <row r="173" spans="1:21" ht="14">
      <c r="A173" s="61" t="s">
        <v>1256</v>
      </c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 t="str">
        <f t="shared" si="9"/>
        <v/>
      </c>
    </row>
    <row r="174" spans="1:21" ht="14">
      <c r="A174" s="61" t="s">
        <v>200</v>
      </c>
      <c r="B174" s="21">
        <v>1</v>
      </c>
      <c r="C174" s="21"/>
      <c r="D174" s="21">
        <v>1</v>
      </c>
      <c r="E174" s="21"/>
      <c r="F174" s="21">
        <v>1</v>
      </c>
      <c r="G174" s="21"/>
      <c r="H174" s="21">
        <v>1</v>
      </c>
      <c r="I174" s="21">
        <v>2</v>
      </c>
      <c r="J174" s="21"/>
      <c r="K174" s="21"/>
      <c r="L174" s="21"/>
      <c r="M174" s="21">
        <v>2</v>
      </c>
      <c r="N174" s="21">
        <v>2</v>
      </c>
      <c r="O174" s="21"/>
      <c r="P174" s="21"/>
      <c r="Q174" s="21"/>
      <c r="R174" s="21"/>
      <c r="S174" s="21"/>
      <c r="T174" s="21">
        <v>2</v>
      </c>
      <c r="U174" s="21">
        <f t="shared" si="9"/>
        <v>12</v>
      </c>
    </row>
    <row r="175" spans="1:21" ht="14">
      <c r="A175" s="61" t="s">
        <v>336</v>
      </c>
      <c r="B175" s="21">
        <v>2</v>
      </c>
      <c r="C175" s="21"/>
      <c r="D175" s="21"/>
      <c r="E175" s="21"/>
      <c r="F175" s="21"/>
      <c r="G175" s="21"/>
      <c r="H175" s="21"/>
      <c r="I175" s="21"/>
      <c r="J175" s="21"/>
      <c r="K175" s="21">
        <v>1</v>
      </c>
      <c r="L175" s="21"/>
      <c r="M175" s="21"/>
      <c r="N175" s="21"/>
      <c r="O175" s="21"/>
      <c r="P175" s="21"/>
      <c r="Q175" s="21"/>
      <c r="R175" s="21"/>
      <c r="S175" s="21">
        <v>3</v>
      </c>
      <c r="T175" s="21"/>
      <c r="U175" s="21">
        <f t="shared" si="9"/>
        <v>6</v>
      </c>
    </row>
    <row r="176" spans="1:21" ht="14">
      <c r="A176" s="61" t="s">
        <v>787</v>
      </c>
      <c r="B176" s="21">
        <v>3</v>
      </c>
      <c r="C176" s="21"/>
      <c r="D176" s="21"/>
      <c r="E176" s="21">
        <v>1</v>
      </c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>
        <v>1</v>
      </c>
      <c r="T176" s="21"/>
      <c r="U176" s="21">
        <f t="shared" si="9"/>
        <v>5</v>
      </c>
    </row>
    <row r="177" spans="1:21" ht="14">
      <c r="A177" s="61" t="s">
        <v>263</v>
      </c>
      <c r="B177" s="21">
        <v>2</v>
      </c>
      <c r="C177" s="21"/>
      <c r="D177" s="21"/>
      <c r="E177" s="21">
        <v>1</v>
      </c>
      <c r="F177" s="21"/>
      <c r="G177" s="77" t="s">
        <v>1128</v>
      </c>
      <c r="H177" s="21"/>
      <c r="I177" s="21"/>
      <c r="J177" s="21"/>
      <c r="K177" s="21">
        <v>1</v>
      </c>
      <c r="L177" s="21">
        <v>1</v>
      </c>
      <c r="M177" s="21"/>
      <c r="N177" s="21"/>
      <c r="O177" s="21"/>
      <c r="P177" s="21"/>
      <c r="Q177" s="21"/>
      <c r="R177" s="21"/>
      <c r="S177" s="21"/>
      <c r="T177" s="21"/>
      <c r="U177" s="21">
        <f t="shared" si="9"/>
        <v>5</v>
      </c>
    </row>
    <row r="178" spans="1:21" ht="14">
      <c r="A178" s="61" t="s">
        <v>271</v>
      </c>
      <c r="B178" s="21">
        <v>25</v>
      </c>
      <c r="C178" s="21"/>
      <c r="D178" s="21">
        <v>7</v>
      </c>
      <c r="E178" s="21">
        <v>5</v>
      </c>
      <c r="F178" s="21">
        <v>8</v>
      </c>
      <c r="G178" s="21">
        <v>2</v>
      </c>
      <c r="H178" s="21">
        <v>1</v>
      </c>
      <c r="I178" s="21">
        <v>2</v>
      </c>
      <c r="J178" s="21"/>
      <c r="K178" s="21">
        <v>2</v>
      </c>
      <c r="L178" s="21">
        <v>1</v>
      </c>
      <c r="M178" s="21">
        <v>2</v>
      </c>
      <c r="N178" s="21">
        <v>1</v>
      </c>
      <c r="O178" s="21"/>
      <c r="P178" s="21">
        <v>1</v>
      </c>
      <c r="Q178" s="21"/>
      <c r="R178" s="21"/>
      <c r="S178" s="21">
        <v>5</v>
      </c>
      <c r="T178" s="21">
        <v>1</v>
      </c>
      <c r="U178" s="21">
        <f t="shared" si="9"/>
        <v>63</v>
      </c>
    </row>
    <row r="179" spans="1:21" ht="14">
      <c r="A179" s="62" t="s">
        <v>206</v>
      </c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 t="str">
        <f t="shared" si="9"/>
        <v/>
      </c>
    </row>
    <row r="180" spans="1:21"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</row>
    <row r="181" spans="1:21" ht="14">
      <c r="A181" s="2" t="s">
        <v>253</v>
      </c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</row>
    <row r="182" spans="1:21" ht="14">
      <c r="A182" s="62" t="s">
        <v>440</v>
      </c>
      <c r="B182" s="21">
        <v>2</v>
      </c>
      <c r="C182" s="21"/>
      <c r="D182" s="21"/>
      <c r="E182" s="21">
        <v>1</v>
      </c>
      <c r="F182" s="21">
        <v>7</v>
      </c>
      <c r="G182" s="21"/>
      <c r="H182" s="21">
        <v>3</v>
      </c>
      <c r="I182" s="21">
        <v>1</v>
      </c>
      <c r="J182" s="21"/>
      <c r="K182" s="21">
        <v>1</v>
      </c>
      <c r="L182" s="21">
        <v>1</v>
      </c>
      <c r="M182" s="21">
        <v>3</v>
      </c>
      <c r="N182" s="21">
        <v>4</v>
      </c>
      <c r="O182" s="21"/>
      <c r="P182" s="21">
        <v>6</v>
      </c>
      <c r="Q182" s="21">
        <v>5</v>
      </c>
      <c r="R182" s="21">
        <v>1</v>
      </c>
      <c r="S182" s="21">
        <v>5</v>
      </c>
      <c r="T182" s="21">
        <v>2</v>
      </c>
      <c r="U182" s="21">
        <f>IF(SUM(B182:T182)=0,"",SUM(B182:T182))</f>
        <v>42</v>
      </c>
    </row>
    <row r="183" spans="1:21" ht="14">
      <c r="A183" s="62" t="s">
        <v>441</v>
      </c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 t="str">
        <f>IF(SUM(B183:T183)=0,"",SUM(B183:T183))</f>
        <v/>
      </c>
    </row>
    <row r="184" spans="1:21" ht="14">
      <c r="A184" s="62" t="s">
        <v>442</v>
      </c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 t="str">
        <f>IF(SUM(B184:T184)=0,"",SUM(B184:T184))</f>
        <v/>
      </c>
    </row>
    <row r="185" spans="1:21" ht="14">
      <c r="A185" s="62" t="s">
        <v>443</v>
      </c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 t="str">
        <f>IF(SUM(B185:T185)=0,"",SUM(B185:T185))</f>
        <v/>
      </c>
    </row>
    <row r="186" spans="1:21" ht="14">
      <c r="A186" s="62" t="s">
        <v>20</v>
      </c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 t="str">
        <f>IF(SUM(B186:T186)=0,"",SUM(B186:T186))</f>
        <v/>
      </c>
    </row>
    <row r="187" spans="1:21"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</row>
    <row r="188" spans="1:21" ht="14">
      <c r="A188" s="2" t="s">
        <v>555</v>
      </c>
      <c r="B188" s="45"/>
      <c r="C188" s="45"/>
      <c r="D188" s="45"/>
      <c r="E188" s="45"/>
      <c r="F188" s="20"/>
      <c r="G188" s="20"/>
      <c r="H188" s="20"/>
      <c r="I188" s="20"/>
      <c r="J188" s="20"/>
      <c r="K188" s="20"/>
      <c r="L188" s="20"/>
      <c r="M188" s="20"/>
      <c r="N188" s="20"/>
      <c r="O188" s="45"/>
      <c r="P188" s="45"/>
      <c r="Q188" s="20"/>
      <c r="R188" s="20"/>
      <c r="S188" s="20"/>
      <c r="T188" s="45"/>
      <c r="U188" s="20"/>
    </row>
    <row r="189" spans="1:21" ht="14">
      <c r="A189" s="62" t="s">
        <v>264</v>
      </c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0"/>
      <c r="O189" s="20"/>
      <c r="P189" s="20"/>
      <c r="Q189" s="21"/>
      <c r="R189" s="21"/>
      <c r="S189" s="21"/>
      <c r="T189" s="21"/>
      <c r="U189" s="21" t="str">
        <f t="shared" ref="U189:U202" si="10">IF(SUM(B189:T189)=0,"",SUM(B189:T189))</f>
        <v/>
      </c>
    </row>
    <row r="190" spans="1:21" ht="14">
      <c r="A190" s="61" t="s">
        <v>265</v>
      </c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>
        <v>1</v>
      </c>
      <c r="M190" s="21">
        <v>1</v>
      </c>
      <c r="N190" s="21"/>
      <c r="O190" s="21"/>
      <c r="P190" s="21"/>
      <c r="Q190" s="21"/>
      <c r="R190" s="21"/>
      <c r="S190" s="21"/>
      <c r="T190" s="21"/>
      <c r="U190" s="21">
        <f t="shared" si="10"/>
        <v>2</v>
      </c>
    </row>
    <row r="191" spans="1:21" ht="14">
      <c r="A191" s="61" t="s">
        <v>51</v>
      </c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 t="str">
        <f t="shared" si="10"/>
        <v/>
      </c>
    </row>
    <row r="192" spans="1:21" ht="14">
      <c r="A192" s="61" t="s">
        <v>126</v>
      </c>
      <c r="B192" s="21">
        <v>2</v>
      </c>
      <c r="C192" s="21"/>
      <c r="D192" s="21"/>
      <c r="E192" s="21">
        <v>1</v>
      </c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>
        <v>2</v>
      </c>
      <c r="T192" s="21"/>
      <c r="U192" s="21">
        <f t="shared" si="10"/>
        <v>5</v>
      </c>
    </row>
    <row r="193" spans="1:21" ht="14">
      <c r="A193" s="61" t="s">
        <v>127</v>
      </c>
      <c r="B193" s="21"/>
      <c r="C193" s="21"/>
      <c r="D193" s="21"/>
      <c r="E193" s="21"/>
      <c r="F193" s="21"/>
      <c r="G193" s="21"/>
      <c r="H193" s="21">
        <v>2</v>
      </c>
      <c r="I193" s="21"/>
      <c r="J193" s="21"/>
      <c r="K193" s="21"/>
      <c r="L193" s="21"/>
      <c r="M193" s="21">
        <v>1</v>
      </c>
      <c r="N193" s="21"/>
      <c r="O193" s="21"/>
      <c r="P193" s="21"/>
      <c r="Q193" s="21">
        <v>3</v>
      </c>
      <c r="R193" s="21"/>
      <c r="S193" s="21">
        <v>1</v>
      </c>
      <c r="T193" s="21"/>
      <c r="U193" s="21">
        <f t="shared" si="10"/>
        <v>7</v>
      </c>
    </row>
    <row r="194" spans="1:21" ht="14">
      <c r="A194" s="61" t="s">
        <v>128</v>
      </c>
      <c r="B194" s="21">
        <v>2</v>
      </c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>
        <v>2</v>
      </c>
      <c r="T194" s="21"/>
      <c r="U194" s="21">
        <f t="shared" si="10"/>
        <v>4</v>
      </c>
    </row>
    <row r="195" spans="1:21" ht="14">
      <c r="A195" s="61" t="s">
        <v>270</v>
      </c>
      <c r="B195" s="21">
        <v>3</v>
      </c>
      <c r="C195" s="21"/>
      <c r="D195" s="21">
        <v>3</v>
      </c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>
        <v>2</v>
      </c>
      <c r="T195" s="21"/>
      <c r="U195" s="21">
        <f t="shared" si="10"/>
        <v>8</v>
      </c>
    </row>
    <row r="196" spans="1:21" ht="14">
      <c r="A196" s="61" t="s">
        <v>21</v>
      </c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 t="str">
        <f t="shared" si="10"/>
        <v/>
      </c>
    </row>
    <row r="197" spans="1:21" ht="14">
      <c r="A197" s="61" t="s">
        <v>4</v>
      </c>
      <c r="B197" s="21"/>
      <c r="C197" s="21"/>
      <c r="D197" s="21"/>
      <c r="E197" s="21"/>
      <c r="F197" s="21">
        <v>1</v>
      </c>
      <c r="G197" s="21"/>
      <c r="H197" s="21">
        <v>2</v>
      </c>
      <c r="I197" s="21"/>
      <c r="J197" s="21">
        <v>1</v>
      </c>
      <c r="K197" s="21"/>
      <c r="L197" s="21"/>
      <c r="M197" s="21">
        <v>2</v>
      </c>
      <c r="N197" s="21">
        <v>2</v>
      </c>
      <c r="O197" s="21"/>
      <c r="P197" s="21">
        <v>8</v>
      </c>
      <c r="Q197" s="21">
        <v>3</v>
      </c>
      <c r="R197" s="21"/>
      <c r="S197" s="21">
        <v>5</v>
      </c>
      <c r="T197" s="21">
        <v>1</v>
      </c>
      <c r="U197" s="21">
        <f t="shared" si="10"/>
        <v>25</v>
      </c>
    </row>
    <row r="198" spans="1:21" ht="14">
      <c r="A198" s="61" t="s">
        <v>142</v>
      </c>
      <c r="B198" s="21"/>
      <c r="C198" s="21"/>
      <c r="D198" s="21"/>
      <c r="E198" s="21"/>
      <c r="F198" s="21">
        <v>1</v>
      </c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>
        <v>1</v>
      </c>
      <c r="S198" s="21">
        <v>2</v>
      </c>
      <c r="T198" s="21"/>
      <c r="U198" s="21">
        <f t="shared" si="10"/>
        <v>4</v>
      </c>
    </row>
    <row r="199" spans="1:21" ht="14">
      <c r="A199" s="61" t="s">
        <v>143</v>
      </c>
      <c r="B199" s="21">
        <v>15</v>
      </c>
      <c r="C199" s="21"/>
      <c r="D199" s="21"/>
      <c r="E199" s="21"/>
      <c r="F199" s="21">
        <v>9</v>
      </c>
      <c r="G199" s="21">
        <v>1</v>
      </c>
      <c r="H199" s="21">
        <v>2</v>
      </c>
      <c r="I199" s="21">
        <v>2</v>
      </c>
      <c r="J199" s="21"/>
      <c r="K199" s="21">
        <v>1</v>
      </c>
      <c r="L199" s="21"/>
      <c r="M199" s="21">
        <v>4</v>
      </c>
      <c r="N199" s="21">
        <v>2</v>
      </c>
      <c r="O199" s="21"/>
      <c r="P199" s="21">
        <v>11</v>
      </c>
      <c r="Q199" s="21">
        <v>3</v>
      </c>
      <c r="R199" s="21">
        <v>7</v>
      </c>
      <c r="S199" s="21"/>
      <c r="T199" s="21">
        <v>8</v>
      </c>
      <c r="U199" s="21">
        <f t="shared" si="10"/>
        <v>65</v>
      </c>
    </row>
    <row r="200" spans="1:21" ht="14">
      <c r="A200" s="61" t="s">
        <v>52</v>
      </c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 t="str">
        <f t="shared" si="10"/>
        <v/>
      </c>
    </row>
    <row r="201" spans="1:21" ht="14">
      <c r="A201" s="61" t="s">
        <v>22</v>
      </c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 t="str">
        <f t="shared" si="10"/>
        <v/>
      </c>
    </row>
    <row r="202" spans="1:21" ht="14">
      <c r="A202" s="61" t="s">
        <v>497</v>
      </c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 t="str">
        <f t="shared" si="10"/>
        <v/>
      </c>
    </row>
    <row r="203" spans="1:21"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</row>
    <row r="204" spans="1:21" ht="14">
      <c r="A204" s="2" t="s">
        <v>556</v>
      </c>
      <c r="B204" s="45"/>
      <c r="C204" s="45"/>
      <c r="D204" s="45"/>
      <c r="E204" s="45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45"/>
      <c r="U204" s="20"/>
    </row>
    <row r="205" spans="1:21" ht="14">
      <c r="A205" s="61" t="s">
        <v>482</v>
      </c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 t="str">
        <f>IF(SUM(B205:T205)=0,"",SUM(B205:T205))</f>
        <v/>
      </c>
    </row>
    <row r="206" spans="1:21" ht="14">
      <c r="A206" s="62" t="s">
        <v>341</v>
      </c>
      <c r="B206" s="21">
        <v>5</v>
      </c>
      <c r="C206" s="21"/>
      <c r="D206" s="21">
        <v>4</v>
      </c>
      <c r="E206" s="21">
        <v>1</v>
      </c>
      <c r="F206" s="21">
        <v>2</v>
      </c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>
        <v>5</v>
      </c>
      <c r="T206" s="21"/>
      <c r="U206" s="21">
        <f>IF(SUM(B206:T206)=0,"",SUM(B206:T206))</f>
        <v>17</v>
      </c>
    </row>
    <row r="207" spans="1:21" ht="14">
      <c r="A207" s="61" t="s">
        <v>502</v>
      </c>
      <c r="B207" s="21">
        <v>11</v>
      </c>
      <c r="C207" s="21"/>
      <c r="D207" s="21"/>
      <c r="E207" s="21"/>
      <c r="F207" s="21">
        <v>4</v>
      </c>
      <c r="G207" s="21"/>
      <c r="H207" s="21"/>
      <c r="I207" s="21"/>
      <c r="J207" s="21"/>
      <c r="K207" s="21"/>
      <c r="L207" s="21"/>
      <c r="M207" s="21">
        <v>9</v>
      </c>
      <c r="N207" s="21"/>
      <c r="O207" s="21"/>
      <c r="P207" s="21">
        <v>1</v>
      </c>
      <c r="Q207" s="21"/>
      <c r="R207" s="21"/>
      <c r="S207" s="21">
        <v>3</v>
      </c>
      <c r="T207" s="21"/>
      <c r="U207" s="21">
        <f>IF(SUM(B207:T207)=0,"",SUM(B207:T207))</f>
        <v>28</v>
      </c>
    </row>
    <row r="208" spans="1:21" ht="14">
      <c r="A208" s="61" t="s">
        <v>741</v>
      </c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 t="str">
        <f>IF(SUM(B208:T208)=0,"",SUM(B208:T208))</f>
        <v/>
      </c>
    </row>
    <row r="209" spans="1:21" ht="14">
      <c r="A209" s="61" t="s">
        <v>23</v>
      </c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>
        <v>6</v>
      </c>
      <c r="P209" s="21"/>
      <c r="Q209" s="21"/>
      <c r="R209" s="21"/>
      <c r="S209" s="21"/>
      <c r="T209" s="21"/>
      <c r="U209" s="21">
        <f>IF(SUM(B209:T209)=0,"",SUM(B209:T209))</f>
        <v>6</v>
      </c>
    </row>
    <row r="210" spans="1:21"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</row>
    <row r="211" spans="1:21" ht="14">
      <c r="A211" s="2" t="s">
        <v>557</v>
      </c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</row>
    <row r="212" spans="1:21" ht="14">
      <c r="A212" s="39" t="s">
        <v>309</v>
      </c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 t="str">
        <f t="shared" ref="U212:U218" si="11">IF(SUM(B212:T212)=0,"",SUM(B212:T212))</f>
        <v/>
      </c>
    </row>
    <row r="213" spans="1:21" ht="14">
      <c r="A213" s="62" t="s">
        <v>343</v>
      </c>
      <c r="B213" s="21">
        <v>26</v>
      </c>
      <c r="C213" s="21">
        <v>5</v>
      </c>
      <c r="D213" s="21">
        <v>9</v>
      </c>
      <c r="E213" s="21">
        <v>4</v>
      </c>
      <c r="F213" s="21">
        <v>14</v>
      </c>
      <c r="G213" s="21"/>
      <c r="H213" s="21">
        <v>3</v>
      </c>
      <c r="I213" s="21"/>
      <c r="J213" s="21"/>
      <c r="K213" s="21">
        <v>2</v>
      </c>
      <c r="L213" s="21"/>
      <c r="M213" s="21">
        <v>6</v>
      </c>
      <c r="N213" s="21"/>
      <c r="O213" s="21"/>
      <c r="P213" s="21"/>
      <c r="Q213" s="21"/>
      <c r="R213" s="21"/>
      <c r="S213" s="21">
        <v>3</v>
      </c>
      <c r="T213" s="21"/>
      <c r="U213" s="21">
        <f t="shared" si="11"/>
        <v>72</v>
      </c>
    </row>
    <row r="214" spans="1:21" ht="14">
      <c r="A214" s="61" t="s">
        <v>1230</v>
      </c>
      <c r="B214" s="21">
        <v>10</v>
      </c>
      <c r="C214" s="21">
        <v>1</v>
      </c>
      <c r="D214" s="21">
        <v>29</v>
      </c>
      <c r="E214" s="21"/>
      <c r="F214" s="21">
        <v>9</v>
      </c>
      <c r="G214" s="21">
        <v>6</v>
      </c>
      <c r="H214" s="21">
        <v>9</v>
      </c>
      <c r="I214" s="21">
        <v>11</v>
      </c>
      <c r="J214" s="21">
        <v>1</v>
      </c>
      <c r="K214" s="21"/>
      <c r="L214" s="21"/>
      <c r="M214" s="21">
        <v>14</v>
      </c>
      <c r="N214" s="21">
        <v>13</v>
      </c>
      <c r="O214" s="21">
        <v>1</v>
      </c>
      <c r="P214" s="21">
        <v>5</v>
      </c>
      <c r="Q214" s="21"/>
      <c r="R214" s="21">
        <v>1</v>
      </c>
      <c r="S214" s="21">
        <v>4</v>
      </c>
      <c r="T214" s="21">
        <v>1</v>
      </c>
      <c r="U214" s="21">
        <f t="shared" si="11"/>
        <v>115</v>
      </c>
    </row>
    <row r="215" spans="1:21" ht="14">
      <c r="A215" s="61" t="s">
        <v>496</v>
      </c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>
        <v>1</v>
      </c>
      <c r="M215" s="21">
        <v>5</v>
      </c>
      <c r="N215" s="21">
        <v>1</v>
      </c>
      <c r="O215" s="21"/>
      <c r="P215" s="21">
        <v>21</v>
      </c>
      <c r="Q215" s="21"/>
      <c r="R215" s="21">
        <v>7</v>
      </c>
      <c r="S215" s="21"/>
      <c r="T215" s="21">
        <v>9</v>
      </c>
      <c r="U215" s="21">
        <f t="shared" si="11"/>
        <v>44</v>
      </c>
    </row>
    <row r="216" spans="1:21" ht="14">
      <c r="A216" s="61" t="s">
        <v>793</v>
      </c>
      <c r="B216" s="21">
        <v>41</v>
      </c>
      <c r="C216" s="21"/>
      <c r="D216" s="21">
        <v>32</v>
      </c>
      <c r="E216" s="21"/>
      <c r="F216" s="21">
        <v>5</v>
      </c>
      <c r="G216" s="21">
        <v>2</v>
      </c>
      <c r="H216" s="21">
        <v>17</v>
      </c>
      <c r="I216" s="21">
        <v>5</v>
      </c>
      <c r="J216" s="21"/>
      <c r="K216" s="21"/>
      <c r="L216" s="21"/>
      <c r="M216" s="21">
        <v>9</v>
      </c>
      <c r="N216" s="21">
        <v>9</v>
      </c>
      <c r="O216" s="21">
        <v>1</v>
      </c>
      <c r="P216" s="21">
        <v>1</v>
      </c>
      <c r="Q216" s="21"/>
      <c r="R216" s="21">
        <v>28</v>
      </c>
      <c r="S216" s="21"/>
      <c r="T216" s="21">
        <v>6</v>
      </c>
      <c r="U216" s="21">
        <f t="shared" si="11"/>
        <v>156</v>
      </c>
    </row>
    <row r="217" spans="1:21" ht="14">
      <c r="A217" s="61" t="s">
        <v>794</v>
      </c>
      <c r="B217" s="21">
        <v>42</v>
      </c>
      <c r="C217" s="21">
        <v>4</v>
      </c>
      <c r="D217" s="21">
        <v>4</v>
      </c>
      <c r="E217" s="21">
        <v>7</v>
      </c>
      <c r="F217" s="21">
        <v>15</v>
      </c>
      <c r="G217" s="21">
        <v>1</v>
      </c>
      <c r="H217" s="21">
        <v>11</v>
      </c>
      <c r="I217" s="21">
        <v>7</v>
      </c>
      <c r="J217" s="21">
        <v>2</v>
      </c>
      <c r="K217" s="21">
        <v>6</v>
      </c>
      <c r="L217" s="21">
        <v>3</v>
      </c>
      <c r="M217" s="21">
        <v>5</v>
      </c>
      <c r="N217" s="21">
        <v>9</v>
      </c>
      <c r="O217" s="21">
        <v>3</v>
      </c>
      <c r="P217" s="21">
        <v>25</v>
      </c>
      <c r="Q217" s="21">
        <v>22</v>
      </c>
      <c r="R217" s="21"/>
      <c r="S217" s="21">
        <v>23</v>
      </c>
      <c r="T217" s="21">
        <v>60</v>
      </c>
      <c r="U217" s="21">
        <f t="shared" si="11"/>
        <v>249</v>
      </c>
    </row>
    <row r="218" spans="1:21" ht="14">
      <c r="A218" s="38" t="s">
        <v>1391</v>
      </c>
      <c r="B218" s="44"/>
      <c r="C218" s="44"/>
      <c r="D218" s="44"/>
      <c r="E218" s="44"/>
      <c r="F218" s="44"/>
      <c r="G218" s="44">
        <v>2</v>
      </c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21">
        <f t="shared" si="11"/>
        <v>2</v>
      </c>
    </row>
    <row r="219" spans="1:21"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</row>
    <row r="220" spans="1:21" ht="14">
      <c r="A220" s="2" t="s">
        <v>558</v>
      </c>
      <c r="B220" s="45"/>
      <c r="C220" s="45"/>
      <c r="D220" s="45"/>
      <c r="E220" s="45"/>
      <c r="F220" s="20"/>
      <c r="G220" s="20"/>
      <c r="H220" s="20"/>
      <c r="I220" s="20"/>
      <c r="J220" s="20"/>
      <c r="K220" s="20"/>
      <c r="L220" s="20"/>
      <c r="M220" s="20"/>
      <c r="N220" s="20"/>
      <c r="O220" s="45"/>
      <c r="P220" s="45"/>
      <c r="Q220" s="20"/>
      <c r="R220" s="20"/>
      <c r="S220" s="20"/>
      <c r="T220" s="45"/>
      <c r="U220" s="20"/>
    </row>
    <row r="221" spans="1:21" ht="14">
      <c r="A221" s="61" t="s">
        <v>470</v>
      </c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>
        <v>4</v>
      </c>
      <c r="N221" s="21"/>
      <c r="O221" s="21"/>
      <c r="P221" s="21">
        <v>3</v>
      </c>
      <c r="Q221" s="21">
        <v>93</v>
      </c>
      <c r="R221" s="21">
        <v>4</v>
      </c>
      <c r="S221" s="21">
        <v>7</v>
      </c>
      <c r="T221" s="21">
        <v>4</v>
      </c>
      <c r="U221" s="21">
        <f t="shared" ref="U221:U229" si="12">IF(SUM(B221:T221)=0,"",SUM(B221:T221))</f>
        <v>115</v>
      </c>
    </row>
    <row r="222" spans="1:21" ht="14">
      <c r="A222" s="61" t="s">
        <v>473</v>
      </c>
      <c r="B222" s="21">
        <v>1</v>
      </c>
      <c r="C222" s="21"/>
      <c r="D222" s="21">
        <v>8</v>
      </c>
      <c r="E222" s="21">
        <v>8</v>
      </c>
      <c r="F222" s="21"/>
      <c r="G222" s="21"/>
      <c r="H222" s="21">
        <v>12</v>
      </c>
      <c r="I222" s="21"/>
      <c r="J222" s="21"/>
      <c r="K222" s="21"/>
      <c r="L222" s="21">
        <v>25</v>
      </c>
      <c r="M222" s="21">
        <v>7</v>
      </c>
      <c r="N222" s="21">
        <v>25</v>
      </c>
      <c r="O222" s="21"/>
      <c r="P222" s="21"/>
      <c r="Q222" s="21"/>
      <c r="R222" s="21">
        <v>52</v>
      </c>
      <c r="S222" s="21"/>
      <c r="T222" s="21">
        <v>8</v>
      </c>
      <c r="U222" s="21">
        <f t="shared" si="12"/>
        <v>146</v>
      </c>
    </row>
    <row r="223" spans="1:21" ht="14">
      <c r="A223" s="61" t="s">
        <v>727</v>
      </c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0"/>
      <c r="M223" s="20"/>
      <c r="N223" s="20"/>
      <c r="O223" s="20"/>
      <c r="P223" s="20"/>
      <c r="Q223" s="21"/>
      <c r="R223" s="21"/>
      <c r="S223" s="21"/>
      <c r="T223" s="21"/>
      <c r="U223" s="21" t="str">
        <f t="shared" si="12"/>
        <v/>
      </c>
    </row>
    <row r="224" spans="1:21" ht="14">
      <c r="A224" s="61" t="s">
        <v>471</v>
      </c>
      <c r="B224" s="21">
        <v>28</v>
      </c>
      <c r="C224" s="21"/>
      <c r="D224" s="21">
        <v>3</v>
      </c>
      <c r="E224" s="21">
        <v>226</v>
      </c>
      <c r="F224" s="21">
        <v>2</v>
      </c>
      <c r="G224" s="21"/>
      <c r="H224" s="21">
        <v>4</v>
      </c>
      <c r="I224" s="21"/>
      <c r="J224" s="21">
        <v>4</v>
      </c>
      <c r="K224" s="21"/>
      <c r="L224" s="21">
        <v>4</v>
      </c>
      <c r="M224" s="21">
        <v>19</v>
      </c>
      <c r="N224" s="21">
        <v>2</v>
      </c>
      <c r="O224" s="21"/>
      <c r="P224" s="21"/>
      <c r="Q224" s="21"/>
      <c r="R224" s="21"/>
      <c r="S224" s="21">
        <v>1</v>
      </c>
      <c r="T224" s="21"/>
      <c r="U224" s="21">
        <f t="shared" si="12"/>
        <v>293</v>
      </c>
    </row>
    <row r="225" spans="1:21" ht="14">
      <c r="A225" s="61" t="s">
        <v>472</v>
      </c>
      <c r="B225" s="21">
        <v>39</v>
      </c>
      <c r="C225" s="21"/>
      <c r="D225" s="21">
        <v>7</v>
      </c>
      <c r="E225" s="21"/>
      <c r="F225" s="21">
        <v>60</v>
      </c>
      <c r="G225" s="21">
        <v>1</v>
      </c>
      <c r="H225" s="21">
        <v>30</v>
      </c>
      <c r="I225" s="21"/>
      <c r="J225" s="21"/>
      <c r="K225" s="21"/>
      <c r="L225" s="21">
        <v>5</v>
      </c>
      <c r="M225" s="21">
        <v>23</v>
      </c>
      <c r="N225" s="21">
        <v>110</v>
      </c>
      <c r="O225" s="21"/>
      <c r="P225" s="21">
        <v>4</v>
      </c>
      <c r="Q225" s="21">
        <v>8</v>
      </c>
      <c r="R225" s="21">
        <v>2</v>
      </c>
      <c r="S225" s="21">
        <v>8</v>
      </c>
      <c r="T225" s="21">
        <v>2</v>
      </c>
      <c r="U225" s="21">
        <f t="shared" si="12"/>
        <v>299</v>
      </c>
    </row>
    <row r="226" spans="1:21" ht="14">
      <c r="A226" s="61" t="s">
        <v>474</v>
      </c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>
        <v>3</v>
      </c>
      <c r="O226" s="21"/>
      <c r="P226" s="21"/>
      <c r="Q226" s="21"/>
      <c r="R226" s="21"/>
      <c r="S226" s="21"/>
      <c r="T226" s="21">
        <v>2</v>
      </c>
      <c r="U226" s="21">
        <f t="shared" si="12"/>
        <v>5</v>
      </c>
    </row>
    <row r="227" spans="1:21" ht="14">
      <c r="A227" s="61" t="s">
        <v>317</v>
      </c>
      <c r="B227" s="21">
        <v>21</v>
      </c>
      <c r="C227" s="21"/>
      <c r="D227" s="21"/>
      <c r="E227" s="21"/>
      <c r="F227" s="21">
        <v>1</v>
      </c>
      <c r="G227" s="21">
        <v>2</v>
      </c>
      <c r="H227" s="21"/>
      <c r="I227" s="21"/>
      <c r="J227" s="21"/>
      <c r="K227" s="21"/>
      <c r="L227" s="21">
        <v>2</v>
      </c>
      <c r="M227" s="21">
        <v>3</v>
      </c>
      <c r="N227" s="21"/>
      <c r="O227" s="21"/>
      <c r="P227" s="21"/>
      <c r="Q227" s="21">
        <v>9</v>
      </c>
      <c r="R227" s="21">
        <v>4</v>
      </c>
      <c r="S227" s="21">
        <v>28</v>
      </c>
      <c r="T227" s="21">
        <v>5</v>
      </c>
      <c r="U227" s="21">
        <f t="shared" si="12"/>
        <v>75</v>
      </c>
    </row>
    <row r="228" spans="1:21" ht="14">
      <c r="A228" s="61" t="s">
        <v>475</v>
      </c>
      <c r="B228" s="21">
        <v>20</v>
      </c>
      <c r="C228" s="21"/>
      <c r="D228" s="21"/>
      <c r="E228" s="21">
        <v>65</v>
      </c>
      <c r="F228" s="21">
        <v>1</v>
      </c>
      <c r="G228" s="21">
        <v>30</v>
      </c>
      <c r="H228" s="21"/>
      <c r="I228" s="21"/>
      <c r="J228" s="21"/>
      <c r="K228" s="21"/>
      <c r="L228" s="21"/>
      <c r="M228" s="21">
        <v>3</v>
      </c>
      <c r="N228" s="21">
        <v>34</v>
      </c>
      <c r="O228" s="21">
        <v>280</v>
      </c>
      <c r="P228" s="21">
        <v>20</v>
      </c>
      <c r="Q228" s="21"/>
      <c r="R228" s="21"/>
      <c r="S228" s="21">
        <v>7</v>
      </c>
      <c r="T228" s="21">
        <v>46</v>
      </c>
      <c r="U228" s="21">
        <f t="shared" si="12"/>
        <v>506</v>
      </c>
    </row>
    <row r="229" spans="1:21" ht="14">
      <c r="A229" s="61" t="s">
        <v>345</v>
      </c>
      <c r="B229" s="21">
        <v>2</v>
      </c>
      <c r="C229" s="21"/>
      <c r="D229" s="21"/>
      <c r="E229" s="21"/>
      <c r="F229" s="21"/>
      <c r="G229" s="21">
        <v>50</v>
      </c>
      <c r="H229" s="21"/>
      <c r="I229" s="21"/>
      <c r="J229" s="21"/>
      <c r="K229" s="21"/>
      <c r="L229" s="21"/>
      <c r="M229" s="21"/>
      <c r="N229" s="21">
        <v>50</v>
      </c>
      <c r="O229" s="21"/>
      <c r="P229" s="21"/>
      <c r="Q229" s="21"/>
      <c r="R229" s="21"/>
      <c r="S229" s="21"/>
      <c r="T229" s="21">
        <v>20</v>
      </c>
      <c r="U229" s="21">
        <f t="shared" si="12"/>
        <v>122</v>
      </c>
    </row>
    <row r="230" spans="1:21"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</row>
    <row r="231" spans="1:21" ht="14">
      <c r="A231" s="2" t="s">
        <v>698</v>
      </c>
      <c r="B231" s="45"/>
      <c r="C231" s="45"/>
      <c r="D231" s="45"/>
      <c r="E231" s="45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45"/>
      <c r="U231" s="20"/>
    </row>
    <row r="232" spans="1:21" ht="14">
      <c r="A232" s="61" t="s">
        <v>165</v>
      </c>
      <c r="B232" s="21">
        <v>14</v>
      </c>
      <c r="C232" s="21">
        <v>2</v>
      </c>
      <c r="D232" s="21">
        <v>8</v>
      </c>
      <c r="E232" s="21">
        <v>2</v>
      </c>
      <c r="F232" s="21">
        <v>9</v>
      </c>
      <c r="G232" s="21"/>
      <c r="H232" s="21">
        <v>2</v>
      </c>
      <c r="I232" s="21">
        <v>2</v>
      </c>
      <c r="J232" s="21">
        <v>2</v>
      </c>
      <c r="K232" s="21"/>
      <c r="L232" s="21">
        <v>2</v>
      </c>
      <c r="M232" s="21">
        <v>6</v>
      </c>
      <c r="N232" s="21"/>
      <c r="O232" s="21"/>
      <c r="P232" s="21"/>
      <c r="Q232" s="21"/>
      <c r="R232" s="21"/>
      <c r="S232" s="21">
        <v>3</v>
      </c>
      <c r="T232" s="21"/>
      <c r="U232" s="21">
        <f>IF(SUM(B232:T232)=0,"",SUM(B232:T232))</f>
        <v>52</v>
      </c>
    </row>
    <row r="233" spans="1:21" ht="14">
      <c r="A233" s="61" t="s">
        <v>320</v>
      </c>
      <c r="B233" s="21">
        <v>2</v>
      </c>
      <c r="C233" s="21"/>
      <c r="D233" s="21"/>
      <c r="E233" s="21">
        <v>1</v>
      </c>
      <c r="F233" s="21">
        <v>15</v>
      </c>
      <c r="G233" s="21"/>
      <c r="H233" s="21">
        <v>5</v>
      </c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>
        <v>3</v>
      </c>
      <c r="T233" s="21"/>
      <c r="U233" s="21">
        <f>IF(SUM(B233:T233)=0,"",SUM(B233:T233))</f>
        <v>26</v>
      </c>
    </row>
    <row r="234" spans="1:21" ht="14">
      <c r="A234" s="61" t="s">
        <v>172</v>
      </c>
      <c r="B234" s="21">
        <v>32</v>
      </c>
      <c r="C234" s="21"/>
      <c r="D234" s="21">
        <v>4</v>
      </c>
      <c r="E234" s="21"/>
      <c r="F234" s="21"/>
      <c r="G234" s="21"/>
      <c r="H234" s="21">
        <v>2</v>
      </c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>
        <f>IF(SUM(B234:T234)=0,"",SUM(B234:T234))</f>
        <v>38</v>
      </c>
    </row>
    <row r="235" spans="1:21" ht="14">
      <c r="A235" s="64" t="s">
        <v>617</v>
      </c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 t="str">
        <f>IF(SUM(B235:T235)=0,"",SUM(B235:T235))</f>
        <v/>
      </c>
    </row>
    <row r="236" spans="1:21" ht="14">
      <c r="A236" s="61" t="s">
        <v>133</v>
      </c>
      <c r="B236" s="21">
        <v>1</v>
      </c>
      <c r="C236" s="21"/>
      <c r="D236" s="21"/>
      <c r="E236" s="21"/>
      <c r="F236" s="21">
        <v>2</v>
      </c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>
        <f>IF(SUM(B236:T236)=0,"",SUM(B236:T236))</f>
        <v>3</v>
      </c>
    </row>
    <row r="237" spans="1:21"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</row>
    <row r="238" spans="1:21" ht="14">
      <c r="A238" s="2" t="s">
        <v>699</v>
      </c>
      <c r="B238" s="45"/>
      <c r="C238" s="45"/>
      <c r="D238" s="45"/>
      <c r="E238" s="45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45"/>
      <c r="U238" s="20"/>
    </row>
    <row r="239" spans="1:21" ht="14">
      <c r="A239" s="61" t="s">
        <v>75</v>
      </c>
      <c r="B239" s="21">
        <v>25</v>
      </c>
      <c r="C239" s="21">
        <v>4</v>
      </c>
      <c r="D239" s="21">
        <v>3</v>
      </c>
      <c r="E239" s="21">
        <v>12</v>
      </c>
      <c r="F239" s="21">
        <v>12</v>
      </c>
      <c r="G239" s="21">
        <v>1</v>
      </c>
      <c r="H239" s="21">
        <v>2</v>
      </c>
      <c r="I239" s="21"/>
      <c r="J239" s="21"/>
      <c r="K239" s="21">
        <v>2</v>
      </c>
      <c r="L239" s="21">
        <v>1</v>
      </c>
      <c r="M239" s="21">
        <v>1</v>
      </c>
      <c r="N239" s="21">
        <v>2</v>
      </c>
      <c r="O239" s="21"/>
      <c r="P239" s="21">
        <v>2</v>
      </c>
      <c r="Q239" s="21"/>
      <c r="R239" s="21"/>
      <c r="S239" s="21">
        <v>6</v>
      </c>
      <c r="T239" s="21">
        <v>1</v>
      </c>
      <c r="U239" s="21">
        <f>IF(SUM(B239:T239)=0,"",SUM(B239:T239))</f>
        <v>74</v>
      </c>
    </row>
    <row r="240" spans="1:21" ht="14">
      <c r="A240" s="61" t="s">
        <v>181</v>
      </c>
      <c r="B240" s="21"/>
      <c r="C240" s="21"/>
      <c r="D240" s="21"/>
      <c r="E240" s="21"/>
      <c r="F240" s="21"/>
      <c r="G240" s="21"/>
      <c r="H240" s="21">
        <v>2</v>
      </c>
      <c r="I240" s="21">
        <v>3</v>
      </c>
      <c r="J240" s="21">
        <v>1</v>
      </c>
      <c r="K240" s="21"/>
      <c r="L240" s="21"/>
      <c r="M240" s="21">
        <v>1</v>
      </c>
      <c r="N240" s="21"/>
      <c r="O240" s="21"/>
      <c r="P240" s="21"/>
      <c r="Q240" s="21"/>
      <c r="R240" s="21"/>
      <c r="S240" s="21"/>
      <c r="T240" s="21"/>
      <c r="U240" s="21">
        <f>IF(SUM(B240:T240)=0,"",SUM(B240:T240))</f>
        <v>7</v>
      </c>
    </row>
    <row r="241" spans="1:21" ht="14">
      <c r="A241" s="61" t="s">
        <v>325</v>
      </c>
      <c r="B241" s="21">
        <v>22</v>
      </c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>
        <v>10</v>
      </c>
      <c r="N241" s="21"/>
      <c r="O241" s="21"/>
      <c r="P241" s="21"/>
      <c r="Q241" s="21"/>
      <c r="R241" s="21"/>
      <c r="S241" s="21"/>
      <c r="T241" s="21"/>
      <c r="U241" s="21">
        <f>IF(SUM(B241:T241)=0,"",SUM(B241:T241))</f>
        <v>32</v>
      </c>
    </row>
    <row r="242" spans="1:21" ht="14">
      <c r="A242" s="61" t="s">
        <v>326</v>
      </c>
      <c r="B242" s="21">
        <v>6</v>
      </c>
      <c r="C242" s="21"/>
      <c r="D242" s="21">
        <v>5</v>
      </c>
      <c r="E242" s="21">
        <v>2</v>
      </c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>
        <v>1</v>
      </c>
      <c r="T242" s="21"/>
      <c r="U242" s="21">
        <f>IF(SUM(B242:T242)=0,"",SUM(B242:T242))</f>
        <v>14</v>
      </c>
    </row>
    <row r="243" spans="1:21">
      <c r="A243" s="48"/>
      <c r="B243" s="44"/>
      <c r="C243" s="44"/>
      <c r="D243" s="44"/>
      <c r="E243" s="44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44"/>
      <c r="U243" s="20"/>
    </row>
    <row r="244" spans="1:21" ht="14">
      <c r="A244" s="127" t="s">
        <v>1360</v>
      </c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</row>
    <row r="245" spans="1:21" ht="14">
      <c r="A245" s="39" t="s">
        <v>1361</v>
      </c>
      <c r="B245" s="21"/>
      <c r="C245" s="21"/>
      <c r="D245" s="21"/>
      <c r="E245" s="21"/>
      <c r="F245" s="21"/>
      <c r="G245" s="21"/>
      <c r="H245" s="77" t="s">
        <v>1128</v>
      </c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 t="str">
        <f>IF(SUM(B245:T245)=0,"",SUM(B245:T245))</f>
        <v/>
      </c>
    </row>
    <row r="246" spans="1:21">
      <c r="A246" s="48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</row>
    <row r="247" spans="1:21" ht="14">
      <c r="A247" s="2" t="s">
        <v>560</v>
      </c>
      <c r="B247" s="45"/>
      <c r="C247" s="45"/>
      <c r="D247" s="45"/>
      <c r="E247" s="45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45"/>
      <c r="U247" s="20"/>
    </row>
    <row r="248" spans="1:21" ht="14">
      <c r="A248" s="61" t="s">
        <v>327</v>
      </c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>
        <v>4</v>
      </c>
      <c r="Q248" s="21"/>
      <c r="R248" s="21">
        <v>1</v>
      </c>
      <c r="S248" s="21"/>
      <c r="T248" s="21"/>
      <c r="U248" s="21">
        <f t="shared" ref="U248:U254" si="13">IF(SUM(B248:T248)=0,"",SUM(B248:T248))</f>
        <v>5</v>
      </c>
    </row>
    <row r="249" spans="1:21" ht="14">
      <c r="A249" s="61" t="s">
        <v>478</v>
      </c>
      <c r="B249" s="21"/>
      <c r="C249" s="21"/>
      <c r="D249" s="21"/>
      <c r="E249" s="21"/>
      <c r="F249" s="21">
        <v>1</v>
      </c>
      <c r="G249" s="21">
        <v>2</v>
      </c>
      <c r="H249" s="21"/>
      <c r="I249" s="21"/>
      <c r="J249" s="21"/>
      <c r="K249" s="21"/>
      <c r="L249" s="21"/>
      <c r="M249" s="21"/>
      <c r="N249" s="21">
        <v>1</v>
      </c>
      <c r="O249" s="21"/>
      <c r="P249" s="21">
        <v>1</v>
      </c>
      <c r="Q249" s="21"/>
      <c r="R249" s="21"/>
      <c r="S249" s="21"/>
      <c r="T249" s="21"/>
      <c r="U249" s="21">
        <f t="shared" si="13"/>
        <v>5</v>
      </c>
    </row>
    <row r="250" spans="1:21" ht="14">
      <c r="A250" s="61" t="s">
        <v>630</v>
      </c>
      <c r="B250" s="21">
        <v>12</v>
      </c>
      <c r="C250" s="21">
        <v>2</v>
      </c>
      <c r="D250" s="21"/>
      <c r="E250" s="21"/>
      <c r="F250" s="21"/>
      <c r="G250" s="21"/>
      <c r="H250" s="21"/>
      <c r="I250" s="21"/>
      <c r="J250" s="21">
        <v>4</v>
      </c>
      <c r="K250" s="21"/>
      <c r="L250" s="21"/>
      <c r="M250" s="21"/>
      <c r="N250" s="21"/>
      <c r="O250" s="21"/>
      <c r="P250" s="21"/>
      <c r="Q250" s="21">
        <v>7</v>
      </c>
      <c r="R250" s="21"/>
      <c r="S250" s="21">
        <v>2</v>
      </c>
      <c r="T250" s="21">
        <v>1</v>
      </c>
      <c r="U250" s="21">
        <f t="shared" si="13"/>
        <v>28</v>
      </c>
    </row>
    <row r="251" spans="1:21" ht="14">
      <c r="A251" s="61" t="s">
        <v>260</v>
      </c>
      <c r="B251" s="21">
        <v>3</v>
      </c>
      <c r="C251" s="21"/>
      <c r="D251" s="21">
        <v>1</v>
      </c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>
        <f t="shared" si="13"/>
        <v>4</v>
      </c>
    </row>
    <row r="252" spans="1:21" ht="14">
      <c r="A252" s="61" t="s">
        <v>8</v>
      </c>
      <c r="B252" s="21"/>
      <c r="C252" s="21"/>
      <c r="D252" s="21"/>
      <c r="E252" s="21">
        <v>1</v>
      </c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>
        <f t="shared" si="13"/>
        <v>1</v>
      </c>
    </row>
    <row r="253" spans="1:21" ht="14">
      <c r="A253" s="61" t="s">
        <v>629</v>
      </c>
      <c r="B253" s="21"/>
      <c r="C253" s="21"/>
      <c r="D253" s="21">
        <v>2</v>
      </c>
      <c r="E253" s="21"/>
      <c r="F253" s="21">
        <v>1</v>
      </c>
      <c r="G253" s="21"/>
      <c r="H253" s="21"/>
      <c r="I253" s="21"/>
      <c r="J253" s="21"/>
      <c r="K253" s="21"/>
      <c r="L253" s="21"/>
      <c r="M253" s="21"/>
      <c r="N253" s="21">
        <v>1</v>
      </c>
      <c r="O253" s="21"/>
      <c r="P253" s="21"/>
      <c r="Q253" s="21"/>
      <c r="R253" s="21"/>
      <c r="S253" s="21"/>
      <c r="T253" s="21">
        <v>1</v>
      </c>
      <c r="U253" s="21">
        <f t="shared" si="13"/>
        <v>5</v>
      </c>
    </row>
    <row r="254" spans="1:21" ht="14">
      <c r="A254" s="61" t="s">
        <v>45</v>
      </c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 t="str">
        <f t="shared" si="13"/>
        <v/>
      </c>
    </row>
    <row r="255" spans="1:21"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</row>
    <row r="256" spans="1:21" ht="14">
      <c r="A256" s="2" t="s">
        <v>561</v>
      </c>
      <c r="B256" s="45"/>
      <c r="C256" s="45"/>
      <c r="D256" s="45"/>
      <c r="E256" s="45"/>
      <c r="F256" s="20"/>
      <c r="G256" s="20"/>
      <c r="H256" s="20"/>
      <c r="I256" s="20"/>
      <c r="J256" s="20"/>
      <c r="K256" s="20"/>
      <c r="L256" s="20"/>
      <c r="M256" s="20"/>
      <c r="N256" s="20"/>
      <c r="O256" s="45"/>
      <c r="P256" s="45"/>
      <c r="Q256" s="20"/>
      <c r="R256" s="20"/>
      <c r="S256" s="20"/>
      <c r="T256" s="45"/>
      <c r="U256" s="20"/>
    </row>
    <row r="257" spans="1:21" ht="14">
      <c r="A257" s="61" t="s">
        <v>595</v>
      </c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 t="str">
        <f>IF(SUM(B257:T257)=0,"",SUM(B257:T257))</f>
        <v/>
      </c>
    </row>
    <row r="258" spans="1:21">
      <c r="A258" s="49"/>
      <c r="B258" s="44"/>
      <c r="C258" s="44"/>
      <c r="D258" s="44"/>
      <c r="E258" s="44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44"/>
      <c r="U258" s="20"/>
    </row>
    <row r="259" spans="1:21" ht="14">
      <c r="A259" s="2" t="s">
        <v>562</v>
      </c>
      <c r="B259" s="45"/>
      <c r="C259" s="45"/>
      <c r="D259" s="45"/>
      <c r="E259" s="45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45"/>
      <c r="U259" s="20"/>
    </row>
    <row r="260" spans="1:21" ht="14">
      <c r="A260" s="61" t="s">
        <v>596</v>
      </c>
      <c r="B260" s="21">
        <v>20</v>
      </c>
      <c r="C260" s="21"/>
      <c r="D260" s="21"/>
      <c r="E260" s="21"/>
      <c r="F260" s="21">
        <v>2</v>
      </c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>
        <f>IF(SUM(B260:T260)=0,"",SUM(B260:T260))</f>
        <v>22</v>
      </c>
    </row>
    <row r="261" spans="1:21" ht="14">
      <c r="A261" s="61" t="s">
        <v>597</v>
      </c>
      <c r="B261" s="21">
        <v>2</v>
      </c>
      <c r="C261" s="21"/>
      <c r="D261" s="21"/>
      <c r="E261" s="21">
        <v>1</v>
      </c>
      <c r="F261" s="21">
        <v>1</v>
      </c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>
        <v>1</v>
      </c>
      <c r="T261" s="21"/>
      <c r="U261" s="21">
        <f>IF(SUM(B261:T261)=0,"",SUM(B261:T261))</f>
        <v>5</v>
      </c>
    </row>
    <row r="262" spans="1:21"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</row>
    <row r="263" spans="1:21" ht="14">
      <c r="A263" s="2" t="s">
        <v>563</v>
      </c>
      <c r="B263" s="45"/>
      <c r="C263" s="45"/>
      <c r="D263" s="45"/>
      <c r="E263" s="45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45"/>
      <c r="U263" s="20"/>
    </row>
    <row r="264" spans="1:21" ht="14">
      <c r="A264" s="61" t="s">
        <v>611</v>
      </c>
      <c r="B264" s="21">
        <v>24</v>
      </c>
      <c r="C264" s="21"/>
      <c r="D264" s="21"/>
      <c r="E264" s="21">
        <v>6</v>
      </c>
      <c r="F264" s="21">
        <v>15</v>
      </c>
      <c r="G264" s="21"/>
      <c r="H264" s="21">
        <v>10</v>
      </c>
      <c r="I264" s="21">
        <v>5</v>
      </c>
      <c r="J264" s="21">
        <v>5</v>
      </c>
      <c r="K264" s="21"/>
      <c r="L264" s="21">
        <v>9</v>
      </c>
      <c r="M264" s="21">
        <v>4</v>
      </c>
      <c r="N264" s="21"/>
      <c r="O264" s="21"/>
      <c r="P264" s="21">
        <v>5</v>
      </c>
      <c r="Q264" s="21"/>
      <c r="R264" s="21">
        <v>2</v>
      </c>
      <c r="S264" s="21">
        <v>13</v>
      </c>
      <c r="T264" s="21"/>
      <c r="U264" s="21">
        <f t="shared" ref="U264:U273" si="14">IF(SUM(B264:T264)=0,"",SUM(B264:T264))</f>
        <v>98</v>
      </c>
    </row>
    <row r="265" spans="1:21" ht="14">
      <c r="A265" s="61" t="s">
        <v>613</v>
      </c>
      <c r="B265" s="21">
        <v>6</v>
      </c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>
        <v>2</v>
      </c>
      <c r="Q265" s="21">
        <v>76</v>
      </c>
      <c r="R265" s="21">
        <v>4</v>
      </c>
      <c r="S265" s="21">
        <v>23</v>
      </c>
      <c r="T265" s="21">
        <v>5</v>
      </c>
      <c r="U265" s="21">
        <f t="shared" si="14"/>
        <v>116</v>
      </c>
    </row>
    <row r="266" spans="1:21" ht="14">
      <c r="A266" s="61" t="s">
        <v>740</v>
      </c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 t="str">
        <f t="shared" si="14"/>
        <v/>
      </c>
    </row>
    <row r="267" spans="1:21" ht="14">
      <c r="A267" s="61" t="s">
        <v>1039</v>
      </c>
      <c r="B267" s="21">
        <v>2</v>
      </c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>
        <f t="shared" si="14"/>
        <v>2</v>
      </c>
    </row>
    <row r="268" spans="1:21" ht="14">
      <c r="A268" s="62" t="s">
        <v>303</v>
      </c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 t="str">
        <f t="shared" si="14"/>
        <v/>
      </c>
    </row>
    <row r="269" spans="1:21" ht="14">
      <c r="A269" s="61" t="s">
        <v>134</v>
      </c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60"/>
      <c r="P269" s="60"/>
      <c r="Q269" s="21"/>
      <c r="R269" s="21"/>
      <c r="S269" s="21"/>
      <c r="T269" s="21"/>
      <c r="U269" s="21" t="str">
        <f t="shared" si="14"/>
        <v/>
      </c>
    </row>
    <row r="270" spans="1:21" ht="14">
      <c r="A270" s="61" t="s">
        <v>1040</v>
      </c>
      <c r="B270" s="21">
        <v>1</v>
      </c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>
        <f t="shared" si="14"/>
        <v>1</v>
      </c>
    </row>
    <row r="271" spans="1:21" ht="14">
      <c r="A271" s="61" t="s">
        <v>1309</v>
      </c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 t="str">
        <f t="shared" si="14"/>
        <v/>
      </c>
    </row>
    <row r="272" spans="1:21" ht="14">
      <c r="A272" s="61" t="s">
        <v>658</v>
      </c>
      <c r="B272" s="21">
        <v>139</v>
      </c>
      <c r="C272" s="21">
        <v>16</v>
      </c>
      <c r="D272" s="21">
        <v>33</v>
      </c>
      <c r="E272" s="21">
        <v>21</v>
      </c>
      <c r="F272" s="21">
        <v>85</v>
      </c>
      <c r="G272" s="21">
        <v>7</v>
      </c>
      <c r="H272" s="21">
        <v>14</v>
      </c>
      <c r="I272" s="21">
        <v>11</v>
      </c>
      <c r="J272" s="21">
        <v>2</v>
      </c>
      <c r="K272" s="21">
        <v>7</v>
      </c>
      <c r="L272" s="21">
        <v>7</v>
      </c>
      <c r="M272" s="21">
        <v>11</v>
      </c>
      <c r="N272" s="21">
        <v>7</v>
      </c>
      <c r="O272" s="21"/>
      <c r="P272" s="21">
        <v>6</v>
      </c>
      <c r="Q272" s="21">
        <v>10</v>
      </c>
      <c r="R272" s="21"/>
      <c r="S272" s="21">
        <v>10</v>
      </c>
      <c r="T272" s="21">
        <v>2</v>
      </c>
      <c r="U272" s="21">
        <f t="shared" si="14"/>
        <v>388</v>
      </c>
    </row>
    <row r="273" spans="1:21" ht="14">
      <c r="A273" s="38" t="s">
        <v>1350</v>
      </c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21" t="str">
        <f t="shared" si="14"/>
        <v/>
      </c>
    </row>
    <row r="274" spans="1:21"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</row>
    <row r="275" spans="1:21" ht="14">
      <c r="A275" s="2" t="s">
        <v>564</v>
      </c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</row>
    <row r="276" spans="1:21" ht="14">
      <c r="A276" s="61" t="s">
        <v>135</v>
      </c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 t="str">
        <f>IF(SUM(B276:T276)=0,"",SUM(B276:T276))</f>
        <v/>
      </c>
    </row>
    <row r="277" spans="1:21" ht="14">
      <c r="A277" s="61" t="s">
        <v>659</v>
      </c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>
        <v>1</v>
      </c>
      <c r="R277" s="21"/>
      <c r="S277" s="21"/>
      <c r="T277" s="21"/>
      <c r="U277" s="21">
        <f>IF(SUM(B277:T277)=0,"",SUM(B277:T277))</f>
        <v>1</v>
      </c>
    </row>
    <row r="278" spans="1:21"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</row>
    <row r="279" spans="1:21" ht="14">
      <c r="A279" s="2" t="s">
        <v>254</v>
      </c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</row>
    <row r="280" spans="1:21" ht="14">
      <c r="A280" s="61" t="s">
        <v>660</v>
      </c>
      <c r="B280" s="21">
        <v>112</v>
      </c>
      <c r="C280" s="21">
        <v>5</v>
      </c>
      <c r="D280" s="21">
        <v>20</v>
      </c>
      <c r="E280" s="21">
        <v>14</v>
      </c>
      <c r="F280" s="21">
        <v>67</v>
      </c>
      <c r="G280" s="21">
        <v>16</v>
      </c>
      <c r="H280" s="21">
        <v>18</v>
      </c>
      <c r="I280" s="21">
        <v>14</v>
      </c>
      <c r="J280" s="21">
        <v>4</v>
      </c>
      <c r="K280" s="21"/>
      <c r="L280" s="21">
        <v>12</v>
      </c>
      <c r="M280" s="21">
        <v>107</v>
      </c>
      <c r="N280" s="21">
        <v>62</v>
      </c>
      <c r="O280" s="21">
        <v>8</v>
      </c>
      <c r="P280" s="21">
        <v>33</v>
      </c>
      <c r="Q280" s="21">
        <v>17</v>
      </c>
      <c r="R280" s="21">
        <v>6</v>
      </c>
      <c r="S280" s="21">
        <v>12</v>
      </c>
      <c r="T280" s="21">
        <v>29</v>
      </c>
      <c r="U280" s="21">
        <f>IF(SUM(B280:T280)=0,"",SUM(B280:T280))</f>
        <v>556</v>
      </c>
    </row>
    <row r="281" spans="1:21"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</row>
    <row r="282" spans="1:21">
      <c r="A282" s="3" t="s">
        <v>1285</v>
      </c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</row>
    <row r="283" spans="1:21" ht="14">
      <c r="A283" s="61" t="s">
        <v>661</v>
      </c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 t="str">
        <f>IF(SUM(B283:T283)=0,"",SUM(B283:T283))</f>
        <v/>
      </c>
    </row>
    <row r="284" spans="1:21" ht="14">
      <c r="A284" s="61" t="s">
        <v>662</v>
      </c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77" t="s">
        <v>1128</v>
      </c>
      <c r="R284" s="21"/>
      <c r="S284" s="21"/>
      <c r="T284" s="21"/>
      <c r="U284" s="21" t="str">
        <f>IF(SUM(B284:T284)=0,"",SUM(B284:T284))</f>
        <v/>
      </c>
    </row>
    <row r="285" spans="1:21">
      <c r="A285" s="48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</row>
    <row r="286" spans="1:21" ht="14">
      <c r="A286" s="2" t="s">
        <v>1280</v>
      </c>
      <c r="B286" s="45"/>
      <c r="C286" s="45"/>
      <c r="D286" s="45"/>
      <c r="E286" s="45"/>
      <c r="F286" s="20"/>
      <c r="G286" s="20"/>
      <c r="H286" s="20"/>
      <c r="I286" s="45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45"/>
      <c r="U286" s="20"/>
    </row>
    <row r="287" spans="1:21" ht="14">
      <c r="A287" s="61" t="s">
        <v>689</v>
      </c>
      <c r="B287" s="21">
        <v>42</v>
      </c>
      <c r="C287" s="21">
        <v>10</v>
      </c>
      <c r="D287" s="21">
        <v>29</v>
      </c>
      <c r="E287" s="21"/>
      <c r="F287" s="21">
        <v>35</v>
      </c>
      <c r="G287" s="21"/>
      <c r="H287" s="21"/>
      <c r="I287" s="21"/>
      <c r="J287" s="21"/>
      <c r="K287" s="21"/>
      <c r="L287" s="21"/>
      <c r="M287" s="21">
        <v>5</v>
      </c>
      <c r="N287" s="21"/>
      <c r="O287" s="21"/>
      <c r="P287" s="21"/>
      <c r="Q287" s="21"/>
      <c r="R287" s="21"/>
      <c r="S287" s="21"/>
      <c r="T287" s="21"/>
      <c r="U287" s="21">
        <f t="shared" ref="U287:U295" si="15">IF(SUM(B287:T287)=0,"",SUM(B287:T287))</f>
        <v>121</v>
      </c>
    </row>
    <row r="288" spans="1:21" ht="14">
      <c r="A288" s="61" t="s">
        <v>404</v>
      </c>
      <c r="B288" s="21">
        <v>11</v>
      </c>
      <c r="C288" s="21"/>
      <c r="D288" s="21">
        <v>5</v>
      </c>
      <c r="E288" s="21"/>
      <c r="F288" s="21"/>
      <c r="G288" s="21">
        <v>5</v>
      </c>
      <c r="H288" s="21">
        <v>2</v>
      </c>
      <c r="I288" s="21">
        <v>3</v>
      </c>
      <c r="J288" s="21">
        <v>2</v>
      </c>
      <c r="K288" s="21"/>
      <c r="L288" s="21">
        <v>8</v>
      </c>
      <c r="M288" s="21">
        <v>7</v>
      </c>
      <c r="N288" s="21">
        <v>14</v>
      </c>
      <c r="O288" s="21"/>
      <c r="P288" s="21">
        <v>16</v>
      </c>
      <c r="Q288" s="21">
        <v>14</v>
      </c>
      <c r="R288" s="21"/>
      <c r="S288" s="21">
        <v>9</v>
      </c>
      <c r="T288" s="21">
        <v>25</v>
      </c>
      <c r="U288" s="21">
        <f t="shared" si="15"/>
        <v>121</v>
      </c>
    </row>
    <row r="289" spans="1:21" ht="14">
      <c r="A289" s="61" t="s">
        <v>402</v>
      </c>
      <c r="B289" s="21">
        <v>46</v>
      </c>
      <c r="C289" s="21">
        <v>4</v>
      </c>
      <c r="D289" s="21">
        <v>4</v>
      </c>
      <c r="E289" s="21"/>
      <c r="F289" s="21">
        <v>11</v>
      </c>
      <c r="G289" s="21"/>
      <c r="H289" s="21">
        <v>2</v>
      </c>
      <c r="I289" s="21"/>
      <c r="J289" s="21"/>
      <c r="K289" s="21">
        <v>2</v>
      </c>
      <c r="L289" s="21">
        <v>2</v>
      </c>
      <c r="M289" s="21"/>
      <c r="N289" s="21">
        <v>1</v>
      </c>
      <c r="O289" s="21"/>
      <c r="P289" s="21"/>
      <c r="Q289" s="21"/>
      <c r="R289" s="21"/>
      <c r="S289" s="21"/>
      <c r="T289" s="21"/>
      <c r="U289" s="21">
        <f t="shared" si="15"/>
        <v>72</v>
      </c>
    </row>
    <row r="290" spans="1:21" ht="14">
      <c r="A290" s="61" t="s">
        <v>403</v>
      </c>
      <c r="B290" s="21">
        <v>2</v>
      </c>
      <c r="C290" s="21"/>
      <c r="D290" s="21"/>
      <c r="E290" s="21">
        <v>12</v>
      </c>
      <c r="F290" s="21">
        <v>3</v>
      </c>
      <c r="G290" s="21"/>
      <c r="H290" s="21"/>
      <c r="I290" s="21"/>
      <c r="J290" s="21"/>
      <c r="K290" s="21">
        <v>4</v>
      </c>
      <c r="L290" s="21"/>
      <c r="M290" s="21">
        <v>6</v>
      </c>
      <c r="N290" s="21"/>
      <c r="O290" s="21"/>
      <c r="P290" s="21"/>
      <c r="Q290" s="21"/>
      <c r="R290" s="21"/>
      <c r="S290" s="21">
        <v>17</v>
      </c>
      <c r="T290" s="21"/>
      <c r="U290" s="21">
        <f t="shared" si="15"/>
        <v>44</v>
      </c>
    </row>
    <row r="291" spans="1:21" ht="14">
      <c r="A291" s="61" t="s">
        <v>262</v>
      </c>
      <c r="B291" s="21">
        <v>26</v>
      </c>
      <c r="C291" s="21"/>
      <c r="D291" s="21">
        <v>10</v>
      </c>
      <c r="E291" s="21"/>
      <c r="F291" s="21"/>
      <c r="G291" s="21"/>
      <c r="H291" s="21"/>
      <c r="I291" s="21"/>
      <c r="J291" s="21"/>
      <c r="K291" s="21"/>
      <c r="L291" s="21"/>
      <c r="M291" s="21">
        <v>6</v>
      </c>
      <c r="N291" s="21"/>
      <c r="O291" s="21"/>
      <c r="P291" s="21"/>
      <c r="Q291" s="21"/>
      <c r="R291" s="21"/>
      <c r="S291" s="21">
        <v>1</v>
      </c>
      <c r="T291" s="21"/>
      <c r="U291" s="21">
        <f t="shared" si="15"/>
        <v>43</v>
      </c>
    </row>
    <row r="292" spans="1:21" ht="14">
      <c r="A292" s="61" t="s">
        <v>654</v>
      </c>
      <c r="B292" s="21">
        <v>143</v>
      </c>
      <c r="C292" s="21">
        <v>2</v>
      </c>
      <c r="D292" s="21">
        <v>30</v>
      </c>
      <c r="E292" s="21">
        <v>5</v>
      </c>
      <c r="F292" s="21">
        <v>122</v>
      </c>
      <c r="G292" s="77" t="s">
        <v>1128</v>
      </c>
      <c r="H292" s="21"/>
      <c r="I292" s="21">
        <v>1</v>
      </c>
      <c r="J292" s="21">
        <v>5</v>
      </c>
      <c r="K292" s="21"/>
      <c r="L292" s="21">
        <v>13</v>
      </c>
      <c r="M292" s="21">
        <v>2</v>
      </c>
      <c r="N292" s="21"/>
      <c r="O292" s="21"/>
      <c r="P292" s="21"/>
      <c r="Q292" s="21">
        <v>1</v>
      </c>
      <c r="R292" s="21"/>
      <c r="S292" s="21">
        <v>20</v>
      </c>
      <c r="T292" s="21"/>
      <c r="U292" s="21">
        <f t="shared" si="15"/>
        <v>344</v>
      </c>
    </row>
    <row r="293" spans="1:21" ht="14">
      <c r="A293" s="61" t="s">
        <v>669</v>
      </c>
      <c r="B293" s="21"/>
      <c r="C293" s="21"/>
      <c r="D293" s="21">
        <v>3</v>
      </c>
      <c r="E293" s="21"/>
      <c r="F293" s="21">
        <v>5</v>
      </c>
      <c r="G293" s="21"/>
      <c r="H293" s="21"/>
      <c r="I293" s="21">
        <v>4</v>
      </c>
      <c r="J293" s="21">
        <v>5</v>
      </c>
      <c r="K293" s="21"/>
      <c r="L293" s="21">
        <v>8</v>
      </c>
      <c r="M293" s="21"/>
      <c r="N293" s="21"/>
      <c r="O293" s="21"/>
      <c r="P293" s="21"/>
      <c r="Q293" s="21"/>
      <c r="R293" s="21"/>
      <c r="S293" s="21">
        <v>1</v>
      </c>
      <c r="T293" s="21">
        <v>3</v>
      </c>
      <c r="U293" s="21">
        <f t="shared" si="15"/>
        <v>29</v>
      </c>
    </row>
    <row r="294" spans="1:21" ht="14">
      <c r="A294" s="61" t="s">
        <v>670</v>
      </c>
      <c r="B294" s="21">
        <v>27</v>
      </c>
      <c r="C294" s="21"/>
      <c r="D294" s="21">
        <v>3</v>
      </c>
      <c r="E294" s="21"/>
      <c r="F294" s="21">
        <v>2</v>
      </c>
      <c r="G294" s="21">
        <v>1</v>
      </c>
      <c r="H294" s="21"/>
      <c r="I294" s="36"/>
      <c r="J294" s="36">
        <v>2</v>
      </c>
      <c r="K294" s="21">
        <v>1</v>
      </c>
      <c r="L294" s="21">
        <v>6</v>
      </c>
      <c r="M294" s="21">
        <v>2</v>
      </c>
      <c r="N294" s="21">
        <v>7</v>
      </c>
      <c r="O294" s="21"/>
      <c r="P294" s="21">
        <v>20</v>
      </c>
      <c r="Q294" s="21">
        <v>1</v>
      </c>
      <c r="R294" s="21">
        <v>5</v>
      </c>
      <c r="S294" s="21">
        <v>9</v>
      </c>
      <c r="T294" s="21">
        <v>2</v>
      </c>
      <c r="U294" s="21">
        <f t="shared" si="15"/>
        <v>88</v>
      </c>
    </row>
    <row r="295" spans="1:21" ht="14">
      <c r="A295" s="61" t="s">
        <v>351</v>
      </c>
      <c r="B295" s="21">
        <v>3</v>
      </c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>
        <f t="shared" si="15"/>
        <v>3</v>
      </c>
    </row>
    <row r="296" spans="1:21"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</row>
    <row r="297" spans="1:21" ht="14">
      <c r="A297" s="2" t="s">
        <v>74</v>
      </c>
      <c r="B297" s="45"/>
      <c r="C297" s="45"/>
      <c r="D297" s="45"/>
      <c r="E297" s="45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45"/>
      <c r="U297" s="20"/>
    </row>
    <row r="298" spans="1:21" ht="14">
      <c r="A298" s="61" t="s">
        <v>120</v>
      </c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>
        <v>1</v>
      </c>
      <c r="R298" s="21"/>
      <c r="S298" s="21"/>
      <c r="T298" s="21"/>
      <c r="U298" s="21">
        <f t="shared" ref="U298:U315" si="16">IF(SUM(B298:T298)=0,"",SUM(B298:T298))</f>
        <v>1</v>
      </c>
    </row>
    <row r="299" spans="1:21" ht="14">
      <c r="A299" s="61" t="s">
        <v>380</v>
      </c>
      <c r="B299" s="21">
        <v>40</v>
      </c>
      <c r="C299" s="21">
        <v>1</v>
      </c>
      <c r="D299" s="21">
        <v>1</v>
      </c>
      <c r="E299" s="21">
        <v>13</v>
      </c>
      <c r="F299" s="21">
        <v>17</v>
      </c>
      <c r="G299" s="21"/>
      <c r="H299" s="21">
        <v>10</v>
      </c>
      <c r="I299" s="21">
        <v>10</v>
      </c>
      <c r="J299" s="21"/>
      <c r="K299" s="21">
        <v>3</v>
      </c>
      <c r="L299" s="21">
        <v>2</v>
      </c>
      <c r="M299" s="21">
        <v>4</v>
      </c>
      <c r="N299" s="21"/>
      <c r="O299" s="21"/>
      <c r="P299" s="21"/>
      <c r="Q299" s="21">
        <v>3</v>
      </c>
      <c r="R299" s="21"/>
      <c r="S299" s="21">
        <v>8</v>
      </c>
      <c r="T299" s="21"/>
      <c r="U299" s="21">
        <f t="shared" si="16"/>
        <v>112</v>
      </c>
    </row>
    <row r="300" spans="1:21" ht="14">
      <c r="A300" s="61" t="s">
        <v>381</v>
      </c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>
        <v>19</v>
      </c>
      <c r="R300" s="21"/>
      <c r="S300" s="21"/>
      <c r="T300" s="21"/>
      <c r="U300" s="21">
        <f t="shared" si="16"/>
        <v>19</v>
      </c>
    </row>
    <row r="301" spans="1:21" ht="14">
      <c r="A301" s="61" t="s">
        <v>287</v>
      </c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 t="str">
        <f t="shared" si="16"/>
        <v/>
      </c>
    </row>
    <row r="302" spans="1:21" ht="14">
      <c r="A302" s="61" t="s">
        <v>232</v>
      </c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>
        <v>4</v>
      </c>
      <c r="N302" s="21"/>
      <c r="O302" s="21"/>
      <c r="P302" s="21">
        <v>17</v>
      </c>
      <c r="Q302" s="21">
        <v>1</v>
      </c>
      <c r="R302" s="21"/>
      <c r="S302" s="21"/>
      <c r="T302" s="21">
        <v>2</v>
      </c>
      <c r="U302" s="21">
        <f t="shared" si="16"/>
        <v>24</v>
      </c>
    </row>
    <row r="303" spans="1:21" ht="14">
      <c r="A303" s="61" t="s">
        <v>121</v>
      </c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 t="str">
        <f t="shared" si="16"/>
        <v/>
      </c>
    </row>
    <row r="304" spans="1:21" ht="14">
      <c r="A304" s="61" t="s">
        <v>857</v>
      </c>
      <c r="B304" s="21">
        <v>34</v>
      </c>
      <c r="C304" s="21">
        <v>5</v>
      </c>
      <c r="D304" s="21">
        <v>9</v>
      </c>
      <c r="E304" s="21">
        <v>18</v>
      </c>
      <c r="F304" s="21">
        <v>20</v>
      </c>
      <c r="G304" s="21"/>
      <c r="H304" s="21"/>
      <c r="I304" s="21">
        <v>2</v>
      </c>
      <c r="J304" s="21"/>
      <c r="K304" s="21">
        <v>6</v>
      </c>
      <c r="L304" s="21"/>
      <c r="M304" s="21"/>
      <c r="N304" s="21"/>
      <c r="O304" s="21"/>
      <c r="P304" s="21"/>
      <c r="Q304" s="21"/>
      <c r="R304" s="21"/>
      <c r="S304" s="21">
        <v>17</v>
      </c>
      <c r="T304" s="21"/>
      <c r="U304" s="21">
        <f t="shared" si="16"/>
        <v>111</v>
      </c>
    </row>
    <row r="305" spans="1:21" ht="14">
      <c r="A305" s="61" t="s">
        <v>420</v>
      </c>
      <c r="B305" s="21">
        <v>54</v>
      </c>
      <c r="C305" s="21">
        <v>10</v>
      </c>
      <c r="D305" s="21">
        <v>3</v>
      </c>
      <c r="E305" s="21"/>
      <c r="F305" s="21">
        <v>15</v>
      </c>
      <c r="G305" s="21"/>
      <c r="H305" s="21">
        <v>2</v>
      </c>
      <c r="I305" s="21"/>
      <c r="J305" s="21"/>
      <c r="K305" s="21">
        <v>3</v>
      </c>
      <c r="L305" s="21">
        <v>3</v>
      </c>
      <c r="M305" s="21">
        <v>1</v>
      </c>
      <c r="N305" s="21"/>
      <c r="O305" s="21"/>
      <c r="P305" s="21">
        <v>4</v>
      </c>
      <c r="Q305" s="21"/>
      <c r="R305" s="21"/>
      <c r="S305" s="21">
        <v>3</v>
      </c>
      <c r="T305" s="21">
        <v>1</v>
      </c>
      <c r="U305" s="21">
        <f t="shared" si="16"/>
        <v>99</v>
      </c>
    </row>
    <row r="306" spans="1:21" ht="14">
      <c r="A306" s="61" t="s">
        <v>856</v>
      </c>
      <c r="B306" s="21">
        <v>2</v>
      </c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>
        <v>2</v>
      </c>
      <c r="N306" s="21"/>
      <c r="O306" s="21"/>
      <c r="P306" s="21"/>
      <c r="Q306" s="21"/>
      <c r="R306" s="21"/>
      <c r="S306" s="21">
        <v>3</v>
      </c>
      <c r="T306" s="21"/>
      <c r="U306" s="21">
        <f t="shared" si="16"/>
        <v>7</v>
      </c>
    </row>
    <row r="307" spans="1:21" ht="14">
      <c r="A307" s="61" t="s">
        <v>778</v>
      </c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 t="str">
        <f t="shared" si="16"/>
        <v/>
      </c>
    </row>
    <row r="308" spans="1:21" ht="14">
      <c r="A308" s="61" t="s">
        <v>1193</v>
      </c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 t="str">
        <f t="shared" si="16"/>
        <v/>
      </c>
    </row>
    <row r="309" spans="1:21" ht="14">
      <c r="A309" s="61" t="s">
        <v>1281</v>
      </c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>
        <v>1</v>
      </c>
      <c r="R309" s="21"/>
      <c r="S309" s="21"/>
      <c r="T309" s="21"/>
      <c r="U309" s="21">
        <f t="shared" si="16"/>
        <v>1</v>
      </c>
    </row>
    <row r="310" spans="1:21" ht="14">
      <c r="A310" s="61" t="s">
        <v>382</v>
      </c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>
        <v>2</v>
      </c>
      <c r="M310" s="21"/>
      <c r="N310" s="21"/>
      <c r="O310" s="21"/>
      <c r="P310" s="21"/>
      <c r="Q310" s="21">
        <v>11</v>
      </c>
      <c r="R310" s="21"/>
      <c r="S310" s="21">
        <v>3</v>
      </c>
      <c r="T310" s="21"/>
      <c r="U310" s="21">
        <f t="shared" si="16"/>
        <v>16</v>
      </c>
    </row>
    <row r="311" spans="1:21" ht="14">
      <c r="A311" s="61" t="s">
        <v>234</v>
      </c>
      <c r="B311" s="21">
        <v>2</v>
      </c>
      <c r="C311" s="21"/>
      <c r="D311" s="21"/>
      <c r="E311" s="21"/>
      <c r="F311" s="21"/>
      <c r="G311" s="21"/>
      <c r="H311" s="21"/>
      <c r="I311" s="21"/>
      <c r="J311" s="21"/>
      <c r="K311" s="21"/>
      <c r="L311" s="21">
        <v>1</v>
      </c>
      <c r="M311" s="21">
        <v>2</v>
      </c>
      <c r="N311" s="21"/>
      <c r="O311" s="21"/>
      <c r="P311" s="21"/>
      <c r="Q311" s="21">
        <v>3</v>
      </c>
      <c r="R311" s="21"/>
      <c r="S311" s="21">
        <v>1</v>
      </c>
      <c r="T311" s="21"/>
      <c r="U311" s="21">
        <f t="shared" si="16"/>
        <v>9</v>
      </c>
    </row>
    <row r="312" spans="1:21" ht="14">
      <c r="A312" s="61" t="s">
        <v>122</v>
      </c>
      <c r="B312" s="21">
        <v>19</v>
      </c>
      <c r="C312" s="21"/>
      <c r="D312" s="21">
        <v>1</v>
      </c>
      <c r="E312" s="21">
        <v>2</v>
      </c>
      <c r="F312" s="21">
        <v>14</v>
      </c>
      <c r="G312" s="21"/>
      <c r="H312" s="21"/>
      <c r="I312" s="21"/>
      <c r="J312" s="21"/>
      <c r="K312" s="21"/>
      <c r="L312" s="20"/>
      <c r="M312" s="20">
        <v>20</v>
      </c>
      <c r="N312" s="20">
        <v>3</v>
      </c>
      <c r="O312" s="20"/>
      <c r="P312" s="20"/>
      <c r="Q312" s="21"/>
      <c r="R312" s="21"/>
      <c r="S312" s="21">
        <v>8</v>
      </c>
      <c r="T312" s="21">
        <v>2</v>
      </c>
      <c r="U312" s="21">
        <f t="shared" si="16"/>
        <v>69</v>
      </c>
    </row>
    <row r="313" spans="1:21" ht="14">
      <c r="A313" s="61" t="s">
        <v>2</v>
      </c>
      <c r="B313" s="21">
        <v>1</v>
      </c>
      <c r="C313" s="21"/>
      <c r="D313" s="21"/>
      <c r="E313" s="21">
        <v>1</v>
      </c>
      <c r="F313" s="21"/>
      <c r="G313" s="21"/>
      <c r="H313" s="21"/>
      <c r="I313" s="21"/>
      <c r="J313" s="21"/>
      <c r="K313" s="21"/>
      <c r="L313" s="21">
        <v>1</v>
      </c>
      <c r="M313" s="21"/>
      <c r="N313" s="21"/>
      <c r="O313" s="21"/>
      <c r="P313" s="21"/>
      <c r="Q313" s="21"/>
      <c r="R313" s="21"/>
      <c r="S313" s="21"/>
      <c r="T313" s="21"/>
      <c r="U313" s="21">
        <f t="shared" si="16"/>
        <v>3</v>
      </c>
    </row>
    <row r="314" spans="1:21" ht="14">
      <c r="A314" s="61" t="s">
        <v>536</v>
      </c>
      <c r="B314" s="21">
        <v>35</v>
      </c>
      <c r="C314" s="21">
        <v>5</v>
      </c>
      <c r="D314" s="21">
        <v>12</v>
      </c>
      <c r="E314" s="21"/>
      <c r="F314" s="21">
        <v>17</v>
      </c>
      <c r="G314" s="21"/>
      <c r="H314" s="21">
        <v>11</v>
      </c>
      <c r="I314" s="21">
        <v>6</v>
      </c>
      <c r="J314" s="21">
        <v>2</v>
      </c>
      <c r="K314" s="21"/>
      <c r="L314" s="21">
        <v>5</v>
      </c>
      <c r="M314" s="21"/>
      <c r="N314" s="21"/>
      <c r="O314" s="21"/>
      <c r="P314" s="21"/>
      <c r="Q314" s="21">
        <v>3</v>
      </c>
      <c r="R314" s="21">
        <v>1</v>
      </c>
      <c r="S314" s="21">
        <v>5</v>
      </c>
      <c r="T314" s="21"/>
      <c r="U314" s="21">
        <f t="shared" si="16"/>
        <v>102</v>
      </c>
    </row>
    <row r="315" spans="1:21" ht="14">
      <c r="A315" s="61" t="s">
        <v>209</v>
      </c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>
        <v>3</v>
      </c>
      <c r="P315" s="21"/>
      <c r="Q315" s="21"/>
      <c r="R315" s="21"/>
      <c r="S315" s="21"/>
      <c r="T315" s="21"/>
      <c r="U315" s="21">
        <f t="shared" si="16"/>
        <v>3</v>
      </c>
    </row>
    <row r="316" spans="1:21">
      <c r="A316" s="48"/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</row>
    <row r="317" spans="1:21" ht="14">
      <c r="A317" s="2" t="s">
        <v>1282</v>
      </c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</row>
    <row r="318" spans="1:21" ht="14">
      <c r="A318" s="61" t="s">
        <v>257</v>
      </c>
      <c r="B318" s="21"/>
      <c r="C318" s="21"/>
      <c r="D318" s="21"/>
      <c r="E318" s="21"/>
      <c r="F318" s="21"/>
      <c r="G318" s="21"/>
      <c r="H318" s="21">
        <v>1</v>
      </c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>
        <f>IF(SUM(B318:T318)=0,"",SUM(B318:T318))</f>
        <v>1</v>
      </c>
    </row>
    <row r="319" spans="1:21"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</row>
    <row r="320" spans="1:21" ht="14">
      <c r="A320" s="2" t="s">
        <v>1041</v>
      </c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</row>
    <row r="321" spans="1:21" ht="14">
      <c r="A321" s="61" t="s">
        <v>610</v>
      </c>
      <c r="B321" s="21"/>
      <c r="C321" s="21"/>
      <c r="D321" s="21"/>
      <c r="E321" s="21">
        <v>6</v>
      </c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77" t="s">
        <v>1128</v>
      </c>
      <c r="R321" s="21"/>
      <c r="S321" s="21"/>
      <c r="T321" s="21"/>
      <c r="U321" s="21">
        <f t="shared" ref="U321:U328" si="17">IF(SUM(B321:T321)=0,"",SUM(B321:T321))</f>
        <v>6</v>
      </c>
    </row>
    <row r="322" spans="1:21" ht="14">
      <c r="A322" s="61" t="s">
        <v>747</v>
      </c>
      <c r="B322" s="21">
        <v>11</v>
      </c>
      <c r="C322" s="21"/>
      <c r="D322" s="21"/>
      <c r="E322" s="21">
        <v>17</v>
      </c>
      <c r="F322" s="21">
        <v>6</v>
      </c>
      <c r="G322" s="21">
        <v>1</v>
      </c>
      <c r="H322" s="21">
        <v>4</v>
      </c>
      <c r="I322" s="21">
        <v>2</v>
      </c>
      <c r="J322" s="21">
        <v>4</v>
      </c>
      <c r="K322" s="21">
        <v>2</v>
      </c>
      <c r="L322" s="21">
        <v>13</v>
      </c>
      <c r="M322" s="21">
        <v>22</v>
      </c>
      <c r="N322" s="21">
        <v>9</v>
      </c>
      <c r="O322" s="21"/>
      <c r="P322" s="21">
        <v>109</v>
      </c>
      <c r="Q322" s="21">
        <v>40</v>
      </c>
      <c r="R322" s="21">
        <v>8</v>
      </c>
      <c r="S322" s="21">
        <v>15</v>
      </c>
      <c r="T322" s="21">
        <v>28</v>
      </c>
      <c r="U322" s="21">
        <f t="shared" si="17"/>
        <v>291</v>
      </c>
    </row>
    <row r="323" spans="1:21" ht="14">
      <c r="A323" s="61" t="s">
        <v>553</v>
      </c>
      <c r="B323" s="21">
        <v>2</v>
      </c>
      <c r="C323" s="21"/>
      <c r="D323" s="21"/>
      <c r="E323" s="21"/>
      <c r="F323" s="21"/>
      <c r="G323" s="21"/>
      <c r="H323" s="21"/>
      <c r="I323" s="21">
        <v>2</v>
      </c>
      <c r="J323" s="21">
        <v>1</v>
      </c>
      <c r="K323" s="21"/>
      <c r="L323" s="21"/>
      <c r="M323" s="21">
        <v>4</v>
      </c>
      <c r="N323" s="21">
        <v>3</v>
      </c>
      <c r="O323" s="21"/>
      <c r="P323" s="21"/>
      <c r="Q323" s="21"/>
      <c r="R323" s="21">
        <v>2</v>
      </c>
      <c r="S323" s="21"/>
      <c r="T323" s="21">
        <v>5</v>
      </c>
      <c r="U323" s="21">
        <f t="shared" si="17"/>
        <v>19</v>
      </c>
    </row>
    <row r="324" spans="1:21" ht="14">
      <c r="A324" s="61" t="s">
        <v>752</v>
      </c>
      <c r="B324" s="21">
        <v>66</v>
      </c>
      <c r="C324" s="21"/>
      <c r="D324" s="21">
        <v>9</v>
      </c>
      <c r="E324" s="21">
        <v>120</v>
      </c>
      <c r="F324" s="21">
        <v>14</v>
      </c>
      <c r="G324" s="21">
        <v>8</v>
      </c>
      <c r="H324" s="21">
        <v>8</v>
      </c>
      <c r="I324" s="21">
        <v>1</v>
      </c>
      <c r="J324" s="21"/>
      <c r="K324" s="21"/>
      <c r="L324" s="21">
        <v>32</v>
      </c>
      <c r="M324" s="21">
        <v>75</v>
      </c>
      <c r="N324" s="21">
        <v>19</v>
      </c>
      <c r="O324" s="21"/>
      <c r="P324" s="21">
        <v>63</v>
      </c>
      <c r="Q324" s="21">
        <v>8</v>
      </c>
      <c r="R324" s="21">
        <v>3</v>
      </c>
      <c r="S324" s="21">
        <v>6</v>
      </c>
      <c r="T324" s="21">
        <v>57</v>
      </c>
      <c r="U324" s="21">
        <f t="shared" si="17"/>
        <v>489</v>
      </c>
    </row>
    <row r="325" spans="1:21" ht="14">
      <c r="A325" s="61" t="s">
        <v>289</v>
      </c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 t="str">
        <f t="shared" si="17"/>
        <v/>
      </c>
    </row>
    <row r="326" spans="1:21" ht="14">
      <c r="A326" s="61" t="s">
        <v>484</v>
      </c>
      <c r="B326" s="21">
        <v>120</v>
      </c>
      <c r="C326" s="21"/>
      <c r="D326" s="21">
        <v>17</v>
      </c>
      <c r="E326" s="21">
        <v>5</v>
      </c>
      <c r="F326" s="21">
        <v>22</v>
      </c>
      <c r="G326" s="21"/>
      <c r="H326" s="21">
        <v>3</v>
      </c>
      <c r="I326" s="21"/>
      <c r="J326" s="21">
        <v>1</v>
      </c>
      <c r="K326" s="21"/>
      <c r="L326" s="21">
        <v>2</v>
      </c>
      <c r="M326" s="21">
        <v>4</v>
      </c>
      <c r="N326" s="21">
        <v>1</v>
      </c>
      <c r="O326" s="21"/>
      <c r="P326" s="21">
        <v>15</v>
      </c>
      <c r="Q326" s="21">
        <v>14</v>
      </c>
      <c r="R326" s="21">
        <v>8</v>
      </c>
      <c r="S326" s="21">
        <v>14</v>
      </c>
      <c r="T326" s="21">
        <v>17</v>
      </c>
      <c r="U326" s="21">
        <f t="shared" si="17"/>
        <v>243</v>
      </c>
    </row>
    <row r="327" spans="1:21" ht="14">
      <c r="A327" s="61" t="s">
        <v>631</v>
      </c>
      <c r="B327" s="21">
        <v>92</v>
      </c>
      <c r="C327" s="21"/>
      <c r="D327" s="21">
        <v>17</v>
      </c>
      <c r="E327" s="21">
        <v>12</v>
      </c>
      <c r="F327" s="21">
        <v>6</v>
      </c>
      <c r="G327" s="21"/>
      <c r="H327" s="21">
        <v>11</v>
      </c>
      <c r="I327" s="21">
        <v>2</v>
      </c>
      <c r="J327" s="21">
        <v>2</v>
      </c>
      <c r="K327" s="21"/>
      <c r="L327" s="21"/>
      <c r="M327" s="21">
        <v>11</v>
      </c>
      <c r="N327" s="21">
        <v>38</v>
      </c>
      <c r="O327" s="21"/>
      <c r="P327" s="21">
        <v>51</v>
      </c>
      <c r="Q327" s="21">
        <v>12</v>
      </c>
      <c r="R327" s="21">
        <v>15</v>
      </c>
      <c r="S327" s="21">
        <v>6</v>
      </c>
      <c r="T327" s="21">
        <v>6</v>
      </c>
      <c r="U327" s="21">
        <f t="shared" si="17"/>
        <v>281</v>
      </c>
    </row>
    <row r="328" spans="1:21" ht="14">
      <c r="A328" s="61" t="s">
        <v>507</v>
      </c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 t="str">
        <f t="shared" si="17"/>
        <v/>
      </c>
    </row>
    <row r="329" spans="1:21"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</row>
    <row r="330" spans="1:21"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</row>
    <row r="331" spans="1:21" ht="14">
      <c r="A331" s="2" t="s">
        <v>405</v>
      </c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</row>
    <row r="332" spans="1:21" ht="14">
      <c r="A332" s="61" t="s">
        <v>256</v>
      </c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 t="str">
        <f t="shared" ref="U332:U345" si="18">IF(SUM(B332:T332)=0,"",SUM(B332:T332))</f>
        <v/>
      </c>
    </row>
    <row r="333" spans="1:21" ht="14">
      <c r="A333" s="61" t="s">
        <v>620</v>
      </c>
      <c r="B333" s="21">
        <v>2</v>
      </c>
      <c r="C333" s="21"/>
      <c r="D333" s="21"/>
      <c r="E333" s="21"/>
      <c r="F333" s="21">
        <v>12</v>
      </c>
      <c r="G333" s="21"/>
      <c r="H333" s="21"/>
      <c r="I333" s="21"/>
      <c r="J333" s="21"/>
      <c r="K333" s="21"/>
      <c r="L333" s="21"/>
      <c r="M333" s="21">
        <v>16</v>
      </c>
      <c r="N333" s="21"/>
      <c r="O333" s="21"/>
      <c r="P333" s="21">
        <v>1</v>
      </c>
      <c r="Q333" s="21"/>
      <c r="R333" s="21"/>
      <c r="S333" s="21">
        <v>1</v>
      </c>
      <c r="T333" s="21"/>
      <c r="U333" s="21">
        <f t="shared" si="18"/>
        <v>32</v>
      </c>
    </row>
    <row r="334" spans="1:21" ht="14">
      <c r="A334" s="61" t="s">
        <v>166</v>
      </c>
      <c r="B334" s="21">
        <v>41</v>
      </c>
      <c r="C334" s="21">
        <v>9</v>
      </c>
      <c r="D334" s="21">
        <v>9</v>
      </c>
      <c r="E334" s="21"/>
      <c r="F334" s="21">
        <v>48</v>
      </c>
      <c r="G334" s="21"/>
      <c r="H334" s="21">
        <v>10</v>
      </c>
      <c r="I334" s="21">
        <v>1</v>
      </c>
      <c r="J334" s="21"/>
      <c r="K334" s="21"/>
      <c r="L334" s="21">
        <v>3</v>
      </c>
      <c r="M334" s="21"/>
      <c r="N334" s="21"/>
      <c r="O334" s="21"/>
      <c r="P334" s="21"/>
      <c r="Q334" s="21"/>
      <c r="R334" s="21"/>
      <c r="S334" s="21">
        <v>15</v>
      </c>
      <c r="T334" s="21"/>
      <c r="U334" s="21">
        <f t="shared" si="18"/>
        <v>136</v>
      </c>
    </row>
    <row r="335" spans="1:21" ht="14">
      <c r="A335" s="61" t="s">
        <v>583</v>
      </c>
      <c r="B335" s="21">
        <v>3</v>
      </c>
      <c r="C335" s="21"/>
      <c r="D335" s="21">
        <v>1</v>
      </c>
      <c r="E335" s="21"/>
      <c r="F335" s="21">
        <v>3</v>
      </c>
      <c r="G335" s="21"/>
      <c r="H335" s="21">
        <v>1</v>
      </c>
      <c r="I335" s="21"/>
      <c r="J335" s="21"/>
      <c r="K335" s="21">
        <v>1</v>
      </c>
      <c r="L335" s="21">
        <v>1</v>
      </c>
      <c r="M335" s="21">
        <v>1</v>
      </c>
      <c r="N335" s="21"/>
      <c r="O335" s="21"/>
      <c r="P335" s="21"/>
      <c r="Q335" s="21"/>
      <c r="R335" s="21"/>
      <c r="S335" s="21">
        <v>6</v>
      </c>
      <c r="T335" s="21"/>
      <c r="U335" s="21">
        <f t="shared" si="18"/>
        <v>17</v>
      </c>
    </row>
    <row r="336" spans="1:21" ht="14">
      <c r="A336" s="61" t="s">
        <v>520</v>
      </c>
      <c r="B336" s="21">
        <v>12</v>
      </c>
      <c r="C336" s="21"/>
      <c r="D336" s="21">
        <v>4</v>
      </c>
      <c r="E336" s="21">
        <v>12</v>
      </c>
      <c r="F336" s="21">
        <v>3</v>
      </c>
      <c r="G336" s="21"/>
      <c r="H336" s="21"/>
      <c r="I336" s="21"/>
      <c r="J336" s="21"/>
      <c r="K336" s="21"/>
      <c r="L336" s="21"/>
      <c r="M336" s="21">
        <v>7</v>
      </c>
      <c r="N336" s="21">
        <v>1</v>
      </c>
      <c r="O336" s="21"/>
      <c r="P336" s="21"/>
      <c r="Q336" s="21"/>
      <c r="R336" s="21"/>
      <c r="S336" s="21"/>
      <c r="T336" s="21"/>
      <c r="U336" s="21">
        <f t="shared" si="18"/>
        <v>39</v>
      </c>
    </row>
    <row r="337" spans="1:21" ht="14">
      <c r="A337" s="61" t="s">
        <v>176</v>
      </c>
      <c r="B337" s="21">
        <v>24</v>
      </c>
      <c r="C337" s="21"/>
      <c r="D337" s="21">
        <v>6</v>
      </c>
      <c r="E337" s="21"/>
      <c r="F337" s="21">
        <v>1</v>
      </c>
      <c r="G337" s="21"/>
      <c r="H337" s="21">
        <v>1</v>
      </c>
      <c r="I337" s="21"/>
      <c r="J337" s="21"/>
      <c r="K337" s="21"/>
      <c r="L337" s="20"/>
      <c r="M337" s="20"/>
      <c r="N337" s="20"/>
      <c r="O337" s="20"/>
      <c r="P337" s="20"/>
      <c r="Q337" s="21">
        <v>1</v>
      </c>
      <c r="R337" s="21">
        <v>2</v>
      </c>
      <c r="S337" s="21">
        <v>2</v>
      </c>
      <c r="T337" s="21">
        <v>1</v>
      </c>
      <c r="U337" s="21">
        <f t="shared" si="18"/>
        <v>38</v>
      </c>
    </row>
    <row r="338" spans="1:21" ht="14">
      <c r="A338" s="61" t="s">
        <v>177</v>
      </c>
      <c r="B338" s="21">
        <v>76</v>
      </c>
      <c r="C338" s="21"/>
      <c r="D338" s="21">
        <v>1</v>
      </c>
      <c r="E338" s="21">
        <v>21</v>
      </c>
      <c r="F338" s="21">
        <v>40</v>
      </c>
      <c r="G338" s="21"/>
      <c r="H338" s="21">
        <v>10</v>
      </c>
      <c r="I338" s="21"/>
      <c r="J338" s="21"/>
      <c r="K338" s="21">
        <v>1</v>
      </c>
      <c r="L338" s="21"/>
      <c r="M338" s="21"/>
      <c r="N338" s="21">
        <v>12</v>
      </c>
      <c r="O338" s="21"/>
      <c r="P338" s="21">
        <v>1</v>
      </c>
      <c r="Q338" s="21"/>
      <c r="R338" s="21"/>
      <c r="S338" s="21">
        <v>20</v>
      </c>
      <c r="T338" s="21"/>
      <c r="U338" s="21">
        <f t="shared" si="18"/>
        <v>182</v>
      </c>
    </row>
    <row r="339" spans="1:21" ht="14">
      <c r="A339" s="61" t="s">
        <v>1310</v>
      </c>
      <c r="B339" s="21">
        <v>73</v>
      </c>
      <c r="C339" s="21"/>
      <c r="D339" s="21"/>
      <c r="E339" s="21"/>
      <c r="F339" s="21"/>
      <c r="G339" s="21"/>
      <c r="H339" s="21"/>
      <c r="I339" s="21"/>
      <c r="J339" s="21"/>
      <c r="K339" s="21"/>
      <c r="L339" s="21">
        <v>6</v>
      </c>
      <c r="M339" s="21">
        <v>10</v>
      </c>
      <c r="N339" s="21"/>
      <c r="O339" s="21"/>
      <c r="P339" s="21"/>
      <c r="Q339" s="21"/>
      <c r="R339" s="21"/>
      <c r="S339" s="21">
        <v>2</v>
      </c>
      <c r="T339" s="21">
        <v>1</v>
      </c>
      <c r="U339" s="21">
        <f t="shared" si="18"/>
        <v>92</v>
      </c>
    </row>
    <row r="340" spans="1:21" ht="14">
      <c r="A340" s="61" t="s">
        <v>178</v>
      </c>
      <c r="B340" s="21">
        <v>20</v>
      </c>
      <c r="C340" s="21"/>
      <c r="D340" s="21">
        <v>4</v>
      </c>
      <c r="E340" s="21"/>
      <c r="F340" s="21">
        <v>7</v>
      </c>
      <c r="G340" s="21"/>
      <c r="H340" s="21">
        <v>1</v>
      </c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>
        <f t="shared" si="18"/>
        <v>32</v>
      </c>
    </row>
    <row r="341" spans="1:21" ht="14">
      <c r="A341" s="61" t="s">
        <v>72</v>
      </c>
      <c r="B341" s="21">
        <v>3</v>
      </c>
      <c r="C341" s="21"/>
      <c r="D341" s="21"/>
      <c r="E341" s="21">
        <v>1</v>
      </c>
      <c r="F341" s="21">
        <v>1</v>
      </c>
      <c r="G341" s="21"/>
      <c r="H341" s="21">
        <v>1</v>
      </c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>
        <f t="shared" si="18"/>
        <v>6</v>
      </c>
    </row>
    <row r="342" spans="1:21" ht="14">
      <c r="A342" s="61" t="s">
        <v>400</v>
      </c>
      <c r="B342" s="21">
        <v>4</v>
      </c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>
        <f t="shared" si="18"/>
        <v>4</v>
      </c>
    </row>
    <row r="343" spans="1:21" ht="14">
      <c r="A343" s="39" t="s">
        <v>1351</v>
      </c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 t="str">
        <f t="shared" si="18"/>
        <v/>
      </c>
    </row>
    <row r="344" spans="1:21" ht="14">
      <c r="A344" s="61" t="s">
        <v>521</v>
      </c>
      <c r="B344" s="21">
        <v>7</v>
      </c>
      <c r="C344" s="21">
        <v>1</v>
      </c>
      <c r="D344" s="21">
        <v>1</v>
      </c>
      <c r="E344" s="21"/>
      <c r="F344" s="21">
        <v>14</v>
      </c>
      <c r="G344" s="21"/>
      <c r="H344" s="21"/>
      <c r="I344" s="21"/>
      <c r="J344" s="21"/>
      <c r="K344" s="21"/>
      <c r="L344" s="21"/>
      <c r="M344" s="21">
        <v>4</v>
      </c>
      <c r="N344" s="21">
        <v>1</v>
      </c>
      <c r="O344" s="21"/>
      <c r="P344" s="21"/>
      <c r="Q344" s="21"/>
      <c r="R344" s="21"/>
      <c r="S344" s="21">
        <v>4</v>
      </c>
      <c r="T344" s="21"/>
      <c r="U344" s="21">
        <f t="shared" si="18"/>
        <v>32</v>
      </c>
    </row>
    <row r="345" spans="1:21" ht="14">
      <c r="A345" s="62" t="s">
        <v>258</v>
      </c>
      <c r="B345" s="21">
        <v>1</v>
      </c>
      <c r="C345" s="21"/>
      <c r="D345" s="21"/>
      <c r="E345" s="21"/>
      <c r="F345" s="21">
        <v>3</v>
      </c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>
        <f t="shared" si="18"/>
        <v>4</v>
      </c>
    </row>
    <row r="346" spans="1:21"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</row>
    <row r="347" spans="1:21" ht="14">
      <c r="A347" s="2" t="s">
        <v>261</v>
      </c>
      <c r="B347" s="45"/>
      <c r="C347" s="45"/>
      <c r="D347" s="45"/>
      <c r="E347" s="45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45"/>
      <c r="U347" s="20"/>
    </row>
    <row r="348" spans="1:21" ht="14">
      <c r="A348" s="61" t="s">
        <v>535</v>
      </c>
      <c r="B348" s="21">
        <v>14</v>
      </c>
      <c r="C348" s="21">
        <v>1</v>
      </c>
      <c r="D348" s="21">
        <v>10</v>
      </c>
      <c r="E348" s="21"/>
      <c r="F348" s="21">
        <v>41</v>
      </c>
      <c r="G348" s="21">
        <v>2</v>
      </c>
      <c r="H348" s="21">
        <v>4</v>
      </c>
      <c r="I348" s="21">
        <v>1</v>
      </c>
      <c r="J348" s="21">
        <v>1</v>
      </c>
      <c r="K348" s="21"/>
      <c r="L348" s="21"/>
      <c r="M348" s="21">
        <v>1</v>
      </c>
      <c r="N348" s="21">
        <v>1</v>
      </c>
      <c r="O348" s="21"/>
      <c r="P348" s="21"/>
      <c r="Q348" s="21"/>
      <c r="R348" s="21">
        <v>1</v>
      </c>
      <c r="S348" s="21">
        <v>10</v>
      </c>
      <c r="T348" s="21">
        <v>1</v>
      </c>
      <c r="U348" s="21">
        <f>IF(SUM(B348:T348)=0,"",SUM(B348:T348))</f>
        <v>88</v>
      </c>
    </row>
    <row r="349" spans="1:21" ht="14">
      <c r="A349" s="61" t="s">
        <v>586</v>
      </c>
      <c r="B349" s="21">
        <v>9</v>
      </c>
      <c r="C349" s="21">
        <v>4</v>
      </c>
      <c r="D349" s="21">
        <v>12</v>
      </c>
      <c r="E349" s="21"/>
      <c r="F349" s="21">
        <v>9</v>
      </c>
      <c r="G349" s="21"/>
      <c r="H349" s="21"/>
      <c r="I349" s="21">
        <v>2</v>
      </c>
      <c r="J349" s="21">
        <v>2</v>
      </c>
      <c r="K349" s="21"/>
      <c r="L349" s="21">
        <v>4</v>
      </c>
      <c r="M349" s="21">
        <v>1</v>
      </c>
      <c r="N349" s="21">
        <v>1</v>
      </c>
      <c r="O349" s="21"/>
      <c r="P349" s="21"/>
      <c r="Q349" s="21"/>
      <c r="R349" s="21">
        <v>1</v>
      </c>
      <c r="S349" s="21">
        <v>2</v>
      </c>
      <c r="T349" s="21"/>
      <c r="U349" s="21">
        <f>IF(SUM(B349:T349)=0,"",SUM(B349:T349))</f>
        <v>47</v>
      </c>
    </row>
    <row r="350" spans="1:21" ht="14">
      <c r="A350" s="61" t="s">
        <v>882</v>
      </c>
      <c r="B350" s="21"/>
      <c r="C350" s="21"/>
      <c r="D350" s="21">
        <v>1</v>
      </c>
      <c r="E350" s="21"/>
      <c r="F350" s="21">
        <v>12</v>
      </c>
      <c r="G350" s="21"/>
      <c r="H350" s="21">
        <v>4</v>
      </c>
      <c r="I350" s="21"/>
      <c r="J350" s="21">
        <v>1</v>
      </c>
      <c r="K350" s="21"/>
      <c r="L350" s="21">
        <v>7</v>
      </c>
      <c r="M350" s="21"/>
      <c r="N350" s="21"/>
      <c r="O350" s="21"/>
      <c r="P350" s="21"/>
      <c r="Q350" s="21"/>
      <c r="R350" s="21">
        <v>42</v>
      </c>
      <c r="S350" s="21">
        <v>2</v>
      </c>
      <c r="T350" s="21"/>
      <c r="U350" s="21">
        <f>IF(SUM(B350:T350)=0,"",SUM(B350:T350))</f>
        <v>69</v>
      </c>
    </row>
    <row r="351" spans="1:21"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</row>
    <row r="352" spans="1:21" ht="14">
      <c r="A352" s="2" t="s">
        <v>1284</v>
      </c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</row>
    <row r="353" spans="1:21" ht="14">
      <c r="A353" s="61" t="s">
        <v>690</v>
      </c>
      <c r="B353" s="21">
        <v>13</v>
      </c>
      <c r="C353" s="33"/>
      <c r="D353" s="33">
        <v>18</v>
      </c>
      <c r="E353" s="33"/>
      <c r="F353" s="33"/>
      <c r="G353" s="33"/>
      <c r="H353" s="21"/>
      <c r="I353" s="33">
        <v>10</v>
      </c>
      <c r="J353" s="33">
        <v>5</v>
      </c>
      <c r="K353" s="33"/>
      <c r="L353" s="33">
        <v>7</v>
      </c>
      <c r="M353" s="33">
        <v>8</v>
      </c>
      <c r="N353" s="33">
        <v>38</v>
      </c>
      <c r="O353" s="33"/>
      <c r="P353" s="33">
        <v>31</v>
      </c>
      <c r="Q353" s="33">
        <v>5</v>
      </c>
      <c r="R353" s="33"/>
      <c r="S353" s="21">
        <v>1</v>
      </c>
      <c r="T353" s="21">
        <v>4</v>
      </c>
      <c r="U353" s="21">
        <f>IF(SUM(B353:T353)=0,"",SUM(B353:T353))</f>
        <v>140</v>
      </c>
    </row>
    <row r="354" spans="1:21"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</row>
    <row r="355" spans="1:21">
      <c r="A355" s="21" t="s">
        <v>1290</v>
      </c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>
        <v>7</v>
      </c>
      <c r="U355" s="21">
        <f>IF(SUM(B355:T355)=0,"",SUM(B355:T355))</f>
        <v>7</v>
      </c>
    </row>
    <row r="356" spans="1:21"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</row>
    <row r="357" spans="1:21"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</row>
    <row r="358" spans="1:21" ht="14">
      <c r="A358" s="7" t="s">
        <v>1043</v>
      </c>
      <c r="B358" s="21">
        <f>COUNT(B6:B26,B28:B34,B36,B40:B53,B57:B60,B64:B74,B78:B95,B97:B99,B101:B104,B108:B115,B119:B124,B128:B143,B145:B149,B153:B161,B165:B169,B171:B178,B182:B185,B189:B195,B197:B200,B202:B208,B212:B217,B221:B228,B232:B234,B236:B253,B257:B265,B267:B270,B272,B276:B294,B298:B307,B309:B314,B318:B327,B332:B338,B340:B342,B344,B348:B350,B353)</f>
        <v>95</v>
      </c>
      <c r="C358" s="21">
        <f t="shared" ref="C358:U358" si="19">COUNT(C6:C26,C28:C34,C36,C40:C53,C57:C60,C64:C74,C78:C95,C97:C99,C101:C104,C108:C115,C119:C124,C128:C143,C145:C149,C153:C161,C165:C169,C171:C178,C182:C185,C189:C195,C197:C200,C202:C208,C212:C217,C221:C228,C232:C234,C236:C253,C257:C265,C267:C270,C272,C276:C294,C298:C307,C309:C314,C318:C327,C332:C338,C340:C342,C344,C348:C350,C353)</f>
        <v>20</v>
      </c>
      <c r="D358" s="21">
        <f t="shared" si="19"/>
        <v>67</v>
      </c>
      <c r="E358" s="21">
        <f t="shared" si="19"/>
        <v>50</v>
      </c>
      <c r="F358" s="21">
        <f t="shared" si="19"/>
        <v>80</v>
      </c>
      <c r="G358" s="21">
        <f t="shared" si="19"/>
        <v>35</v>
      </c>
      <c r="H358" s="21">
        <f t="shared" si="19"/>
        <v>59</v>
      </c>
      <c r="I358" s="21">
        <f t="shared" si="19"/>
        <v>41</v>
      </c>
      <c r="J358" s="21">
        <f t="shared" ref="J358" si="20">COUNT(J6:J26,J28:J34,J36,J40:J53,J57:J60,J64:J74,J78:J95,J97:J99,J101:J104,J108:J115,J119:J124,J128:J143,J145:J149,J153:J161,J165:J169,J171:J178,J182:J185,J189:J195,J197:J200,J202:J208,J212:J217,J221:J228,J232:J234,J236:J253,J257:J265,J267:J270,J272,J276:J294,J298:J307,J309:J314,J318:J327,J332:J338,J340:J342,J344,J348:J350,J353)</f>
        <v>31</v>
      </c>
      <c r="K358" s="21">
        <f t="shared" si="19"/>
        <v>24</v>
      </c>
      <c r="L358" s="21">
        <f>1+COUNT(L6:L26,L28:L34,L36,L40:L53,L57:L60,L64:L74,L78:L95,L97:L99,L101:L104,L108:L115,L119:L124,L128:L143,L145:L149,L153:L161,L165:L169,L171:L178,L182:L185,L189:L195,L197:L200,L202:L208,L212:L217,L221:L228,L232:L234,L236:L253,L257:L265,L267:L270,L272,L276:L294,L298:L307,L309:L314,L318:L327,L332:L338,L340:L342,L344,L348:L350,L353)</f>
        <v>44</v>
      </c>
      <c r="M358" s="21">
        <f t="shared" si="19"/>
        <v>76</v>
      </c>
      <c r="N358" s="21">
        <f t="shared" si="19"/>
        <v>57</v>
      </c>
      <c r="O358" s="21">
        <f t="shared" si="19"/>
        <v>20</v>
      </c>
      <c r="P358" s="21">
        <f t="shared" si="19"/>
        <v>46</v>
      </c>
      <c r="Q358" s="21">
        <f t="shared" si="19"/>
        <v>39</v>
      </c>
      <c r="R358" s="21">
        <f t="shared" si="19"/>
        <v>36</v>
      </c>
      <c r="S358" s="21">
        <f t="shared" si="19"/>
        <v>68</v>
      </c>
      <c r="T358" s="21">
        <f>1+COUNT(T6:T26,T28:T34,T36,T40:T53,T57:T60,T64:T74,T78:T95,T97:T99,T101:T104,T108:T115,T119:T124,T128:T143,T145:T149,T153:T161,T165:T169,T171:T178,T182:T185,T189:T195,T197:T200,T202:T208,T212:T217,T221:T228,T232:T234,T236:T253,T257:T265,T267:T270,T272,T276:T294,T298:T307,T309:T314,T318:T327,T332:T338,T340:T342,T344,T348:T350,T353)</f>
        <v>63</v>
      </c>
      <c r="U358" s="21">
        <f t="shared" si="19"/>
        <v>163</v>
      </c>
    </row>
    <row r="359" spans="1:21" ht="14">
      <c r="A359" s="7" t="s">
        <v>915</v>
      </c>
      <c r="B359" s="21">
        <f t="shared" ref="B359:G359" si="21">SUM(B6:B355)</f>
        <v>2052</v>
      </c>
      <c r="C359" s="21">
        <f t="shared" si="21"/>
        <v>92</v>
      </c>
      <c r="D359" s="21">
        <f t="shared" si="21"/>
        <v>584</v>
      </c>
      <c r="E359" s="21">
        <f t="shared" si="21"/>
        <v>717</v>
      </c>
      <c r="F359" s="21">
        <f t="shared" si="21"/>
        <v>939</v>
      </c>
      <c r="G359" s="21">
        <f t="shared" si="21"/>
        <v>218</v>
      </c>
      <c r="H359" s="21">
        <f t="shared" ref="H359:Q359" si="22">SUM(H6:H355)</f>
        <v>364</v>
      </c>
      <c r="I359" s="21">
        <f t="shared" si="22"/>
        <v>149</v>
      </c>
      <c r="J359" s="21">
        <f t="shared" ref="J359" si="23">SUM(J6:J355)</f>
        <v>73</v>
      </c>
      <c r="K359" s="21">
        <f t="shared" si="22"/>
        <v>57</v>
      </c>
      <c r="L359" s="21">
        <f t="shared" ref="L359" si="24">SUM(L6:L355)</f>
        <v>245</v>
      </c>
      <c r="M359" s="21">
        <f t="shared" si="22"/>
        <v>907</v>
      </c>
      <c r="N359" s="21">
        <f t="shared" ref="N359" si="25">SUM(N6:N355)</f>
        <v>656</v>
      </c>
      <c r="O359" s="21">
        <f t="shared" si="22"/>
        <v>680</v>
      </c>
      <c r="P359" s="21">
        <f t="shared" si="22"/>
        <v>846</v>
      </c>
      <c r="Q359" s="21">
        <f t="shared" si="22"/>
        <v>436</v>
      </c>
      <c r="R359" s="21">
        <f>SUM(R6:R355)</f>
        <v>282</v>
      </c>
      <c r="S359" s="21">
        <f>SUM(S6:S355)</f>
        <v>490</v>
      </c>
      <c r="T359" s="21">
        <f>SUM(T6:T355)</f>
        <v>656</v>
      </c>
      <c r="U359" s="21">
        <f>SUM(U6:U355)</f>
        <v>10443</v>
      </c>
    </row>
    <row r="361" spans="1:21">
      <c r="A361" s="33" t="s">
        <v>624</v>
      </c>
      <c r="B361" s="77">
        <v>9</v>
      </c>
      <c r="C361" s="77">
        <v>2</v>
      </c>
      <c r="D361" s="77">
        <v>4</v>
      </c>
      <c r="E361" s="77">
        <v>2</v>
      </c>
      <c r="F361" s="77">
        <v>3</v>
      </c>
      <c r="G361" s="77">
        <v>2</v>
      </c>
      <c r="H361" s="77">
        <v>2</v>
      </c>
      <c r="I361" s="77">
        <v>2</v>
      </c>
      <c r="J361" s="77">
        <v>1</v>
      </c>
      <c r="K361" s="77">
        <v>1</v>
      </c>
      <c r="L361" s="77">
        <v>2</v>
      </c>
      <c r="M361" s="77">
        <v>3</v>
      </c>
      <c r="N361" s="77">
        <v>6</v>
      </c>
      <c r="O361" s="77">
        <v>1</v>
      </c>
      <c r="P361" s="77">
        <v>2</v>
      </c>
      <c r="Q361" s="77">
        <v>2</v>
      </c>
      <c r="R361" s="77">
        <v>2</v>
      </c>
      <c r="S361" s="77">
        <v>2</v>
      </c>
      <c r="T361" s="77">
        <v>2</v>
      </c>
      <c r="U361" s="21">
        <f>IF(SUM(B361:T361)=0,"",SUM(B361:T361))</f>
        <v>50</v>
      </c>
    </row>
    <row r="362" spans="1:21">
      <c r="A362" s="8" t="s">
        <v>395</v>
      </c>
      <c r="B362" s="77">
        <v>6</v>
      </c>
      <c r="C362" s="77">
        <v>1</v>
      </c>
      <c r="D362" s="77">
        <v>4</v>
      </c>
      <c r="E362" s="77">
        <v>1</v>
      </c>
      <c r="F362" s="77">
        <v>1</v>
      </c>
      <c r="G362" s="77">
        <v>1</v>
      </c>
      <c r="H362" s="77">
        <v>1</v>
      </c>
      <c r="I362" s="77">
        <v>1</v>
      </c>
      <c r="J362" s="77">
        <v>1</v>
      </c>
      <c r="K362" s="77">
        <v>1</v>
      </c>
      <c r="L362" s="77">
        <v>1</v>
      </c>
      <c r="M362" s="77">
        <v>1</v>
      </c>
      <c r="N362" s="77">
        <v>1</v>
      </c>
      <c r="O362" s="77">
        <v>1</v>
      </c>
      <c r="P362" s="77">
        <v>1</v>
      </c>
      <c r="Q362" s="77">
        <v>1</v>
      </c>
      <c r="R362" s="77">
        <v>1</v>
      </c>
      <c r="S362" s="77">
        <v>1</v>
      </c>
      <c r="T362" s="77">
        <v>1</v>
      </c>
      <c r="U362" s="21">
        <f>IF(SUM(B362:T362)=0,"",SUM(B362:T362))</f>
        <v>27</v>
      </c>
    </row>
    <row r="363" spans="1:21">
      <c r="A363" s="8" t="s">
        <v>622</v>
      </c>
      <c r="B363" s="111">
        <v>0.24583333333333335</v>
      </c>
      <c r="C363" s="111">
        <v>0.34722222222222227</v>
      </c>
      <c r="D363" s="99">
        <v>0.3125</v>
      </c>
      <c r="E363" s="99">
        <v>0.33333333333333331</v>
      </c>
      <c r="F363" s="99">
        <v>0.26597222222222222</v>
      </c>
      <c r="G363" s="99">
        <v>0.25</v>
      </c>
      <c r="H363" s="99">
        <v>0.28472222222222221</v>
      </c>
      <c r="I363" s="99">
        <v>0.28333333333333333</v>
      </c>
      <c r="J363" s="99">
        <v>0.29166666666666669</v>
      </c>
      <c r="K363" s="99">
        <v>0.31597222222222221</v>
      </c>
      <c r="L363" s="99">
        <v>0.74236111111111114</v>
      </c>
      <c r="M363" s="99">
        <v>0.26597222222222222</v>
      </c>
      <c r="N363" s="99">
        <v>0.29166666666666669</v>
      </c>
      <c r="O363" s="99">
        <v>0.375</v>
      </c>
      <c r="P363" s="99">
        <v>0.27083333333333331</v>
      </c>
      <c r="Q363" s="99">
        <v>0.21944444444444444</v>
      </c>
      <c r="R363" s="99">
        <v>0.2638888888888889</v>
      </c>
      <c r="S363" s="99">
        <v>0.31388888888888888</v>
      </c>
      <c r="T363" s="99">
        <v>0.28958333333333336</v>
      </c>
      <c r="U363" s="36"/>
    </row>
    <row r="364" spans="1:21">
      <c r="A364" s="8" t="s">
        <v>623</v>
      </c>
      <c r="B364" s="111">
        <v>0.6875</v>
      </c>
      <c r="C364" s="111">
        <v>0.5</v>
      </c>
      <c r="D364" s="99">
        <v>0.66666666666666663</v>
      </c>
      <c r="E364" s="99">
        <v>0.625</v>
      </c>
      <c r="F364" s="99">
        <v>0.69097222222222221</v>
      </c>
      <c r="G364" s="99">
        <v>0.55208333333333337</v>
      </c>
      <c r="H364" s="99">
        <v>0.75</v>
      </c>
      <c r="I364" s="99">
        <v>0.53749999999999998</v>
      </c>
      <c r="J364" s="99">
        <v>0.83333333333333337</v>
      </c>
      <c r="K364" s="99">
        <v>0.63541666666666663</v>
      </c>
      <c r="L364" s="99">
        <v>0.82361111111111107</v>
      </c>
      <c r="M364" s="99">
        <v>0.47847222222222219</v>
      </c>
      <c r="N364" s="99"/>
      <c r="O364" s="99">
        <v>0.4375</v>
      </c>
      <c r="P364" s="99">
        <v>0.72916666666666663</v>
      </c>
      <c r="Q364" s="99">
        <v>0.47916666666666669</v>
      </c>
      <c r="R364" s="99">
        <v>0.61805555555555558</v>
      </c>
      <c r="S364" s="99">
        <v>0.74513888888888891</v>
      </c>
      <c r="T364" s="99">
        <v>0.78055555555555556</v>
      </c>
      <c r="U364" s="36"/>
    </row>
    <row r="365" spans="1:21">
      <c r="A365" s="9" t="s">
        <v>940</v>
      </c>
      <c r="B365" s="77"/>
      <c r="C365" s="77">
        <v>3</v>
      </c>
      <c r="D365" s="77"/>
      <c r="E365" s="77"/>
      <c r="F365" s="77">
        <v>30.8</v>
      </c>
      <c r="G365" s="77">
        <v>40</v>
      </c>
      <c r="H365" s="77">
        <v>63</v>
      </c>
      <c r="I365" s="77">
        <v>7.12</v>
      </c>
      <c r="J365" s="77"/>
      <c r="K365" s="77">
        <v>65</v>
      </c>
      <c r="L365" s="77"/>
      <c r="M365" s="77"/>
      <c r="N365" s="77"/>
      <c r="O365" s="77"/>
      <c r="P365" s="77">
        <v>110</v>
      </c>
      <c r="Q365" s="77">
        <v>66</v>
      </c>
      <c r="R365" s="77">
        <v>44</v>
      </c>
      <c r="T365" s="126">
        <v>56.5</v>
      </c>
      <c r="U365" s="21">
        <f t="shared" ref="U365:U370" si="26">IF(SUM(B365:T365)=0,"",SUM(B365:T365))</f>
        <v>485.42</v>
      </c>
    </row>
    <row r="366" spans="1:21">
      <c r="A366" s="9" t="s">
        <v>621</v>
      </c>
      <c r="B366" s="77"/>
      <c r="C366" s="77">
        <v>3</v>
      </c>
      <c r="D366" s="77">
        <v>7.7</v>
      </c>
      <c r="E366" s="77"/>
      <c r="F366" s="77">
        <v>5.2</v>
      </c>
      <c r="G366" s="77">
        <v>2</v>
      </c>
      <c r="H366" s="77">
        <v>1</v>
      </c>
      <c r="I366" s="77">
        <v>3.22</v>
      </c>
      <c r="J366" s="77"/>
      <c r="K366" s="77">
        <v>4</v>
      </c>
      <c r="L366" s="77"/>
      <c r="M366" s="77"/>
      <c r="N366" s="77"/>
      <c r="O366" s="77"/>
      <c r="P366" s="77">
        <v>1</v>
      </c>
      <c r="Q366" s="77">
        <v>0.75</v>
      </c>
      <c r="R366" s="77">
        <v>1</v>
      </c>
      <c r="S366" s="77"/>
      <c r="T366" s="126">
        <v>0.41</v>
      </c>
      <c r="U366" s="21">
        <f t="shared" si="26"/>
        <v>29.279999999999998</v>
      </c>
    </row>
    <row r="367" spans="1:21">
      <c r="A367" s="9" t="s">
        <v>1153</v>
      </c>
      <c r="B367" s="77">
        <v>64.02</v>
      </c>
      <c r="C367" s="77">
        <v>6</v>
      </c>
      <c r="D367" s="77"/>
      <c r="E367" s="77">
        <v>20.399999999999999</v>
      </c>
      <c r="F367" s="77">
        <v>36</v>
      </c>
      <c r="G367" s="77">
        <v>42</v>
      </c>
      <c r="H367" s="77">
        <v>64</v>
      </c>
      <c r="I367" s="77">
        <v>10.34</v>
      </c>
      <c r="J367" s="77"/>
      <c r="K367" s="77">
        <v>69</v>
      </c>
      <c r="L367" s="77">
        <v>3.31</v>
      </c>
      <c r="M367" s="109">
        <v>4.16</v>
      </c>
      <c r="N367" s="109">
        <v>20</v>
      </c>
      <c r="O367" s="77">
        <v>2.5</v>
      </c>
      <c r="P367" s="77">
        <v>111</v>
      </c>
      <c r="Q367" s="77">
        <v>66.75</v>
      </c>
      <c r="R367" s="77">
        <v>45</v>
      </c>
      <c r="S367" s="77">
        <v>48.91</v>
      </c>
      <c r="T367" s="126">
        <v>56.91</v>
      </c>
      <c r="U367" s="21">
        <f t="shared" si="26"/>
        <v>670.3</v>
      </c>
    </row>
    <row r="368" spans="1:21">
      <c r="A368" s="9" t="s">
        <v>618</v>
      </c>
      <c r="B368" s="109"/>
      <c r="C368" s="109">
        <v>0.5</v>
      </c>
      <c r="D368" s="109"/>
      <c r="E368" s="109"/>
      <c r="F368" s="109">
        <v>4</v>
      </c>
      <c r="G368" s="109">
        <v>4.25</v>
      </c>
      <c r="H368" s="126">
        <v>5</v>
      </c>
      <c r="I368" s="109">
        <v>1</v>
      </c>
      <c r="J368" s="109"/>
      <c r="K368" s="109">
        <v>4.25</v>
      </c>
      <c r="L368" s="109"/>
      <c r="M368" s="109"/>
      <c r="N368" s="109"/>
      <c r="O368" s="109"/>
      <c r="P368" s="109">
        <v>10</v>
      </c>
      <c r="Q368" s="109">
        <v>3.25</v>
      </c>
      <c r="R368" s="109">
        <v>5.5</v>
      </c>
      <c r="S368" s="109"/>
      <c r="T368" s="126">
        <v>4.5199999999999996</v>
      </c>
      <c r="U368" s="21">
        <f t="shared" si="26"/>
        <v>42.269999999999996</v>
      </c>
    </row>
    <row r="369" spans="1:21">
      <c r="A369" s="9" t="s">
        <v>619</v>
      </c>
      <c r="B369" s="109"/>
      <c r="C369" s="109">
        <v>3</v>
      </c>
      <c r="D369" s="109"/>
      <c r="E369" s="109"/>
      <c r="F369" s="109">
        <v>6</v>
      </c>
      <c r="G369" s="109">
        <v>2</v>
      </c>
      <c r="H369" s="126">
        <v>1</v>
      </c>
      <c r="I369" s="109">
        <v>3.6</v>
      </c>
      <c r="J369" s="109"/>
      <c r="K369" s="109">
        <v>3.5</v>
      </c>
      <c r="L369" s="109"/>
      <c r="M369" s="109"/>
      <c r="N369" s="109"/>
      <c r="O369" s="109"/>
      <c r="P369" s="109">
        <v>2</v>
      </c>
      <c r="Q369" s="109">
        <v>3</v>
      </c>
      <c r="R369" s="109">
        <v>2</v>
      </c>
      <c r="S369" s="109"/>
      <c r="T369" s="126">
        <v>6.27</v>
      </c>
      <c r="U369" s="21">
        <f t="shared" si="26"/>
        <v>32.370000000000005</v>
      </c>
    </row>
    <row r="370" spans="1:21">
      <c r="A370" s="9" t="s">
        <v>1152</v>
      </c>
      <c r="B370" s="109"/>
      <c r="C370" s="109">
        <v>3.5</v>
      </c>
      <c r="D370" s="109">
        <v>8</v>
      </c>
      <c r="E370" s="109">
        <v>7</v>
      </c>
      <c r="F370" s="109">
        <v>10</v>
      </c>
      <c r="G370" s="109">
        <v>6.25</v>
      </c>
      <c r="H370" s="126">
        <v>10</v>
      </c>
      <c r="I370" s="109">
        <v>4.5999999999999996</v>
      </c>
      <c r="J370" s="109"/>
      <c r="K370" s="109">
        <v>7.75</v>
      </c>
      <c r="L370" s="130">
        <v>0.8</v>
      </c>
      <c r="M370" s="119"/>
      <c r="N370" s="119"/>
      <c r="O370" s="109">
        <v>1.5</v>
      </c>
      <c r="P370" s="109">
        <v>11</v>
      </c>
      <c r="Q370" s="109">
        <v>6.25</v>
      </c>
      <c r="R370" s="109">
        <v>7.5</v>
      </c>
      <c r="S370" s="99">
        <v>0.43124999999999997</v>
      </c>
      <c r="T370" s="126">
        <v>10.97</v>
      </c>
      <c r="U370" s="21">
        <f t="shared" si="26"/>
        <v>95.55125000000001</v>
      </c>
    </row>
    <row r="371" spans="1:21">
      <c r="A371" s="9" t="s">
        <v>682</v>
      </c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36"/>
    </row>
    <row r="372" spans="1:21">
      <c r="A372" s="9" t="s">
        <v>993</v>
      </c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36"/>
    </row>
    <row r="373" spans="1:21">
      <c r="A373" s="9" t="s">
        <v>683</v>
      </c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36"/>
    </row>
    <row r="374" spans="1:21">
      <c r="A374" s="9" t="s">
        <v>703</v>
      </c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36"/>
    </row>
    <row r="375" spans="1:21">
      <c r="A375" s="9" t="s">
        <v>702</v>
      </c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36"/>
    </row>
    <row r="376" spans="1:21">
      <c r="A376" s="8" t="s">
        <v>763</v>
      </c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36"/>
    </row>
    <row r="377" spans="1:21">
      <c r="A377" s="10" t="s">
        <v>764</v>
      </c>
      <c r="B377" s="29"/>
      <c r="C377" s="29">
        <v>40</v>
      </c>
      <c r="D377" s="29">
        <v>40</v>
      </c>
      <c r="E377" s="29"/>
      <c r="F377" s="29">
        <v>44</v>
      </c>
      <c r="G377" s="29">
        <v>47</v>
      </c>
      <c r="H377" s="29">
        <v>46</v>
      </c>
      <c r="I377" s="29">
        <v>46</v>
      </c>
      <c r="J377" s="29">
        <v>50</v>
      </c>
      <c r="K377" s="29">
        <v>32</v>
      </c>
      <c r="L377" s="29"/>
      <c r="M377" s="29"/>
      <c r="N377" s="29"/>
      <c r="O377" s="29"/>
      <c r="P377" s="29">
        <v>45</v>
      </c>
      <c r="Q377" s="29">
        <v>42</v>
      </c>
      <c r="R377" s="29">
        <v>46</v>
      </c>
      <c r="S377" s="29"/>
      <c r="T377" s="29"/>
      <c r="U377" s="36"/>
    </row>
    <row r="378" spans="1:21">
      <c r="A378" s="10" t="s">
        <v>765</v>
      </c>
      <c r="B378" s="29"/>
      <c r="C378" s="29">
        <v>49</v>
      </c>
      <c r="D378" s="29"/>
      <c r="E378" s="29"/>
      <c r="F378" s="29">
        <v>51</v>
      </c>
      <c r="G378" s="29">
        <v>59</v>
      </c>
      <c r="H378" s="29">
        <v>59</v>
      </c>
      <c r="I378" s="29"/>
      <c r="J378" s="29">
        <v>65</v>
      </c>
      <c r="K378" s="29">
        <v>52</v>
      </c>
      <c r="L378" s="29"/>
      <c r="M378" s="29"/>
      <c r="N378" s="29"/>
      <c r="O378" s="29"/>
      <c r="P378" s="29">
        <v>55</v>
      </c>
      <c r="Q378" s="29">
        <v>68</v>
      </c>
      <c r="R378" s="29">
        <v>58</v>
      </c>
      <c r="S378" s="29"/>
      <c r="T378" s="77"/>
      <c r="U378" s="36"/>
    </row>
    <row r="379" spans="1:21">
      <c r="A379" s="10" t="s">
        <v>1017</v>
      </c>
      <c r="B379" s="29"/>
      <c r="C379" s="29"/>
      <c r="D379" s="29">
        <v>62</v>
      </c>
      <c r="E379" s="29"/>
      <c r="F379" s="29">
        <v>58</v>
      </c>
      <c r="G379" s="29"/>
      <c r="H379" s="29"/>
      <c r="I379" s="29"/>
      <c r="J379" s="29"/>
      <c r="K379" s="29">
        <v>55</v>
      </c>
      <c r="L379" s="29"/>
      <c r="M379" s="29"/>
      <c r="N379" s="29"/>
      <c r="O379" s="29"/>
      <c r="P379" s="29"/>
      <c r="Q379" s="29"/>
      <c r="R379" s="29"/>
      <c r="S379" s="29"/>
      <c r="T379" s="29"/>
      <c r="U379" s="36"/>
    </row>
    <row r="380" spans="1:21">
      <c r="A380" s="9" t="s">
        <v>766</v>
      </c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1"/>
      <c r="N380" s="21"/>
      <c r="O380" s="29"/>
      <c r="P380" s="29"/>
      <c r="Q380" s="29"/>
      <c r="R380" s="29"/>
      <c r="S380" s="29"/>
      <c r="T380" s="29"/>
      <c r="U380" s="36"/>
    </row>
    <row r="381" spans="1:21">
      <c r="A381" s="10" t="s">
        <v>764</v>
      </c>
      <c r="B381" s="28"/>
      <c r="C381" s="28">
        <v>0.8</v>
      </c>
      <c r="D381" s="28"/>
      <c r="E381" s="28"/>
      <c r="F381" s="90" t="s">
        <v>1389</v>
      </c>
      <c r="G381" s="28">
        <v>0.2</v>
      </c>
      <c r="H381" s="28"/>
      <c r="I381" s="28" t="s">
        <v>1243</v>
      </c>
      <c r="J381" s="28"/>
      <c r="K381" s="28">
        <v>1</v>
      </c>
      <c r="L381" s="28"/>
      <c r="M381" s="28"/>
      <c r="N381" s="28"/>
      <c r="O381" s="28"/>
      <c r="P381" s="28">
        <v>0.3</v>
      </c>
      <c r="Q381" s="28">
        <v>0.35</v>
      </c>
      <c r="R381" s="28">
        <v>0.1</v>
      </c>
      <c r="S381" s="28"/>
      <c r="T381" s="90" t="s">
        <v>1401</v>
      </c>
      <c r="U381" s="36"/>
    </row>
    <row r="382" spans="1:21">
      <c r="A382" s="10" t="s">
        <v>765</v>
      </c>
      <c r="B382" s="28"/>
      <c r="C382" s="28">
        <v>1</v>
      </c>
      <c r="D382" s="28"/>
      <c r="E382" s="28"/>
      <c r="F382" s="90" t="s">
        <v>1058</v>
      </c>
      <c r="G382" s="28">
        <v>0.5</v>
      </c>
      <c r="H382" s="28"/>
      <c r="I382" s="28"/>
      <c r="J382" s="28"/>
      <c r="K382" s="28">
        <v>1</v>
      </c>
      <c r="L382" s="28"/>
      <c r="M382" s="28"/>
      <c r="N382" s="28"/>
      <c r="O382" s="28"/>
      <c r="P382" s="28">
        <v>0.2</v>
      </c>
      <c r="Q382" s="28">
        <v>0.7</v>
      </c>
      <c r="R382" s="28">
        <v>0.75</v>
      </c>
      <c r="S382" s="28"/>
      <c r="T382" s="28">
        <v>0.8</v>
      </c>
      <c r="U382" s="36"/>
    </row>
    <row r="383" spans="1:21">
      <c r="A383" s="10" t="s">
        <v>1017</v>
      </c>
      <c r="B383" s="28"/>
      <c r="C383" s="28"/>
      <c r="D383" s="28">
        <v>0.45</v>
      </c>
      <c r="E383" s="28"/>
      <c r="F383" s="90" t="s">
        <v>1058</v>
      </c>
      <c r="G383" s="28"/>
      <c r="H383" s="28"/>
      <c r="I383" s="28"/>
      <c r="J383" s="28"/>
      <c r="K383" s="28">
        <v>1</v>
      </c>
      <c r="L383" s="28"/>
      <c r="M383" s="28"/>
      <c r="N383" s="28"/>
      <c r="O383" s="28"/>
      <c r="P383" s="28"/>
      <c r="Q383" s="28"/>
      <c r="R383" s="28"/>
      <c r="S383" s="28"/>
      <c r="T383" s="28">
        <v>0.8</v>
      </c>
      <c r="U383" s="36"/>
    </row>
    <row r="384" spans="1:21">
      <c r="A384" s="9" t="s">
        <v>1079</v>
      </c>
      <c r="B384" s="29"/>
      <c r="C384" s="29"/>
      <c r="D384" s="29"/>
      <c r="E384" s="29"/>
      <c r="F384" s="29"/>
      <c r="G384" s="29"/>
      <c r="H384" s="29"/>
      <c r="I384" s="29"/>
      <c r="J384" s="29"/>
      <c r="K384" s="28"/>
      <c r="L384" s="28"/>
      <c r="M384" s="21"/>
      <c r="N384" s="21"/>
      <c r="O384" s="29"/>
      <c r="P384" s="29"/>
      <c r="Q384" s="29"/>
      <c r="R384" s="29"/>
      <c r="S384" s="28"/>
      <c r="T384" s="28"/>
      <c r="U384" s="36"/>
    </row>
    <row r="385" spans="1:21">
      <c r="A385" s="10" t="s">
        <v>764</v>
      </c>
      <c r="B385" s="29"/>
      <c r="C385" s="29">
        <v>8</v>
      </c>
      <c r="D385" s="29">
        <v>3</v>
      </c>
      <c r="E385" s="29"/>
      <c r="F385" s="91" t="s">
        <v>1390</v>
      </c>
      <c r="G385" s="77" t="s">
        <v>1392</v>
      </c>
      <c r="H385" s="29"/>
      <c r="I385" s="29" t="s">
        <v>1405</v>
      </c>
      <c r="J385" s="29" t="s">
        <v>1265</v>
      </c>
      <c r="K385" s="29">
        <v>0</v>
      </c>
      <c r="L385" s="29"/>
      <c r="M385" s="70"/>
      <c r="N385" s="70"/>
      <c r="O385" s="29"/>
      <c r="P385" s="91" t="s">
        <v>1143</v>
      </c>
      <c r="Q385" s="70">
        <v>5</v>
      </c>
      <c r="R385" s="70">
        <v>30</v>
      </c>
      <c r="S385" s="70"/>
      <c r="T385" s="91" t="s">
        <v>1402</v>
      </c>
      <c r="U385" s="36"/>
    </row>
    <row r="386" spans="1:21">
      <c r="A386" s="10" t="s">
        <v>765</v>
      </c>
      <c r="B386" s="29"/>
      <c r="C386" s="29">
        <v>6</v>
      </c>
      <c r="D386" s="29"/>
      <c r="E386" s="29"/>
      <c r="F386" s="77" t="s">
        <v>1352</v>
      </c>
      <c r="G386" s="91" t="s">
        <v>1390</v>
      </c>
      <c r="H386" s="29"/>
      <c r="I386" s="29"/>
      <c r="J386" s="29"/>
      <c r="K386" s="91" t="s">
        <v>1112</v>
      </c>
      <c r="L386" s="91"/>
      <c r="M386" s="70"/>
      <c r="N386" s="70"/>
      <c r="O386" s="29"/>
      <c r="P386" s="91" t="s">
        <v>1396</v>
      </c>
      <c r="Q386" s="70">
        <v>10</v>
      </c>
      <c r="R386" s="70">
        <v>10</v>
      </c>
      <c r="S386" s="70"/>
      <c r="T386" s="91" t="s">
        <v>1403</v>
      </c>
      <c r="U386" s="36"/>
    </row>
    <row r="387" spans="1:21">
      <c r="A387" s="10" t="s">
        <v>1017</v>
      </c>
      <c r="B387" s="29"/>
      <c r="C387" s="29"/>
      <c r="D387" s="29">
        <v>20</v>
      </c>
      <c r="E387" s="29"/>
      <c r="F387" s="77" t="s">
        <v>1352</v>
      </c>
      <c r="G387" s="29"/>
      <c r="H387" s="29"/>
      <c r="I387" s="29"/>
      <c r="J387" s="29"/>
      <c r="K387" s="91" t="s">
        <v>1112</v>
      </c>
      <c r="L387" s="91"/>
      <c r="M387" s="29"/>
      <c r="N387" s="29"/>
      <c r="O387" s="29"/>
      <c r="P387" s="70"/>
      <c r="Q387" s="70"/>
      <c r="R387" s="70"/>
      <c r="S387" s="70"/>
      <c r="T387" s="91" t="s">
        <v>1404</v>
      </c>
      <c r="U387" s="36"/>
    </row>
    <row r="388" spans="1:21">
      <c r="A388" s="9" t="s">
        <v>872</v>
      </c>
      <c r="B388" s="29"/>
      <c r="C388" s="29"/>
      <c r="D388" s="29"/>
      <c r="E388" s="29"/>
      <c r="F388" s="29"/>
      <c r="G388" s="29"/>
      <c r="H388" s="29"/>
      <c r="I388" s="29"/>
      <c r="J388" s="29"/>
      <c r="K388" s="28"/>
      <c r="L388" s="28"/>
      <c r="M388" s="28"/>
      <c r="N388" s="28"/>
      <c r="O388" s="29"/>
      <c r="P388" s="29"/>
      <c r="Q388" s="29"/>
      <c r="R388" s="29"/>
      <c r="S388" s="28"/>
      <c r="T388" s="28"/>
      <c r="U388" s="36"/>
    </row>
    <row r="389" spans="1:21">
      <c r="A389" s="10" t="s">
        <v>764</v>
      </c>
      <c r="B389" s="29"/>
      <c r="C389" s="29">
        <v>0</v>
      </c>
      <c r="D389" s="29">
        <v>0</v>
      </c>
      <c r="E389" s="29"/>
      <c r="F389" s="29"/>
      <c r="G389" s="29">
        <v>0</v>
      </c>
      <c r="H389" s="29"/>
      <c r="I389" s="29"/>
      <c r="J389" s="29"/>
      <c r="K389" s="37">
        <v>0</v>
      </c>
      <c r="L389" s="37"/>
      <c r="M389" s="29"/>
      <c r="N389" s="29"/>
      <c r="O389" s="70"/>
      <c r="P389" s="91" t="s">
        <v>1112</v>
      </c>
      <c r="Q389" s="91" t="s">
        <v>1112</v>
      </c>
      <c r="R389" s="91" t="s">
        <v>1112</v>
      </c>
      <c r="S389" s="29"/>
      <c r="T389" s="29">
        <v>0</v>
      </c>
      <c r="U389" s="36"/>
    </row>
    <row r="390" spans="1:21">
      <c r="A390" s="10" t="s">
        <v>765</v>
      </c>
      <c r="B390" s="29"/>
      <c r="C390" s="29">
        <v>0</v>
      </c>
      <c r="D390" s="29"/>
      <c r="E390" s="29"/>
      <c r="F390" s="29"/>
      <c r="G390" s="29">
        <v>0</v>
      </c>
      <c r="H390" s="29"/>
      <c r="I390" s="29"/>
      <c r="J390" s="29"/>
      <c r="K390" s="118">
        <v>0</v>
      </c>
      <c r="L390" s="118"/>
      <c r="M390" s="29"/>
      <c r="N390" s="29"/>
      <c r="O390" s="70"/>
      <c r="P390" s="91" t="s">
        <v>1112</v>
      </c>
      <c r="Q390" s="91" t="s">
        <v>1112</v>
      </c>
      <c r="R390" s="91" t="s">
        <v>1112</v>
      </c>
      <c r="S390" s="29"/>
      <c r="T390" s="29">
        <v>0</v>
      </c>
      <c r="U390" s="36"/>
    </row>
    <row r="391" spans="1:21">
      <c r="A391" s="10" t="s">
        <v>1017</v>
      </c>
      <c r="B391" s="29"/>
      <c r="C391" s="29"/>
      <c r="D391" s="29">
        <v>0</v>
      </c>
      <c r="E391" s="29"/>
      <c r="F391" s="29"/>
      <c r="G391" s="29"/>
      <c r="H391" s="29"/>
      <c r="I391" s="29"/>
      <c r="J391" s="29"/>
      <c r="K391" s="37">
        <v>0</v>
      </c>
      <c r="L391" s="37"/>
      <c r="M391" s="77"/>
      <c r="N391" s="77"/>
      <c r="O391" s="70"/>
      <c r="P391" s="70"/>
      <c r="Q391" s="70"/>
      <c r="R391" s="70"/>
      <c r="S391" s="29"/>
      <c r="T391" s="29">
        <v>0</v>
      </c>
      <c r="U391" s="36"/>
    </row>
    <row r="392" spans="1:21">
      <c r="A392" s="8"/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36"/>
    </row>
    <row r="393" spans="1:21" ht="28">
      <c r="A393" s="10" t="s">
        <v>615</v>
      </c>
      <c r="B393" s="24" t="s">
        <v>1377</v>
      </c>
      <c r="C393" s="69" t="s">
        <v>602</v>
      </c>
      <c r="D393" s="24" t="s">
        <v>1380</v>
      </c>
      <c r="E393" s="24" t="s">
        <v>1328</v>
      </c>
      <c r="F393" s="24" t="s">
        <v>1382</v>
      </c>
      <c r="G393" s="24" t="s">
        <v>1208</v>
      </c>
      <c r="H393" s="24" t="s">
        <v>1383</v>
      </c>
      <c r="I393" s="69" t="s">
        <v>1178</v>
      </c>
      <c r="J393" s="69" t="s">
        <v>1186</v>
      </c>
      <c r="K393" s="24" t="s">
        <v>1173</v>
      </c>
      <c r="L393" s="24" t="s">
        <v>1222</v>
      </c>
      <c r="M393" s="24" t="s">
        <v>1222</v>
      </c>
      <c r="N393" s="69" t="s">
        <v>1183</v>
      </c>
      <c r="O393" s="24" t="s">
        <v>1333</v>
      </c>
      <c r="P393" s="24" t="s">
        <v>1334</v>
      </c>
      <c r="Q393" s="24" t="s">
        <v>1154</v>
      </c>
      <c r="R393" s="69" t="s">
        <v>1218</v>
      </c>
      <c r="S393" s="24" t="s">
        <v>1255</v>
      </c>
      <c r="T393" s="24" t="s">
        <v>601</v>
      </c>
      <c r="U393" s="36"/>
    </row>
    <row r="394" spans="1:21" ht="28">
      <c r="B394" s="24" t="s">
        <v>1378</v>
      </c>
      <c r="C394" s="69" t="s">
        <v>1358</v>
      </c>
      <c r="D394" s="24" t="s">
        <v>1154</v>
      </c>
      <c r="E394" s="69" t="s">
        <v>1381</v>
      </c>
      <c r="F394" s="69" t="s">
        <v>1132</v>
      </c>
      <c r="G394" s="69" t="s">
        <v>1329</v>
      </c>
      <c r="H394" s="69" t="s">
        <v>1387</v>
      </c>
      <c r="I394" s="69" t="s">
        <v>1393</v>
      </c>
      <c r="J394" s="69"/>
      <c r="K394" s="24"/>
      <c r="L394" s="24"/>
      <c r="M394" s="24"/>
      <c r="N394" s="24"/>
      <c r="O394" s="24"/>
      <c r="P394" s="69" t="s">
        <v>1353</v>
      </c>
      <c r="Q394" s="24" t="s">
        <v>1335</v>
      </c>
      <c r="R394" s="24" t="s">
        <v>1219</v>
      </c>
      <c r="S394" s="24" t="s">
        <v>1182</v>
      </c>
      <c r="T394" s="69" t="s">
        <v>1181</v>
      </c>
      <c r="U394" s="36"/>
    </row>
    <row r="395" spans="1:21" ht="28">
      <c r="B395" s="24" t="s">
        <v>1342</v>
      </c>
      <c r="C395" s="24"/>
      <c r="D395" s="69" t="s">
        <v>1385</v>
      </c>
      <c r="E395" s="24"/>
      <c r="F395" s="69" t="s">
        <v>1388</v>
      </c>
      <c r="G395" s="24"/>
      <c r="H395" s="69" t="s">
        <v>1384</v>
      </c>
      <c r="I395" s="69"/>
      <c r="J395" s="69"/>
      <c r="K395" s="69"/>
      <c r="L395" s="69"/>
      <c r="M395" s="21"/>
      <c r="N395" s="21"/>
      <c r="O395" s="24"/>
      <c r="P395" s="69"/>
      <c r="Q395" s="24"/>
      <c r="R395" s="24"/>
      <c r="S395" s="24"/>
      <c r="T395" s="24"/>
      <c r="U395" s="36"/>
    </row>
    <row r="396" spans="1:21" ht="28">
      <c r="B396" s="129" t="s">
        <v>1341</v>
      </c>
      <c r="C396" s="129"/>
      <c r="D396" s="69" t="s">
        <v>1307</v>
      </c>
      <c r="E396" s="69"/>
      <c r="F396" s="24"/>
      <c r="G396" s="24"/>
      <c r="H396" s="24"/>
      <c r="I396" s="69"/>
      <c r="J396" s="69"/>
      <c r="K396" s="24"/>
      <c r="L396" s="24"/>
      <c r="M396" s="69"/>
      <c r="N396" s="69"/>
      <c r="O396" s="69"/>
      <c r="P396" s="69"/>
      <c r="Q396" s="24"/>
      <c r="R396" s="24"/>
      <c r="S396" s="69"/>
      <c r="T396" s="69"/>
      <c r="U396" s="36"/>
    </row>
    <row r="397" spans="1:21" ht="14">
      <c r="B397" s="24" t="s">
        <v>1158</v>
      </c>
      <c r="C397" s="24"/>
      <c r="D397" s="24"/>
      <c r="E397" s="21"/>
      <c r="F397" s="24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</row>
    <row r="398" spans="1:21" ht="14">
      <c r="B398" s="24" t="s">
        <v>1157</v>
      </c>
      <c r="C398" s="24"/>
      <c r="D398" s="24"/>
      <c r="E398" s="21"/>
      <c r="F398" s="24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</row>
    <row r="399" spans="1:21" ht="28">
      <c r="B399" s="69" t="s">
        <v>1379</v>
      </c>
      <c r="C399" s="69"/>
      <c r="D399" s="36"/>
      <c r="E399" s="21"/>
      <c r="F399" s="24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</row>
    <row r="400" spans="1:21" ht="28">
      <c r="B400" s="69" t="s">
        <v>1386</v>
      </c>
      <c r="C400" s="69"/>
      <c r="D400" s="24"/>
      <c r="E400" s="128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</row>
    <row r="401" spans="1:21" ht="14">
      <c r="B401" s="69" t="s">
        <v>1159</v>
      </c>
      <c r="C401" s="24"/>
      <c r="D401" s="21"/>
      <c r="E401" s="128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</row>
    <row r="402" spans="1:21">
      <c r="B402" s="24"/>
      <c r="C402" s="24"/>
      <c r="D402" s="21"/>
      <c r="E402" s="128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</row>
    <row r="404" spans="1:21">
      <c r="A404" s="88" t="s">
        <v>1397</v>
      </c>
      <c r="B404" t="s">
        <v>1398</v>
      </c>
    </row>
    <row r="405" spans="1:21">
      <c r="A405" s="88" t="s">
        <v>1257</v>
      </c>
      <c r="B405" t="s">
        <v>1400</v>
      </c>
    </row>
    <row r="406" spans="1:21">
      <c r="A406" s="88" t="s">
        <v>1165</v>
      </c>
      <c r="B406" s="88" t="s">
        <v>1394</v>
      </c>
      <c r="C406" s="88"/>
    </row>
    <row r="407" spans="1:21">
      <c r="A407" s="88"/>
      <c r="B407" s="88"/>
      <c r="C407" s="88"/>
    </row>
  </sheetData>
  <pageMargins left="0.7" right="0.7" top="0.75" bottom="0.75" header="0.3" footer="0.3"/>
  <pageSetup orientation="portrait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4A6B4-CF5D-8B42-88B1-B27E1EFADD4C}">
  <dimension ref="A1:S412"/>
  <sheetViews>
    <sheetView topLeftCell="A363" workbookViewId="0">
      <pane xSplit="1" topLeftCell="C1" activePane="topRight" state="frozen"/>
      <selection activeCell="A365" sqref="A365"/>
      <selection pane="topRight" activeCell="M36" sqref="M36"/>
    </sheetView>
  </sheetViews>
  <sheetFormatPr baseColWidth="10" defaultRowHeight="13"/>
  <cols>
    <col min="1" max="1" width="25.83203125" customWidth="1"/>
    <col min="2" max="17" width="10.83203125" customWidth="1"/>
  </cols>
  <sheetData>
    <row r="1" spans="1:19">
      <c r="A1" s="3" t="s">
        <v>1410</v>
      </c>
      <c r="D1" s="5" t="s">
        <v>514</v>
      </c>
      <c r="E1" s="5">
        <f>S359</f>
        <v>168</v>
      </c>
      <c r="F1" s="5"/>
      <c r="G1" s="5"/>
      <c r="H1" s="5"/>
      <c r="I1" s="5"/>
      <c r="J1" s="5"/>
      <c r="L1" s="4"/>
      <c r="M1" s="4"/>
      <c r="N1" s="4"/>
      <c r="O1" s="4"/>
      <c r="Q1" s="4"/>
      <c r="R1" s="4"/>
    </row>
    <row r="2" spans="1:19">
      <c r="A2" s="3"/>
      <c r="D2" s="5"/>
      <c r="E2" s="5"/>
      <c r="F2" s="5"/>
      <c r="G2" s="5"/>
      <c r="H2" s="5"/>
      <c r="I2" s="5"/>
      <c r="J2" s="5"/>
      <c r="K2" s="5"/>
      <c r="L2" s="4"/>
      <c r="M2" s="4"/>
      <c r="N2" s="4"/>
      <c r="O2" s="4"/>
      <c r="Q2" s="4"/>
      <c r="R2" s="4"/>
    </row>
    <row r="3" spans="1:19" ht="56">
      <c r="A3" s="3"/>
      <c r="B3" s="40" t="s">
        <v>1413</v>
      </c>
      <c r="C3" s="40" t="s">
        <v>1302</v>
      </c>
      <c r="D3" s="40" t="s">
        <v>1416</v>
      </c>
      <c r="E3" s="47" t="s">
        <v>1195</v>
      </c>
      <c r="F3" s="47" t="s">
        <v>1345</v>
      </c>
      <c r="G3" s="40" t="s">
        <v>1422</v>
      </c>
      <c r="H3" s="40" t="s">
        <v>1187</v>
      </c>
      <c r="I3" s="40" t="s">
        <v>1151</v>
      </c>
      <c r="J3" s="40" t="s">
        <v>1371</v>
      </c>
      <c r="K3" s="47" t="s">
        <v>1141</v>
      </c>
      <c r="L3" s="47" t="s">
        <v>1420</v>
      </c>
      <c r="M3" s="47" t="s">
        <v>1148</v>
      </c>
      <c r="N3" s="47" t="s">
        <v>1448</v>
      </c>
      <c r="O3" s="47" t="s">
        <v>1428</v>
      </c>
      <c r="P3" s="47" t="s">
        <v>1216</v>
      </c>
      <c r="Q3" s="47" t="s">
        <v>1376</v>
      </c>
      <c r="R3" s="47" t="s">
        <v>1375</v>
      </c>
      <c r="S3" s="41" t="s">
        <v>378</v>
      </c>
    </row>
    <row r="4" spans="1:19">
      <c r="B4" s="81"/>
      <c r="C4" s="81"/>
      <c r="D4" s="67"/>
      <c r="E4" s="100"/>
      <c r="F4" s="100"/>
      <c r="G4" s="100"/>
      <c r="H4" s="100"/>
      <c r="I4" s="100"/>
      <c r="J4" s="81"/>
      <c r="K4" s="100"/>
      <c r="L4" s="100"/>
      <c r="M4" s="100"/>
      <c r="N4" s="100"/>
      <c r="O4" s="100"/>
      <c r="P4" s="81"/>
      <c r="Q4" s="81"/>
      <c r="R4" s="81"/>
      <c r="S4" s="72"/>
    </row>
    <row r="5" spans="1:19" ht="14">
      <c r="A5" s="2" t="s">
        <v>983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14">
      <c r="A6" s="39" t="s">
        <v>885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 t="str">
        <f t="shared" ref="S6:S37" si="0">IF(SUM(B6:R6)=0,"",SUM(B6:R6))</f>
        <v/>
      </c>
    </row>
    <row r="7" spans="1:19">
      <c r="A7" s="8" t="s">
        <v>364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 t="str">
        <f t="shared" si="0"/>
        <v/>
      </c>
    </row>
    <row r="8" spans="1:19">
      <c r="A8" s="8" t="s">
        <v>1258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 t="str">
        <f t="shared" si="0"/>
        <v/>
      </c>
    </row>
    <row r="9" spans="1:19">
      <c r="A9" s="63" t="s">
        <v>408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 t="str">
        <f t="shared" si="0"/>
        <v/>
      </c>
    </row>
    <row r="10" spans="1:19">
      <c r="A10" s="33" t="s">
        <v>266</v>
      </c>
      <c r="B10" s="21">
        <v>100</v>
      </c>
      <c r="C10" s="21"/>
      <c r="D10" s="21">
        <v>28</v>
      </c>
      <c r="E10" s="21">
        <v>15</v>
      </c>
      <c r="F10" s="21"/>
      <c r="G10" s="36">
        <v>3</v>
      </c>
      <c r="H10" s="36">
        <v>43</v>
      </c>
      <c r="I10" s="36">
        <v>1</v>
      </c>
      <c r="J10" s="21"/>
      <c r="K10" s="21">
        <v>4</v>
      </c>
      <c r="L10" s="21"/>
      <c r="M10" s="21">
        <v>22</v>
      </c>
      <c r="N10" s="21"/>
      <c r="O10" s="21">
        <v>78</v>
      </c>
      <c r="P10" s="21">
        <v>28</v>
      </c>
      <c r="Q10" s="21"/>
      <c r="R10" s="21">
        <v>17</v>
      </c>
      <c r="S10" s="21">
        <f t="shared" si="0"/>
        <v>339</v>
      </c>
    </row>
    <row r="11" spans="1:19" ht="14">
      <c r="A11" s="39" t="s">
        <v>776</v>
      </c>
      <c r="B11" s="21" t="s">
        <v>1348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 t="str">
        <f t="shared" si="0"/>
        <v/>
      </c>
    </row>
    <row r="12" spans="1:19" ht="14">
      <c r="A12" s="38" t="s">
        <v>242</v>
      </c>
      <c r="B12" s="21" t="s">
        <v>1348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 t="str">
        <f t="shared" si="0"/>
        <v/>
      </c>
    </row>
    <row r="13" spans="1:19">
      <c r="A13" s="8" t="s">
        <v>267</v>
      </c>
      <c r="B13" s="21">
        <v>12</v>
      </c>
      <c r="C13" s="21"/>
      <c r="D13" s="21"/>
      <c r="E13" s="21">
        <v>5</v>
      </c>
      <c r="F13" s="21"/>
      <c r="G13" s="21"/>
      <c r="H13" s="21">
        <v>1</v>
      </c>
      <c r="I13" s="21">
        <v>1</v>
      </c>
      <c r="J13" s="21"/>
      <c r="K13" s="21"/>
      <c r="L13" s="21"/>
      <c r="M13" s="21"/>
      <c r="N13" s="21"/>
      <c r="O13" s="21"/>
      <c r="P13" s="21"/>
      <c r="Q13" s="21"/>
      <c r="R13" s="21"/>
      <c r="S13" s="21">
        <f t="shared" si="0"/>
        <v>19</v>
      </c>
    </row>
    <row r="14" spans="1:19">
      <c r="A14" s="8" t="s">
        <v>411</v>
      </c>
      <c r="B14" s="21" t="s">
        <v>1348</v>
      </c>
      <c r="C14" s="21"/>
      <c r="D14" s="21"/>
      <c r="E14" s="21">
        <v>2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>
        <f t="shared" si="0"/>
        <v>2</v>
      </c>
    </row>
    <row r="15" spans="1:19">
      <c r="A15" s="8" t="s">
        <v>568</v>
      </c>
      <c r="B15" s="21">
        <v>4</v>
      </c>
      <c r="C15" s="21"/>
      <c r="D15" s="21"/>
      <c r="E15" s="21">
        <v>17</v>
      </c>
      <c r="F15" s="21"/>
      <c r="G15" s="21"/>
      <c r="H15" s="21"/>
      <c r="I15" s="21"/>
      <c r="J15" s="21"/>
      <c r="K15" s="21"/>
      <c r="L15" s="21">
        <v>2</v>
      </c>
      <c r="M15" s="21"/>
      <c r="N15" s="21"/>
      <c r="O15" s="21">
        <v>2</v>
      </c>
      <c r="P15" s="21"/>
      <c r="Q15" s="21"/>
      <c r="R15" s="21"/>
      <c r="S15" s="21">
        <f t="shared" si="0"/>
        <v>25</v>
      </c>
    </row>
    <row r="16" spans="1:19">
      <c r="A16" s="8" t="s">
        <v>569</v>
      </c>
      <c r="B16" s="21">
        <v>3</v>
      </c>
      <c r="C16" s="21"/>
      <c r="D16" s="21"/>
      <c r="E16" s="21">
        <v>44</v>
      </c>
      <c r="F16" s="21"/>
      <c r="G16" s="21"/>
      <c r="H16" s="21"/>
      <c r="I16" s="21"/>
      <c r="J16" s="21"/>
      <c r="K16" s="21"/>
      <c r="L16" s="21"/>
      <c r="M16" s="21">
        <v>34</v>
      </c>
      <c r="N16" s="21"/>
      <c r="O16" s="21"/>
      <c r="P16" s="21"/>
      <c r="Q16" s="21"/>
      <c r="R16" s="21">
        <v>2</v>
      </c>
      <c r="S16" s="21">
        <f t="shared" si="0"/>
        <v>83</v>
      </c>
    </row>
    <row r="17" spans="1:19">
      <c r="A17" s="8" t="s">
        <v>268</v>
      </c>
      <c r="B17" s="21" t="s">
        <v>1348</v>
      </c>
      <c r="C17" s="21"/>
      <c r="D17" s="21">
        <v>6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>
        <v>3</v>
      </c>
      <c r="P17" s="21"/>
      <c r="Q17" s="21"/>
      <c r="R17" s="21"/>
      <c r="S17" s="21">
        <f t="shared" si="0"/>
        <v>9</v>
      </c>
    </row>
    <row r="18" spans="1:19">
      <c r="A18" s="8" t="s">
        <v>269</v>
      </c>
      <c r="B18" s="21" t="s">
        <v>1348</v>
      </c>
      <c r="C18" s="21"/>
      <c r="D18" s="21"/>
      <c r="E18" s="21">
        <v>3</v>
      </c>
      <c r="F18" s="21"/>
      <c r="G18" s="21"/>
      <c r="H18" s="21">
        <v>6</v>
      </c>
      <c r="I18" s="21"/>
      <c r="J18" s="21"/>
      <c r="K18" s="21"/>
      <c r="L18" s="21"/>
      <c r="M18" s="21"/>
      <c r="N18" s="21"/>
      <c r="O18" s="21"/>
      <c r="P18" s="21">
        <v>10</v>
      </c>
      <c r="Q18" s="21"/>
      <c r="R18" s="21"/>
      <c r="S18" s="21">
        <f t="shared" si="0"/>
        <v>19</v>
      </c>
    </row>
    <row r="19" spans="1:19">
      <c r="A19" s="8" t="s">
        <v>410</v>
      </c>
      <c r="B19" s="21">
        <v>62</v>
      </c>
      <c r="C19" s="21"/>
      <c r="D19" s="21">
        <v>13</v>
      </c>
      <c r="E19" s="21">
        <v>30</v>
      </c>
      <c r="F19" s="21">
        <v>4</v>
      </c>
      <c r="G19" s="21"/>
      <c r="H19" s="21">
        <v>4</v>
      </c>
      <c r="I19" s="21">
        <v>3</v>
      </c>
      <c r="J19" s="21"/>
      <c r="K19" s="21">
        <v>2</v>
      </c>
      <c r="L19" s="21">
        <v>4</v>
      </c>
      <c r="M19" s="21"/>
      <c r="N19" s="21"/>
      <c r="O19" s="21">
        <v>4</v>
      </c>
      <c r="P19" s="21">
        <v>4</v>
      </c>
      <c r="Q19" s="21"/>
      <c r="R19" s="21">
        <v>10</v>
      </c>
      <c r="S19" s="21">
        <f t="shared" si="0"/>
        <v>140</v>
      </c>
    </row>
    <row r="20" spans="1:19">
      <c r="A20" s="8" t="s">
        <v>40</v>
      </c>
      <c r="B20" s="21" t="s">
        <v>1348</v>
      </c>
      <c r="C20" s="21"/>
      <c r="D20" s="21"/>
      <c r="E20" s="21">
        <v>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>
        <f t="shared" si="0"/>
        <v>4</v>
      </c>
    </row>
    <row r="21" spans="1:19">
      <c r="A21" s="8" t="s">
        <v>417</v>
      </c>
      <c r="B21" s="21">
        <v>58</v>
      </c>
      <c r="C21" s="21"/>
      <c r="D21" s="21"/>
      <c r="E21" s="21">
        <v>22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>
        <v>2</v>
      </c>
      <c r="S21" s="21">
        <f t="shared" si="0"/>
        <v>82</v>
      </c>
    </row>
    <row r="22" spans="1:19">
      <c r="A22" s="8" t="s">
        <v>1259</v>
      </c>
      <c r="B22" s="21" t="s">
        <v>1348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 t="str">
        <f t="shared" si="0"/>
        <v/>
      </c>
    </row>
    <row r="23" spans="1:19">
      <c r="A23" s="8" t="s">
        <v>124</v>
      </c>
      <c r="B23" s="21" t="s">
        <v>1348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 t="str">
        <f t="shared" si="0"/>
        <v/>
      </c>
    </row>
    <row r="24" spans="1:19">
      <c r="A24" s="8" t="s">
        <v>418</v>
      </c>
      <c r="B24" s="21">
        <v>16</v>
      </c>
      <c r="C24" s="21"/>
      <c r="D24" s="21">
        <v>4</v>
      </c>
      <c r="E24" s="21">
        <v>15</v>
      </c>
      <c r="F24" s="21"/>
      <c r="G24" s="21"/>
      <c r="H24" s="21">
        <v>12</v>
      </c>
      <c r="I24" s="21"/>
      <c r="J24" s="21"/>
      <c r="K24" s="21"/>
      <c r="L24" s="21"/>
      <c r="M24" s="21">
        <v>3</v>
      </c>
      <c r="N24" s="21"/>
      <c r="O24" s="21"/>
      <c r="P24" s="21"/>
      <c r="Q24" s="21"/>
      <c r="R24" s="21"/>
      <c r="S24" s="21">
        <f t="shared" si="0"/>
        <v>50</v>
      </c>
    </row>
    <row r="25" spans="1:19">
      <c r="A25" s="8" t="s">
        <v>849</v>
      </c>
      <c r="B25" s="21" t="s">
        <v>1348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 t="str">
        <f t="shared" si="0"/>
        <v/>
      </c>
    </row>
    <row r="26" spans="1:19">
      <c r="A26" s="8" t="s">
        <v>419</v>
      </c>
      <c r="B26" s="21" t="s">
        <v>1348</v>
      </c>
      <c r="C26" s="21"/>
      <c r="D26" s="21"/>
      <c r="E26" s="21"/>
      <c r="F26" s="21"/>
      <c r="G26" s="21"/>
      <c r="H26" s="21">
        <v>8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>
        <f t="shared" si="0"/>
        <v>8</v>
      </c>
    </row>
    <row r="27" spans="1:19">
      <c r="A27" s="8" t="s">
        <v>18</v>
      </c>
      <c r="B27" s="21" t="s">
        <v>1348</v>
      </c>
      <c r="C27" s="21"/>
      <c r="D27" s="21"/>
      <c r="E27" s="21">
        <v>2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>
        <f t="shared" si="0"/>
        <v>2</v>
      </c>
    </row>
    <row r="28" spans="1:19">
      <c r="A28" s="8" t="s">
        <v>828</v>
      </c>
      <c r="B28" s="21" t="s">
        <v>1348</v>
      </c>
      <c r="C28" s="21"/>
      <c r="D28" s="29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 t="str">
        <f t="shared" si="0"/>
        <v/>
      </c>
    </row>
    <row r="29" spans="1:19">
      <c r="A29" s="8" t="s">
        <v>770</v>
      </c>
      <c r="B29" s="21" t="s">
        <v>1348</v>
      </c>
      <c r="C29" s="21"/>
      <c r="D29" s="21"/>
      <c r="E29" s="21">
        <v>2</v>
      </c>
      <c r="F29" s="21"/>
      <c r="G29" s="21"/>
      <c r="H29" s="21"/>
      <c r="I29" s="21"/>
      <c r="J29" s="21"/>
      <c r="K29" s="20"/>
      <c r="L29" s="20"/>
      <c r="M29" s="20">
        <v>8</v>
      </c>
      <c r="N29" s="20"/>
      <c r="O29" s="20">
        <v>2</v>
      </c>
      <c r="P29" s="21">
        <v>8</v>
      </c>
      <c r="Q29" s="21"/>
      <c r="R29" s="21">
        <v>15</v>
      </c>
      <c r="S29" s="21">
        <f t="shared" si="0"/>
        <v>35</v>
      </c>
    </row>
    <row r="30" spans="1:19">
      <c r="A30" s="8" t="s">
        <v>684</v>
      </c>
      <c r="B30" s="21">
        <v>2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>
        <f t="shared" si="0"/>
        <v>2</v>
      </c>
    </row>
    <row r="31" spans="1:19">
      <c r="A31" s="8" t="s">
        <v>771</v>
      </c>
      <c r="B31" s="21">
        <v>6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>
        <f t="shared" si="0"/>
        <v>6</v>
      </c>
    </row>
    <row r="32" spans="1:19">
      <c r="A32" s="8" t="s">
        <v>179</v>
      </c>
      <c r="B32" s="21">
        <v>4</v>
      </c>
      <c r="C32" s="21"/>
      <c r="D32" s="21"/>
      <c r="E32" s="21">
        <v>9</v>
      </c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>
        <f t="shared" si="0"/>
        <v>13</v>
      </c>
    </row>
    <row r="33" spans="1:19">
      <c r="A33" s="8" t="s">
        <v>180</v>
      </c>
      <c r="B33" s="21">
        <v>4</v>
      </c>
      <c r="C33" s="21"/>
      <c r="D33" s="21"/>
      <c r="E33" s="21"/>
      <c r="F33" s="21"/>
      <c r="G33" s="21"/>
      <c r="H33" s="21">
        <v>6</v>
      </c>
      <c r="I33" s="21">
        <v>17</v>
      </c>
      <c r="J33" s="21"/>
      <c r="K33" s="21"/>
      <c r="L33" s="21"/>
      <c r="M33" s="21">
        <v>6</v>
      </c>
      <c r="N33" s="21"/>
      <c r="O33" s="21"/>
      <c r="P33" s="21"/>
      <c r="Q33" s="21"/>
      <c r="R33" s="21">
        <v>2</v>
      </c>
      <c r="S33" s="21">
        <f t="shared" si="0"/>
        <v>35</v>
      </c>
    </row>
    <row r="34" spans="1:19">
      <c r="A34" s="8" t="s">
        <v>365</v>
      </c>
      <c r="B34" s="21" t="s">
        <v>1348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 t="str">
        <f t="shared" si="0"/>
        <v/>
      </c>
    </row>
    <row r="35" spans="1:19">
      <c r="A35" s="8" t="s">
        <v>651</v>
      </c>
      <c r="B35" s="21" t="s">
        <v>1348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 t="str">
        <f t="shared" si="0"/>
        <v/>
      </c>
    </row>
    <row r="36" spans="1:19">
      <c r="A36" s="8" t="s">
        <v>476</v>
      </c>
      <c r="B36" s="21" t="s">
        <v>1348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>
        <v>1</v>
      </c>
      <c r="P36" s="21"/>
      <c r="Q36" s="21"/>
      <c r="R36" s="21"/>
      <c r="S36" s="21">
        <f t="shared" si="0"/>
        <v>1</v>
      </c>
    </row>
    <row r="37" spans="1:19">
      <c r="A37" s="8" t="s">
        <v>290</v>
      </c>
      <c r="B37" s="21" t="s">
        <v>1348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>
        <v>1</v>
      </c>
      <c r="Q37" s="21"/>
      <c r="R37" s="21"/>
      <c r="S37" s="21">
        <f t="shared" si="0"/>
        <v>1</v>
      </c>
    </row>
    <row r="38" spans="1:19">
      <c r="B38" s="44" t="s">
        <v>1348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</row>
    <row r="39" spans="1:19" ht="14">
      <c r="A39" s="2" t="s">
        <v>691</v>
      </c>
      <c r="B39" s="45" t="s">
        <v>1348</v>
      </c>
      <c r="C39" s="45"/>
      <c r="D39" s="45"/>
      <c r="E39" s="45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45"/>
      <c r="S39" s="20"/>
    </row>
    <row r="40" spans="1:19">
      <c r="A40" s="8" t="s">
        <v>0</v>
      </c>
      <c r="B40" s="21">
        <v>4</v>
      </c>
      <c r="C40" s="21"/>
      <c r="D40" s="21">
        <v>8</v>
      </c>
      <c r="E40" s="21">
        <v>6</v>
      </c>
      <c r="F40" s="21"/>
      <c r="G40" s="77"/>
      <c r="H40" s="77"/>
      <c r="I40" s="77">
        <v>4</v>
      </c>
      <c r="J40" s="21">
        <v>8</v>
      </c>
      <c r="K40" s="21">
        <v>10</v>
      </c>
      <c r="L40" s="21">
        <v>2</v>
      </c>
      <c r="M40" s="21">
        <v>3</v>
      </c>
      <c r="N40" s="21">
        <v>5</v>
      </c>
      <c r="O40" s="21">
        <v>18</v>
      </c>
      <c r="P40" s="21">
        <v>17</v>
      </c>
      <c r="Q40" s="21">
        <v>9</v>
      </c>
      <c r="R40" s="21">
        <v>22</v>
      </c>
      <c r="S40" s="21">
        <f t="shared" ref="S40:S46" si="1">IF(SUM(B40:R40)=0,"",SUM(B40:R40))</f>
        <v>116</v>
      </c>
    </row>
    <row r="41" spans="1:19">
      <c r="A41" s="33" t="s">
        <v>477</v>
      </c>
      <c r="B41" s="21" t="s">
        <v>1348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>
        <v>2</v>
      </c>
      <c r="R41" s="21"/>
      <c r="S41" s="21">
        <f t="shared" si="1"/>
        <v>2</v>
      </c>
    </row>
    <row r="42" spans="1:19">
      <c r="A42" s="8" t="s">
        <v>366</v>
      </c>
      <c r="B42" s="21" t="s">
        <v>1348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>
        <v>4</v>
      </c>
      <c r="P42" s="21"/>
      <c r="Q42" s="21"/>
      <c r="R42" s="21"/>
      <c r="S42" s="21">
        <f t="shared" si="1"/>
        <v>4</v>
      </c>
    </row>
    <row r="43" spans="1:19">
      <c r="A43" s="8" t="s">
        <v>626</v>
      </c>
      <c r="B43" s="21" t="s">
        <v>1348</v>
      </c>
      <c r="C43" s="21"/>
      <c r="D43" s="21"/>
      <c r="E43" s="21"/>
      <c r="F43" s="21"/>
      <c r="G43" s="21"/>
      <c r="H43" s="21"/>
      <c r="I43" s="21"/>
      <c r="J43" s="21"/>
      <c r="K43" s="20"/>
      <c r="L43" s="20">
        <v>2</v>
      </c>
      <c r="M43" s="20"/>
      <c r="N43" s="20"/>
      <c r="O43" s="20"/>
      <c r="P43" s="21"/>
      <c r="Q43" s="21"/>
      <c r="R43" s="21"/>
      <c r="S43" s="21">
        <f t="shared" si="1"/>
        <v>2</v>
      </c>
    </row>
    <row r="44" spans="1:19">
      <c r="A44" s="8" t="s">
        <v>485</v>
      </c>
      <c r="B44" s="21">
        <v>1</v>
      </c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>
        <f t="shared" si="1"/>
        <v>1</v>
      </c>
    </row>
    <row r="45" spans="1:19">
      <c r="A45" s="8" t="s">
        <v>486</v>
      </c>
      <c r="B45" s="21" t="s">
        <v>1348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 t="str">
        <f t="shared" si="1"/>
        <v/>
      </c>
    </row>
    <row r="46" spans="1:19">
      <c r="A46" s="8" t="s">
        <v>487</v>
      </c>
      <c r="B46" s="21">
        <v>1</v>
      </c>
      <c r="C46" s="21">
        <v>5</v>
      </c>
      <c r="D46" s="21">
        <v>2</v>
      </c>
      <c r="E46" s="21"/>
      <c r="F46" s="21">
        <v>1</v>
      </c>
      <c r="G46" s="21"/>
      <c r="H46" s="21">
        <v>5</v>
      </c>
      <c r="I46" s="21"/>
      <c r="J46" s="21"/>
      <c r="K46" s="21">
        <v>10</v>
      </c>
      <c r="L46" s="21">
        <v>54</v>
      </c>
      <c r="M46" s="21"/>
      <c r="N46" s="21">
        <v>1</v>
      </c>
      <c r="O46" s="21"/>
      <c r="P46" s="21"/>
      <c r="Q46" s="21"/>
      <c r="R46" s="21"/>
      <c r="S46" s="21">
        <f t="shared" si="1"/>
        <v>79</v>
      </c>
    </row>
    <row r="47" spans="1:19">
      <c r="B47" s="20" t="s">
        <v>1348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</row>
    <row r="48" spans="1:19">
      <c r="A48" s="53" t="s">
        <v>1274</v>
      </c>
      <c r="B48" s="122" t="s">
        <v>1348</v>
      </c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</row>
    <row r="49" spans="1:19" ht="14">
      <c r="A49" s="61" t="s">
        <v>245</v>
      </c>
      <c r="B49" s="21">
        <v>2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>
        <v>1</v>
      </c>
      <c r="Q49" s="21"/>
      <c r="R49" s="21"/>
      <c r="S49" s="21">
        <f t="shared" ref="S49:S54" si="2">IF(SUM(B49:R49)=0,"",SUM(B49:R49))</f>
        <v>3</v>
      </c>
    </row>
    <row r="50" spans="1:19" ht="14">
      <c r="A50" s="61" t="s">
        <v>246</v>
      </c>
      <c r="B50" s="21" t="s">
        <v>1348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>
        <v>1</v>
      </c>
      <c r="S50" s="21">
        <f t="shared" si="2"/>
        <v>1</v>
      </c>
    </row>
    <row r="51" spans="1:19" ht="14">
      <c r="A51" s="61" t="s">
        <v>247</v>
      </c>
      <c r="B51" s="21" t="s">
        <v>1348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>
        <v>4</v>
      </c>
      <c r="S51" s="21">
        <f t="shared" si="2"/>
        <v>4</v>
      </c>
    </row>
    <row r="52" spans="1:19" ht="14">
      <c r="A52" s="61" t="s">
        <v>248</v>
      </c>
      <c r="B52" s="21" t="s">
        <v>1348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 t="str">
        <f t="shared" si="2"/>
        <v/>
      </c>
    </row>
    <row r="53" spans="1:19" ht="14">
      <c r="A53" s="61" t="s">
        <v>805</v>
      </c>
      <c r="B53" s="21" t="s">
        <v>1348</v>
      </c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 t="str">
        <f t="shared" si="2"/>
        <v/>
      </c>
    </row>
    <row r="54" spans="1:19" ht="14">
      <c r="A54" s="39" t="s">
        <v>1365</v>
      </c>
      <c r="B54" s="21" t="s">
        <v>1348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 t="str">
        <f t="shared" si="2"/>
        <v/>
      </c>
    </row>
    <row r="55" spans="1:19">
      <c r="A55" s="48"/>
      <c r="B55" s="20" t="s">
        <v>1348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</row>
    <row r="56" spans="1:19" ht="14">
      <c r="A56" s="2" t="s">
        <v>979</v>
      </c>
      <c r="B56" s="45" t="s">
        <v>1348</v>
      </c>
      <c r="C56" s="45"/>
      <c r="D56" s="45"/>
      <c r="E56" s="45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45"/>
      <c r="S56" s="20"/>
    </row>
    <row r="57" spans="1:19" ht="14">
      <c r="A57" s="62" t="s">
        <v>324</v>
      </c>
      <c r="B57" s="21">
        <v>28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>
        <v>3</v>
      </c>
      <c r="P57" s="21"/>
      <c r="Q57" s="21">
        <v>1</v>
      </c>
      <c r="R57" s="21">
        <v>13</v>
      </c>
      <c r="S57" s="21">
        <f>IF(SUM(B57:R57)=0,"",SUM(B57:R57))</f>
        <v>45</v>
      </c>
    </row>
    <row r="58" spans="1:19" ht="14">
      <c r="A58" s="61" t="s">
        <v>769</v>
      </c>
      <c r="B58" s="21">
        <v>5</v>
      </c>
      <c r="C58" s="21"/>
      <c r="D58" s="21">
        <v>3</v>
      </c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>
        <f>IF(SUM(B58:R58)=0,"",SUM(B58:R58))</f>
        <v>8</v>
      </c>
    </row>
    <row r="59" spans="1:19" ht="14">
      <c r="A59" s="61" t="s">
        <v>863</v>
      </c>
      <c r="B59" s="21">
        <v>43</v>
      </c>
      <c r="C59" s="21"/>
      <c r="D59" s="21">
        <v>14</v>
      </c>
      <c r="E59" s="21">
        <v>3</v>
      </c>
      <c r="F59" s="21"/>
      <c r="G59" s="21"/>
      <c r="H59" s="21">
        <v>2</v>
      </c>
      <c r="I59" s="21"/>
      <c r="J59" s="21"/>
      <c r="K59" s="21">
        <v>14</v>
      </c>
      <c r="L59" s="21">
        <v>8</v>
      </c>
      <c r="M59" s="21">
        <v>3</v>
      </c>
      <c r="N59" s="21">
        <v>1</v>
      </c>
      <c r="O59" s="21">
        <v>3</v>
      </c>
      <c r="P59" s="21"/>
      <c r="Q59" s="21">
        <v>10</v>
      </c>
      <c r="R59" s="21">
        <v>3</v>
      </c>
      <c r="S59" s="21">
        <f>IF(SUM(B59:R59)=0,"",SUM(B59:R59))</f>
        <v>104</v>
      </c>
    </row>
    <row r="60" spans="1:19" ht="14">
      <c r="A60" s="61" t="s">
        <v>864</v>
      </c>
      <c r="B60" s="21">
        <v>3</v>
      </c>
      <c r="C60" s="21"/>
      <c r="D60" s="21"/>
      <c r="E60" s="21"/>
      <c r="F60" s="21"/>
      <c r="G60" s="21">
        <v>2</v>
      </c>
      <c r="H60" s="21">
        <v>1</v>
      </c>
      <c r="I60" s="21">
        <v>3</v>
      </c>
      <c r="J60" s="77">
        <v>2</v>
      </c>
      <c r="K60" s="21">
        <v>10</v>
      </c>
      <c r="L60" s="21">
        <v>5</v>
      </c>
      <c r="M60" s="21"/>
      <c r="N60" s="21">
        <v>4</v>
      </c>
      <c r="O60" s="21">
        <v>7</v>
      </c>
      <c r="P60" s="21">
        <v>5</v>
      </c>
      <c r="Q60" s="21">
        <v>18</v>
      </c>
      <c r="R60" s="21">
        <v>28</v>
      </c>
      <c r="S60" s="21">
        <f>IF(SUM(B60:R60)=0,"",SUM(B60:R60))</f>
        <v>88</v>
      </c>
    </row>
    <row r="61" spans="1:19" ht="14">
      <c r="A61" s="61" t="s">
        <v>194</v>
      </c>
      <c r="B61" s="21" t="s">
        <v>1348</v>
      </c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>
        <v>2</v>
      </c>
      <c r="S61" s="21">
        <f>IF(SUM(B61:R61)=0,"",SUM(B61:R61))</f>
        <v>2</v>
      </c>
    </row>
    <row r="62" spans="1:19">
      <c r="A62" s="48"/>
      <c r="B62" s="20" t="s">
        <v>1348</v>
      </c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</row>
    <row r="63" spans="1:19" ht="14">
      <c r="A63" s="2" t="s">
        <v>981</v>
      </c>
      <c r="B63" s="20" t="s">
        <v>1348</v>
      </c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4"/>
      <c r="S63" s="123"/>
    </row>
    <row r="64" spans="1:19" ht="14">
      <c r="A64" s="61" t="s">
        <v>1275</v>
      </c>
      <c r="B64" s="21" t="s">
        <v>1348</v>
      </c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124"/>
      <c r="S64" s="21" t="str">
        <f>IF(SUM(B64:R64)=0,"",SUM(B64:R64))</f>
        <v/>
      </c>
    </row>
    <row r="65" spans="1:19" ht="14">
      <c r="A65" s="64" t="s">
        <v>1276</v>
      </c>
      <c r="B65" s="45" t="s">
        <v>1348</v>
      </c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21" t="str">
        <f>IF(SUM(B65:R65)=0,"",SUM(B65:R65))</f>
        <v/>
      </c>
    </row>
    <row r="66" spans="1:19" ht="14">
      <c r="A66" s="120" t="s">
        <v>552</v>
      </c>
      <c r="B66" s="124">
        <v>15</v>
      </c>
      <c r="C66" s="124"/>
      <c r="D66" s="124">
        <v>1</v>
      </c>
      <c r="E66" s="124"/>
      <c r="F66" s="124">
        <v>3</v>
      </c>
      <c r="G66" s="124">
        <v>15</v>
      </c>
      <c r="H66" s="124">
        <v>5</v>
      </c>
      <c r="I66" s="124">
        <v>47</v>
      </c>
      <c r="J66" s="124"/>
      <c r="K66" s="124">
        <v>7</v>
      </c>
      <c r="L66" s="124">
        <v>9</v>
      </c>
      <c r="M66" s="124"/>
      <c r="N66" s="124">
        <v>2</v>
      </c>
      <c r="O66" s="124">
        <v>2</v>
      </c>
      <c r="P66" s="124"/>
      <c r="Q66" s="124"/>
      <c r="R66" s="131" t="s">
        <v>1128</v>
      </c>
      <c r="S66" s="21">
        <f>IF(SUM(B66:R66)=0,"",SUM(B66:R66))</f>
        <v>106</v>
      </c>
    </row>
    <row r="67" spans="1:19" ht="14">
      <c r="A67" s="64" t="s">
        <v>1277</v>
      </c>
      <c r="B67" s="45" t="s">
        <v>1348</v>
      </c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21" t="str">
        <f>IF(SUM(B67:R67)=0,"",SUM(B67:R67))</f>
        <v/>
      </c>
    </row>
    <row r="68" spans="1:19">
      <c r="A68" s="48"/>
      <c r="B68" s="20" t="s">
        <v>1348</v>
      </c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</row>
    <row r="69" spans="1:19" ht="14">
      <c r="A69" s="2" t="s">
        <v>982</v>
      </c>
      <c r="B69" s="45" t="s">
        <v>1348</v>
      </c>
      <c r="C69" s="45"/>
      <c r="D69" s="45"/>
      <c r="E69" s="45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45"/>
      <c r="S69" s="20"/>
    </row>
    <row r="70" spans="1:19" ht="14">
      <c r="A70" s="62" t="s">
        <v>481</v>
      </c>
      <c r="B70" s="21" t="s">
        <v>1348</v>
      </c>
      <c r="C70" s="21"/>
      <c r="D70" s="21">
        <v>1</v>
      </c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>
        <f t="shared" ref="S70:S75" si="3">IF(SUM(B70:R70)=0,"",SUM(B70:R70))</f>
        <v>1</v>
      </c>
    </row>
    <row r="71" spans="1:19" ht="14">
      <c r="A71" s="61" t="s">
        <v>488</v>
      </c>
      <c r="B71" s="21">
        <v>3</v>
      </c>
      <c r="C71" s="21"/>
      <c r="D71" s="21">
        <v>6</v>
      </c>
      <c r="E71" s="21"/>
      <c r="F71" s="21"/>
      <c r="G71" s="21"/>
      <c r="H71" s="21">
        <v>1</v>
      </c>
      <c r="I71" s="21"/>
      <c r="J71" s="21"/>
      <c r="K71" s="21">
        <v>4</v>
      </c>
      <c r="L71" s="21">
        <v>2</v>
      </c>
      <c r="M71" s="21"/>
      <c r="N71" s="21"/>
      <c r="O71" s="21"/>
      <c r="P71" s="21"/>
      <c r="Q71" s="21"/>
      <c r="R71" s="21"/>
      <c r="S71" s="21">
        <f t="shared" si="3"/>
        <v>16</v>
      </c>
    </row>
    <row r="72" spans="1:19" ht="14">
      <c r="A72" s="48" t="s">
        <v>259</v>
      </c>
      <c r="B72" s="44" t="s">
        <v>1348</v>
      </c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21" t="str">
        <f t="shared" si="3"/>
        <v/>
      </c>
    </row>
    <row r="73" spans="1:19" ht="14">
      <c r="A73" s="61" t="s">
        <v>490</v>
      </c>
      <c r="B73" s="21">
        <v>25</v>
      </c>
      <c r="C73" s="21"/>
      <c r="D73" s="21">
        <v>3</v>
      </c>
      <c r="E73" s="21"/>
      <c r="F73" s="21"/>
      <c r="G73" s="21"/>
      <c r="H73" s="21"/>
      <c r="I73" s="21"/>
      <c r="J73" s="21"/>
      <c r="K73" s="21">
        <v>4</v>
      </c>
      <c r="L73" s="21">
        <v>4</v>
      </c>
      <c r="M73" s="21">
        <v>1</v>
      </c>
      <c r="N73" s="21"/>
      <c r="O73" s="21"/>
      <c r="P73" s="21"/>
      <c r="Q73" s="21"/>
      <c r="R73" s="21"/>
      <c r="S73" s="21">
        <f t="shared" si="3"/>
        <v>37</v>
      </c>
    </row>
    <row r="74" spans="1:19" ht="14">
      <c r="A74" s="61" t="s">
        <v>489</v>
      </c>
      <c r="B74" s="21">
        <v>2</v>
      </c>
      <c r="C74" s="21"/>
      <c r="D74" s="21"/>
      <c r="E74" s="21"/>
      <c r="F74" s="21"/>
      <c r="G74" s="21"/>
      <c r="H74" s="21"/>
      <c r="I74" s="21"/>
      <c r="J74" s="21"/>
      <c r="K74" s="21"/>
      <c r="L74" s="21">
        <v>4</v>
      </c>
      <c r="M74" s="21"/>
      <c r="N74" s="21"/>
      <c r="O74" s="21"/>
      <c r="P74" s="21"/>
      <c r="Q74" s="21"/>
      <c r="R74" s="21"/>
      <c r="S74" s="21">
        <f t="shared" si="3"/>
        <v>6</v>
      </c>
    </row>
    <row r="75" spans="1:19" ht="14">
      <c r="A75" s="64" t="s">
        <v>762</v>
      </c>
      <c r="B75" s="21" t="s">
        <v>1348</v>
      </c>
      <c r="C75" s="21">
        <v>1</v>
      </c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>
        <f t="shared" si="3"/>
        <v>1</v>
      </c>
    </row>
    <row r="76" spans="1:19">
      <c r="B76" s="44" t="s">
        <v>1348</v>
      </c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</row>
    <row r="77" spans="1:19">
      <c r="A77" s="3" t="s">
        <v>829</v>
      </c>
      <c r="B77" s="45" t="s">
        <v>1348</v>
      </c>
      <c r="C77" s="45"/>
      <c r="D77" s="45"/>
      <c r="E77" s="45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45"/>
      <c r="S77" s="20"/>
    </row>
    <row r="78" spans="1:19" ht="14">
      <c r="A78" s="62" t="s">
        <v>745</v>
      </c>
      <c r="B78" s="21">
        <v>1</v>
      </c>
      <c r="C78" s="21"/>
      <c r="D78" s="21"/>
      <c r="E78" s="21"/>
      <c r="F78" s="21"/>
      <c r="G78" s="21"/>
      <c r="H78" s="21">
        <v>2</v>
      </c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>
        <f>IF(SUM(B78:R78)=0,"",SUM(B78:R78))</f>
        <v>3</v>
      </c>
    </row>
    <row r="79" spans="1:19" ht="14">
      <c r="A79" s="61" t="s">
        <v>746</v>
      </c>
      <c r="B79" s="21">
        <v>7</v>
      </c>
      <c r="C79" s="21"/>
      <c r="D79" s="21"/>
      <c r="E79" s="21">
        <v>17</v>
      </c>
      <c r="F79" s="21">
        <v>2</v>
      </c>
      <c r="G79" s="21"/>
      <c r="H79" s="21">
        <v>1</v>
      </c>
      <c r="I79" s="21"/>
      <c r="J79" s="21"/>
      <c r="K79" s="21"/>
      <c r="L79" s="21">
        <v>1</v>
      </c>
      <c r="M79" s="21"/>
      <c r="N79" s="21"/>
      <c r="O79" s="21"/>
      <c r="P79" s="21"/>
      <c r="Q79" s="21"/>
      <c r="R79" s="77" t="s">
        <v>1128</v>
      </c>
      <c r="S79" s="21">
        <f>IF(SUM(B79:R79)=0,"",SUM(B79:R79))</f>
        <v>28</v>
      </c>
    </row>
    <row r="80" spans="1:19" ht="14">
      <c r="A80" s="61" t="s">
        <v>436</v>
      </c>
      <c r="B80" s="21">
        <v>4</v>
      </c>
      <c r="C80" s="21"/>
      <c r="D80" s="21">
        <v>3</v>
      </c>
      <c r="E80" s="21">
        <v>2</v>
      </c>
      <c r="F80" s="21"/>
      <c r="G80" s="21"/>
      <c r="H80" s="21"/>
      <c r="I80" s="21">
        <v>1</v>
      </c>
      <c r="J80" s="21"/>
      <c r="K80" s="21"/>
      <c r="L80" s="21"/>
      <c r="M80" s="21"/>
      <c r="N80" s="21"/>
      <c r="O80" s="21">
        <v>2</v>
      </c>
      <c r="P80" s="21">
        <v>7</v>
      </c>
      <c r="Q80" s="21"/>
      <c r="R80" s="21">
        <v>15</v>
      </c>
      <c r="S80" s="21">
        <f>IF(SUM(B80:R80)=0,"",SUM(B80:R80))</f>
        <v>34</v>
      </c>
    </row>
    <row r="81" spans="1:19" ht="14">
      <c r="A81" s="61" t="s">
        <v>444</v>
      </c>
      <c r="B81" s="21">
        <v>7</v>
      </c>
      <c r="C81" s="21"/>
      <c r="D81" s="21"/>
      <c r="E81" s="21">
        <v>13</v>
      </c>
      <c r="F81" s="21">
        <v>1</v>
      </c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>
        <f>IF(SUM(B81:R81)=0,"",SUM(B81:R81))</f>
        <v>21</v>
      </c>
    </row>
    <row r="82" spans="1:19">
      <c r="B82" s="20" t="s">
        <v>1348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</row>
    <row r="83" spans="1:19" ht="14">
      <c r="A83" s="2" t="s">
        <v>830</v>
      </c>
      <c r="B83" s="45" t="s">
        <v>1348</v>
      </c>
      <c r="C83" s="45"/>
      <c r="D83" s="45"/>
      <c r="E83" s="45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45"/>
      <c r="S83" s="20"/>
    </row>
    <row r="84" spans="1:19" ht="14">
      <c r="A84" s="62" t="s">
        <v>174</v>
      </c>
      <c r="B84" s="21" t="s">
        <v>1348</v>
      </c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 t="str">
        <f t="shared" ref="S84:S105" si="4">IF(SUM(B84:R84)=0,"",SUM(B84:R84))</f>
        <v/>
      </c>
    </row>
    <row r="85" spans="1:19" ht="14">
      <c r="A85" s="62" t="s">
        <v>175</v>
      </c>
      <c r="B85" s="21" t="s">
        <v>1348</v>
      </c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 t="str">
        <f t="shared" si="4"/>
        <v/>
      </c>
    </row>
    <row r="86" spans="1:19" ht="14">
      <c r="A86" s="39" t="s">
        <v>808</v>
      </c>
      <c r="B86" s="21" t="s">
        <v>1348</v>
      </c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 t="str">
        <f t="shared" si="4"/>
        <v/>
      </c>
    </row>
    <row r="87" spans="1:19" ht="14">
      <c r="A87" s="62" t="s">
        <v>173</v>
      </c>
      <c r="B87" s="21">
        <v>1</v>
      </c>
      <c r="C87" s="21"/>
      <c r="D87" s="21">
        <v>1</v>
      </c>
      <c r="E87" s="21"/>
      <c r="F87" s="21"/>
      <c r="G87" s="21"/>
      <c r="H87" s="21"/>
      <c r="I87" s="21"/>
      <c r="J87" s="21"/>
      <c r="K87" s="21">
        <v>1</v>
      </c>
      <c r="L87" s="21">
        <v>4</v>
      </c>
      <c r="M87" s="21">
        <v>1</v>
      </c>
      <c r="N87" s="21"/>
      <c r="O87" s="21">
        <v>5</v>
      </c>
      <c r="P87" s="21"/>
      <c r="Q87" s="21">
        <v>4</v>
      </c>
      <c r="R87" s="21">
        <v>4</v>
      </c>
      <c r="S87" s="21">
        <f t="shared" si="4"/>
        <v>21</v>
      </c>
    </row>
    <row r="88" spans="1:19" ht="14">
      <c r="A88" s="62" t="s">
        <v>425</v>
      </c>
      <c r="B88" s="21" t="s">
        <v>1348</v>
      </c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 t="str">
        <f t="shared" si="4"/>
        <v/>
      </c>
    </row>
    <row r="89" spans="1:19" ht="14">
      <c r="A89" s="62" t="s">
        <v>614</v>
      </c>
      <c r="B89" s="21" t="s">
        <v>1348</v>
      </c>
      <c r="C89" s="21"/>
      <c r="D89" s="21"/>
      <c r="F89" s="21"/>
      <c r="G89" s="21"/>
      <c r="H89" s="21"/>
      <c r="I89" s="21"/>
      <c r="J89" s="21"/>
      <c r="K89" s="21">
        <v>2</v>
      </c>
      <c r="L89" s="21">
        <v>4</v>
      </c>
      <c r="M89" s="21"/>
      <c r="N89" s="21"/>
      <c r="O89" s="21"/>
      <c r="P89" s="21"/>
      <c r="Q89" s="21"/>
      <c r="R89" s="21"/>
      <c r="S89" s="21">
        <f t="shared" si="4"/>
        <v>6</v>
      </c>
    </row>
    <row r="90" spans="1:19" ht="14">
      <c r="A90" s="62" t="s">
        <v>467</v>
      </c>
      <c r="B90" s="21" t="s">
        <v>1348</v>
      </c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 t="str">
        <f t="shared" si="4"/>
        <v/>
      </c>
    </row>
    <row r="91" spans="1:19" ht="14">
      <c r="A91" s="62" t="s">
        <v>342</v>
      </c>
      <c r="B91" s="21" t="s">
        <v>1348</v>
      </c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 t="str">
        <f t="shared" si="4"/>
        <v/>
      </c>
    </row>
    <row r="92" spans="1:19" ht="14">
      <c r="A92" s="62" t="s">
        <v>344</v>
      </c>
      <c r="B92" s="21" t="s">
        <v>1348</v>
      </c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 t="str">
        <f t="shared" si="4"/>
        <v/>
      </c>
    </row>
    <row r="93" spans="1:19" ht="14">
      <c r="A93" s="62" t="s">
        <v>435</v>
      </c>
      <c r="B93" s="21" t="s">
        <v>1348</v>
      </c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 t="str">
        <f t="shared" si="4"/>
        <v/>
      </c>
    </row>
    <row r="94" spans="1:19" ht="14">
      <c r="A94" s="62" t="s">
        <v>398</v>
      </c>
      <c r="B94" s="21" t="s">
        <v>1348</v>
      </c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 t="str">
        <f t="shared" si="4"/>
        <v/>
      </c>
    </row>
    <row r="95" spans="1:19" ht="14">
      <c r="A95" s="62" t="s">
        <v>54</v>
      </c>
      <c r="B95" s="21" t="s">
        <v>1348</v>
      </c>
      <c r="C95" s="21"/>
      <c r="D95" s="21"/>
      <c r="E95" s="21">
        <v>150</v>
      </c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>
        <f t="shared" si="4"/>
        <v>150</v>
      </c>
    </row>
    <row r="96" spans="1:19" ht="14">
      <c r="A96" s="62" t="s">
        <v>1272</v>
      </c>
      <c r="B96" s="21" t="s">
        <v>1348</v>
      </c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 t="str">
        <f t="shared" si="4"/>
        <v/>
      </c>
    </row>
    <row r="97" spans="1:19" ht="14">
      <c r="A97" s="62" t="s">
        <v>540</v>
      </c>
      <c r="B97" s="21">
        <v>4</v>
      </c>
      <c r="C97" s="21"/>
      <c r="D97" s="21"/>
      <c r="E97" s="21">
        <v>4</v>
      </c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>
        <f t="shared" si="4"/>
        <v>8</v>
      </c>
    </row>
    <row r="98" spans="1:19" ht="14">
      <c r="A98" s="62" t="s">
        <v>686</v>
      </c>
      <c r="B98" s="21" t="s">
        <v>1348</v>
      </c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 t="str">
        <f t="shared" si="4"/>
        <v/>
      </c>
    </row>
    <row r="99" spans="1:19" ht="14">
      <c r="A99" s="38" t="s">
        <v>1399</v>
      </c>
      <c r="B99" s="21" t="s">
        <v>1348</v>
      </c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 t="str">
        <f t="shared" si="4"/>
        <v/>
      </c>
    </row>
    <row r="100" spans="1:19" ht="14">
      <c r="A100" s="62" t="s">
        <v>537</v>
      </c>
      <c r="B100" s="21" t="s">
        <v>1348</v>
      </c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 t="str">
        <f t="shared" si="4"/>
        <v/>
      </c>
    </row>
    <row r="101" spans="1:19" ht="14">
      <c r="A101" s="62" t="s">
        <v>671</v>
      </c>
      <c r="B101" s="21">
        <v>5</v>
      </c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>
        <v>1</v>
      </c>
      <c r="S101" s="21">
        <f t="shared" si="4"/>
        <v>6</v>
      </c>
    </row>
    <row r="102" spans="1:19" ht="14">
      <c r="A102" s="62" t="s">
        <v>893</v>
      </c>
      <c r="B102" s="21" t="s">
        <v>1348</v>
      </c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 t="str">
        <f t="shared" si="4"/>
        <v/>
      </c>
    </row>
    <row r="103" spans="1:19" ht="14">
      <c r="A103" s="62" t="s">
        <v>897</v>
      </c>
      <c r="B103" s="21">
        <v>1</v>
      </c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>
        <f t="shared" si="4"/>
        <v>1</v>
      </c>
    </row>
    <row r="104" spans="1:19" ht="14">
      <c r="A104" s="62" t="s">
        <v>131</v>
      </c>
      <c r="B104" s="21" t="s">
        <v>1348</v>
      </c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 t="str">
        <f t="shared" si="4"/>
        <v/>
      </c>
    </row>
    <row r="105" spans="1:19" ht="14">
      <c r="A105" s="61" t="s">
        <v>346</v>
      </c>
      <c r="B105" s="21" t="s">
        <v>1348</v>
      </c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 t="str">
        <f t="shared" si="4"/>
        <v/>
      </c>
    </row>
    <row r="106" spans="1:19">
      <c r="B106" s="44" t="s">
        <v>1348</v>
      </c>
      <c r="C106" s="44"/>
      <c r="D106" s="44"/>
      <c r="E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</row>
    <row r="107" spans="1:19" ht="14">
      <c r="A107" s="2" t="s">
        <v>1278</v>
      </c>
      <c r="B107" s="45" t="s">
        <v>1348</v>
      </c>
      <c r="C107" s="45"/>
      <c r="D107" s="45"/>
      <c r="E107" s="45"/>
      <c r="F107" s="125"/>
      <c r="G107" s="125"/>
      <c r="H107" s="125"/>
      <c r="I107" s="125"/>
      <c r="J107" s="45"/>
      <c r="K107" s="45"/>
      <c r="L107" s="45"/>
      <c r="M107" s="45"/>
      <c r="N107" s="45"/>
      <c r="O107" s="45"/>
      <c r="P107" s="45"/>
      <c r="Q107" s="45"/>
      <c r="R107" s="45"/>
      <c r="S107" s="45"/>
    </row>
    <row r="108" spans="1:19" ht="14">
      <c r="A108" s="62" t="s">
        <v>801</v>
      </c>
      <c r="B108" s="21" t="s">
        <v>1348</v>
      </c>
      <c r="C108" s="21"/>
      <c r="D108" s="21"/>
      <c r="E108" s="21">
        <v>7</v>
      </c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>
        <f t="shared" ref="S108:S116" si="5">IF(SUM(B108:R108)=0,"",SUM(B108:R108))</f>
        <v>7</v>
      </c>
    </row>
    <row r="109" spans="1:19" ht="14">
      <c r="A109" s="62" t="s">
        <v>1192</v>
      </c>
      <c r="B109" s="21" t="s">
        <v>1348</v>
      </c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 t="str">
        <f t="shared" si="5"/>
        <v/>
      </c>
    </row>
    <row r="110" spans="1:19" ht="14">
      <c r="A110" s="62" t="s">
        <v>167</v>
      </c>
      <c r="B110" s="21" t="s">
        <v>1348</v>
      </c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 t="str">
        <f t="shared" si="5"/>
        <v/>
      </c>
    </row>
    <row r="111" spans="1:19" ht="14">
      <c r="A111" s="62" t="s">
        <v>1191</v>
      </c>
      <c r="B111" s="21" t="s">
        <v>1348</v>
      </c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 t="str">
        <f t="shared" si="5"/>
        <v/>
      </c>
    </row>
    <row r="112" spans="1:19" ht="14">
      <c r="A112" s="62" t="s">
        <v>168</v>
      </c>
      <c r="B112" s="21" t="s">
        <v>1348</v>
      </c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>
        <v>1</v>
      </c>
      <c r="N112" s="21"/>
      <c r="O112" s="21">
        <v>9</v>
      </c>
      <c r="P112" s="21"/>
      <c r="Q112" s="21"/>
      <c r="R112" s="21"/>
      <c r="S112" s="21">
        <f t="shared" si="5"/>
        <v>10</v>
      </c>
    </row>
    <row r="113" spans="1:19" ht="14">
      <c r="A113" s="62" t="s">
        <v>205</v>
      </c>
      <c r="B113" s="21" t="s">
        <v>1348</v>
      </c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 t="str">
        <f t="shared" si="5"/>
        <v/>
      </c>
    </row>
    <row r="114" spans="1:19" ht="14">
      <c r="A114" s="62" t="s">
        <v>652</v>
      </c>
      <c r="B114" s="21" t="s">
        <v>1348</v>
      </c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 t="str">
        <f t="shared" si="5"/>
        <v/>
      </c>
    </row>
    <row r="115" spans="1:19" ht="14">
      <c r="A115" s="62" t="s">
        <v>6</v>
      </c>
      <c r="B115" s="21" t="s">
        <v>1348</v>
      </c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 t="str">
        <f t="shared" si="5"/>
        <v/>
      </c>
    </row>
    <row r="116" spans="1:19" ht="14">
      <c r="A116" s="62" t="s">
        <v>616</v>
      </c>
      <c r="B116" s="21" t="s">
        <v>1348</v>
      </c>
      <c r="C116" s="21"/>
      <c r="D116" s="21"/>
      <c r="E116" s="21"/>
      <c r="F116" s="21"/>
      <c r="G116" s="21"/>
      <c r="H116" s="21">
        <v>5</v>
      </c>
      <c r="I116" s="21"/>
      <c r="J116" s="21"/>
      <c r="K116" s="21"/>
      <c r="L116" s="21"/>
      <c r="M116" s="21"/>
      <c r="N116" s="21"/>
      <c r="O116" s="21"/>
      <c r="P116" s="21"/>
      <c r="Q116" s="21"/>
      <c r="R116" s="21">
        <v>2</v>
      </c>
      <c r="S116" s="21">
        <f t="shared" si="5"/>
        <v>7</v>
      </c>
    </row>
    <row r="117" spans="1:19">
      <c r="B117" s="20" t="s">
        <v>1348</v>
      </c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</row>
    <row r="118" spans="1:19" ht="14">
      <c r="A118" s="2" t="s">
        <v>1279</v>
      </c>
      <c r="B118" s="45" t="s">
        <v>1348</v>
      </c>
      <c r="C118" s="45"/>
      <c r="D118" s="45"/>
      <c r="E118" s="45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45"/>
      <c r="S118" s="20"/>
    </row>
    <row r="119" spans="1:19" ht="14">
      <c r="A119" s="62" t="s">
        <v>687</v>
      </c>
      <c r="B119" s="21" t="s">
        <v>1348</v>
      </c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9" t="s">
        <v>1128</v>
      </c>
      <c r="S119" s="21" t="str">
        <f>IF(SUM(B119:R119)=0,"",SUM(B119:R119))</f>
        <v/>
      </c>
    </row>
    <row r="120" spans="1:19" ht="14">
      <c r="A120" s="61" t="s">
        <v>688</v>
      </c>
      <c r="B120" s="21" t="s">
        <v>1348</v>
      </c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>
        <v>1</v>
      </c>
      <c r="S120" s="21">
        <f>IF(SUM(B120:R120)=0,"",SUM(B120:R120))</f>
        <v>1</v>
      </c>
    </row>
    <row r="121" spans="1:19" ht="14">
      <c r="A121" s="61" t="s">
        <v>791</v>
      </c>
      <c r="B121" s="21" t="s">
        <v>1348</v>
      </c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 t="str">
        <f>IF(SUM(B121:R121)=0,"",SUM(B121:R121))</f>
        <v/>
      </c>
    </row>
    <row r="122" spans="1:19">
      <c r="A122" s="48"/>
      <c r="B122" s="20" t="s">
        <v>1348</v>
      </c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</row>
    <row r="123" spans="1:19" ht="14">
      <c r="A123" s="2" t="s">
        <v>1273</v>
      </c>
      <c r="B123" s="20" t="s">
        <v>1348</v>
      </c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</row>
    <row r="124" spans="1:19" ht="14">
      <c r="A124" s="61" t="s">
        <v>1</v>
      </c>
      <c r="B124" s="21" t="s">
        <v>1348</v>
      </c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>
        <v>2</v>
      </c>
      <c r="S124" s="21">
        <f>IF(SUM(B124:R124)=0,"",SUM(B124:R124))</f>
        <v>2</v>
      </c>
    </row>
    <row r="125" spans="1:19" ht="14">
      <c r="A125" s="61" t="s">
        <v>17</v>
      </c>
      <c r="B125" s="21" t="s">
        <v>1348</v>
      </c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>
        <v>1</v>
      </c>
      <c r="S125" s="21">
        <f>IF(SUM(B125:R125)=0,"",SUM(B125:R125))</f>
        <v>1</v>
      </c>
    </row>
    <row r="126" spans="1:19">
      <c r="B126" s="20" t="s">
        <v>1348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</row>
    <row r="127" spans="1:19" ht="14">
      <c r="A127" s="2" t="s">
        <v>65</v>
      </c>
      <c r="B127" s="20" t="s">
        <v>1348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45"/>
      <c r="S127" s="20"/>
    </row>
    <row r="128" spans="1:19" ht="14">
      <c r="A128" s="62" t="s">
        <v>695</v>
      </c>
      <c r="B128" s="21" t="s">
        <v>1348</v>
      </c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>
        <v>51</v>
      </c>
      <c r="N128" s="21"/>
      <c r="O128" s="21"/>
      <c r="P128" s="21"/>
      <c r="Q128" s="21"/>
      <c r="R128" s="21"/>
      <c r="S128" s="21">
        <f t="shared" ref="S128:S134" si="6">IF(SUM(B128:R128)=0,"",SUM(B128:R128))</f>
        <v>51</v>
      </c>
    </row>
    <row r="129" spans="1:19" ht="14">
      <c r="A129" s="39" t="s">
        <v>896</v>
      </c>
      <c r="B129" s="21" t="s">
        <v>1348</v>
      </c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 t="str">
        <f t="shared" si="6"/>
        <v/>
      </c>
    </row>
    <row r="130" spans="1:19" ht="14">
      <c r="A130" s="62" t="s">
        <v>570</v>
      </c>
      <c r="B130" s="21" t="s">
        <v>1348</v>
      </c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 t="str">
        <f t="shared" si="6"/>
        <v/>
      </c>
    </row>
    <row r="131" spans="1:19" ht="14">
      <c r="A131" s="62" t="s">
        <v>571</v>
      </c>
      <c r="B131" s="21" t="s">
        <v>1348</v>
      </c>
      <c r="C131" s="21"/>
      <c r="D131" s="21">
        <v>2</v>
      </c>
      <c r="E131" s="21"/>
      <c r="F131" s="21"/>
      <c r="G131" s="21"/>
      <c r="H131" s="21">
        <v>3</v>
      </c>
      <c r="I131" s="21">
        <v>5</v>
      </c>
      <c r="J131" s="21"/>
      <c r="K131" s="21">
        <v>1</v>
      </c>
      <c r="L131" s="21">
        <v>1</v>
      </c>
      <c r="M131" s="21">
        <v>3</v>
      </c>
      <c r="N131" s="21"/>
      <c r="O131" s="21"/>
      <c r="P131" s="21">
        <v>2</v>
      </c>
      <c r="Q131" s="21"/>
      <c r="R131" s="21">
        <v>1</v>
      </c>
      <c r="S131" s="21">
        <f t="shared" si="6"/>
        <v>18</v>
      </c>
    </row>
    <row r="132" spans="1:19" ht="14">
      <c r="A132" s="62" t="s">
        <v>572</v>
      </c>
      <c r="B132" s="21" t="s">
        <v>1348</v>
      </c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>
        <v>1</v>
      </c>
      <c r="S132" s="21">
        <f t="shared" si="6"/>
        <v>1</v>
      </c>
    </row>
    <row r="133" spans="1:19" ht="14">
      <c r="A133" s="62" t="s">
        <v>821</v>
      </c>
      <c r="B133" s="21" t="s">
        <v>1348</v>
      </c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 t="str">
        <f t="shared" si="6"/>
        <v/>
      </c>
    </row>
    <row r="134" spans="1:19" ht="14">
      <c r="A134" s="62" t="s">
        <v>528</v>
      </c>
      <c r="B134" s="21" t="s">
        <v>1348</v>
      </c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 t="str">
        <f t="shared" si="6"/>
        <v/>
      </c>
    </row>
    <row r="135" spans="1:19">
      <c r="B135" s="20" t="s">
        <v>1348</v>
      </c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</row>
    <row r="136" spans="1:19">
      <c r="A136" s="3" t="s">
        <v>692</v>
      </c>
      <c r="B136" s="45" t="s">
        <v>1348</v>
      </c>
      <c r="C136" s="45"/>
      <c r="D136" s="45"/>
      <c r="E136" s="45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45"/>
      <c r="S136" s="20"/>
    </row>
    <row r="137" spans="1:19" ht="14">
      <c r="A137" s="62" t="s">
        <v>390</v>
      </c>
      <c r="B137" s="21">
        <v>43</v>
      </c>
      <c r="C137" s="21">
        <v>1</v>
      </c>
      <c r="D137" s="21">
        <v>11</v>
      </c>
      <c r="E137" s="21">
        <v>6</v>
      </c>
      <c r="F137" s="21">
        <v>1</v>
      </c>
      <c r="G137" s="21">
        <v>6</v>
      </c>
      <c r="H137" s="21">
        <v>7</v>
      </c>
      <c r="I137" s="21">
        <v>11</v>
      </c>
      <c r="J137" s="21">
        <v>1</v>
      </c>
      <c r="K137" s="21">
        <v>9</v>
      </c>
      <c r="L137" s="21">
        <v>11</v>
      </c>
      <c r="M137" s="21">
        <v>5</v>
      </c>
      <c r="N137" s="21"/>
      <c r="O137" s="21">
        <v>8</v>
      </c>
      <c r="P137" s="21">
        <v>3</v>
      </c>
      <c r="Q137" s="21">
        <v>1</v>
      </c>
      <c r="R137" s="21">
        <v>11</v>
      </c>
      <c r="S137" s="21">
        <f t="shared" ref="S137:S151" si="7">IF(SUM(B137:R137)=0,"",SUM(B137:R137))</f>
        <v>135</v>
      </c>
    </row>
    <row r="138" spans="1:19" ht="14">
      <c r="A138" s="62" t="s">
        <v>391</v>
      </c>
      <c r="B138" s="21">
        <v>1</v>
      </c>
      <c r="C138" s="21"/>
      <c r="D138" s="21">
        <v>7</v>
      </c>
      <c r="E138" s="21"/>
      <c r="F138" s="21"/>
      <c r="G138" s="21">
        <v>4</v>
      </c>
      <c r="H138" s="21">
        <v>4</v>
      </c>
      <c r="I138" s="21"/>
      <c r="J138" s="21">
        <v>1</v>
      </c>
      <c r="K138" s="21"/>
      <c r="L138" s="21"/>
      <c r="M138" s="21">
        <v>9</v>
      </c>
      <c r="N138" s="21"/>
      <c r="O138" s="21">
        <v>1</v>
      </c>
      <c r="P138" s="21"/>
      <c r="Q138" s="21"/>
      <c r="R138" s="21">
        <v>4</v>
      </c>
      <c r="S138" s="21">
        <f t="shared" si="7"/>
        <v>31</v>
      </c>
    </row>
    <row r="139" spans="1:19" ht="14">
      <c r="A139" s="62" t="s">
        <v>439</v>
      </c>
      <c r="B139" s="21" t="s">
        <v>1348</v>
      </c>
      <c r="C139" s="21"/>
      <c r="D139" s="21"/>
      <c r="E139" s="21"/>
      <c r="F139" s="21"/>
      <c r="G139" s="21">
        <v>1</v>
      </c>
      <c r="H139" s="21"/>
      <c r="I139" s="21">
        <v>1</v>
      </c>
      <c r="J139" s="21"/>
      <c r="K139" s="21">
        <v>1</v>
      </c>
      <c r="L139" s="21"/>
      <c r="M139" s="21"/>
      <c r="N139" s="21"/>
      <c r="O139" s="21"/>
      <c r="P139" s="21"/>
      <c r="Q139" s="21"/>
      <c r="R139" s="21"/>
      <c r="S139" s="21">
        <f t="shared" si="7"/>
        <v>3</v>
      </c>
    </row>
    <row r="140" spans="1:19" ht="14">
      <c r="A140" s="62" t="s">
        <v>551</v>
      </c>
      <c r="B140" s="21">
        <v>1</v>
      </c>
      <c r="C140" s="21"/>
      <c r="D140" s="21"/>
      <c r="E140" s="21">
        <v>1</v>
      </c>
      <c r="F140" s="21"/>
      <c r="G140" s="21"/>
      <c r="H140" s="21"/>
      <c r="I140" s="21"/>
      <c r="J140" s="21"/>
      <c r="K140" s="21">
        <v>1</v>
      </c>
      <c r="L140" s="21">
        <v>1</v>
      </c>
      <c r="M140" s="21"/>
      <c r="N140" s="21"/>
      <c r="O140" s="21"/>
      <c r="P140" s="21">
        <v>2</v>
      </c>
      <c r="Q140" s="21"/>
      <c r="R140" s="21"/>
      <c r="S140" s="21">
        <f t="shared" si="7"/>
        <v>6</v>
      </c>
    </row>
    <row r="141" spans="1:19" ht="14">
      <c r="A141" s="62" t="s">
        <v>593</v>
      </c>
      <c r="B141" s="21">
        <v>2</v>
      </c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>
        <f t="shared" si="7"/>
        <v>2</v>
      </c>
    </row>
    <row r="142" spans="1:19" ht="14">
      <c r="A142" s="62" t="s">
        <v>594</v>
      </c>
      <c r="B142" s="21">
        <v>1</v>
      </c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>
        <f t="shared" si="7"/>
        <v>1</v>
      </c>
    </row>
    <row r="143" spans="1:19" ht="14">
      <c r="A143" s="62" t="s">
        <v>212</v>
      </c>
      <c r="B143" s="21" t="s">
        <v>1348</v>
      </c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 t="str">
        <f t="shared" si="7"/>
        <v/>
      </c>
    </row>
    <row r="144" spans="1:19" ht="14">
      <c r="A144" s="62" t="s">
        <v>357</v>
      </c>
      <c r="B144" s="21" t="s">
        <v>1348</v>
      </c>
      <c r="C144" s="21"/>
      <c r="D144" s="21"/>
      <c r="E144" s="21"/>
      <c r="F144" s="21"/>
      <c r="G144" s="21">
        <v>1</v>
      </c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>
        <f t="shared" si="7"/>
        <v>1</v>
      </c>
    </row>
    <row r="145" spans="1:19" ht="14">
      <c r="A145" s="62" t="s">
        <v>392</v>
      </c>
      <c r="B145" s="21">
        <v>5</v>
      </c>
      <c r="C145" s="21"/>
      <c r="D145" s="21">
        <v>1</v>
      </c>
      <c r="E145" s="21"/>
      <c r="F145" s="21"/>
      <c r="G145" s="21">
        <v>2</v>
      </c>
      <c r="H145" s="21">
        <v>2</v>
      </c>
      <c r="I145" s="21">
        <v>1</v>
      </c>
      <c r="J145" s="21"/>
      <c r="K145" s="21">
        <v>1</v>
      </c>
      <c r="L145" s="21"/>
      <c r="M145" s="21"/>
      <c r="N145" s="21"/>
      <c r="O145" s="21">
        <v>2</v>
      </c>
      <c r="P145" s="21"/>
      <c r="Q145" s="21"/>
      <c r="R145" s="21">
        <v>2</v>
      </c>
      <c r="S145" s="21">
        <f t="shared" si="7"/>
        <v>16</v>
      </c>
    </row>
    <row r="146" spans="1:19" ht="14">
      <c r="A146" s="62" t="s">
        <v>437</v>
      </c>
      <c r="B146" s="21" t="s">
        <v>1348</v>
      </c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>
        <v>6</v>
      </c>
      <c r="R146" s="21"/>
      <c r="S146" s="21">
        <f t="shared" si="7"/>
        <v>6</v>
      </c>
    </row>
    <row r="147" spans="1:19" ht="14">
      <c r="A147" s="62" t="s">
        <v>438</v>
      </c>
      <c r="B147" s="21">
        <v>8</v>
      </c>
      <c r="C147" s="21">
        <v>2</v>
      </c>
      <c r="D147" s="21"/>
      <c r="E147" s="21">
        <v>1</v>
      </c>
      <c r="F147" s="21"/>
      <c r="G147" s="21">
        <v>1</v>
      </c>
      <c r="H147" s="21">
        <v>4</v>
      </c>
      <c r="I147" s="21">
        <v>1</v>
      </c>
      <c r="J147" s="21"/>
      <c r="K147" s="21">
        <v>2</v>
      </c>
      <c r="L147" s="21">
        <v>13</v>
      </c>
      <c r="M147" s="21">
        <v>2</v>
      </c>
      <c r="N147" s="21">
        <v>2</v>
      </c>
      <c r="O147" s="21"/>
      <c r="P147" s="21">
        <v>3</v>
      </c>
      <c r="Q147" s="21">
        <v>6</v>
      </c>
      <c r="R147" s="21">
        <v>1</v>
      </c>
      <c r="S147" s="21">
        <f t="shared" si="7"/>
        <v>46</v>
      </c>
    </row>
    <row r="148" spans="1:19" ht="14">
      <c r="A148" s="62" t="s">
        <v>160</v>
      </c>
      <c r="B148" s="21" t="s">
        <v>1348</v>
      </c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 t="str">
        <f t="shared" si="7"/>
        <v/>
      </c>
    </row>
    <row r="149" spans="1:19" ht="14">
      <c r="A149" s="62" t="s">
        <v>393</v>
      </c>
      <c r="B149" s="21" t="s">
        <v>1348</v>
      </c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 t="str">
        <f t="shared" si="7"/>
        <v/>
      </c>
    </row>
    <row r="150" spans="1:19" ht="14">
      <c r="A150" s="38" t="s">
        <v>1427</v>
      </c>
      <c r="B150" s="21" t="s">
        <v>1348</v>
      </c>
      <c r="C150" s="21">
        <v>5</v>
      </c>
      <c r="D150" s="21"/>
      <c r="E150" s="21"/>
      <c r="F150" s="21"/>
      <c r="G150" s="21"/>
      <c r="H150" s="21"/>
      <c r="I150" s="21"/>
      <c r="J150" s="21"/>
      <c r="K150" s="21"/>
      <c r="L150" s="21">
        <v>1</v>
      </c>
      <c r="M150" s="21"/>
      <c r="N150" s="21"/>
      <c r="O150" s="21"/>
      <c r="P150" s="21"/>
      <c r="Q150" s="21"/>
      <c r="R150" s="21">
        <v>2</v>
      </c>
      <c r="S150" s="21">
        <f t="shared" si="7"/>
        <v>8</v>
      </c>
    </row>
    <row r="151" spans="1:19" ht="14">
      <c r="A151" s="38" t="s">
        <v>1426</v>
      </c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>
        <v>1</v>
      </c>
      <c r="Q151" s="44"/>
      <c r="R151" s="44"/>
      <c r="S151" s="21">
        <f t="shared" si="7"/>
        <v>1</v>
      </c>
    </row>
    <row r="152" spans="1:19">
      <c r="A152" s="48"/>
      <c r="B152" s="44" t="s">
        <v>1348</v>
      </c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20"/>
    </row>
    <row r="153" spans="1:19" ht="14">
      <c r="A153" s="2" t="s">
        <v>980</v>
      </c>
      <c r="B153" s="45" t="s">
        <v>1348</v>
      </c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20"/>
    </row>
    <row r="154" spans="1:19" ht="14">
      <c r="A154" s="62" t="s">
        <v>865</v>
      </c>
      <c r="B154" s="21" t="s">
        <v>1348</v>
      </c>
      <c r="C154" s="21"/>
      <c r="D154" s="21">
        <v>1</v>
      </c>
      <c r="E154" s="21"/>
      <c r="F154" s="21"/>
      <c r="G154" s="21"/>
      <c r="H154" s="21"/>
      <c r="I154" s="21"/>
      <c r="J154" s="21"/>
      <c r="K154" s="21"/>
      <c r="L154" s="21"/>
      <c r="M154" s="21"/>
      <c r="N154" s="21">
        <v>1</v>
      </c>
      <c r="O154" s="21"/>
      <c r="P154" s="21"/>
      <c r="Q154" s="21"/>
      <c r="R154" s="21"/>
      <c r="S154" s="21">
        <f t="shared" ref="S154:S163" si="8">IF(SUM(B154:R154)=0,"",SUM(B154:R154))</f>
        <v>2</v>
      </c>
    </row>
    <row r="155" spans="1:19" ht="14">
      <c r="A155" s="61" t="s">
        <v>842</v>
      </c>
      <c r="B155" s="21" t="s">
        <v>1348</v>
      </c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 t="str">
        <f t="shared" si="8"/>
        <v/>
      </c>
    </row>
    <row r="156" spans="1:19" ht="14">
      <c r="A156" s="61" t="s">
        <v>866</v>
      </c>
      <c r="B156" s="21">
        <v>1</v>
      </c>
      <c r="C156" s="21"/>
      <c r="D156" s="21"/>
      <c r="E156" s="21"/>
      <c r="F156" s="21"/>
      <c r="G156" s="21"/>
      <c r="H156" s="21"/>
      <c r="I156" s="21"/>
      <c r="J156" s="21"/>
      <c r="K156" s="21">
        <v>2</v>
      </c>
      <c r="L156" s="21">
        <v>1</v>
      </c>
      <c r="M156" s="21"/>
      <c r="N156" s="21"/>
      <c r="O156" s="21"/>
      <c r="P156" s="21"/>
      <c r="Q156" s="21"/>
      <c r="R156" s="21">
        <v>1</v>
      </c>
      <c r="S156" s="21">
        <f t="shared" si="8"/>
        <v>5</v>
      </c>
    </row>
    <row r="157" spans="1:19" ht="14">
      <c r="A157" s="61" t="s">
        <v>479</v>
      </c>
      <c r="B157" s="21" t="s">
        <v>1348</v>
      </c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 t="str">
        <f t="shared" si="8"/>
        <v/>
      </c>
    </row>
    <row r="158" spans="1:19" ht="14">
      <c r="A158" s="61" t="s">
        <v>480</v>
      </c>
      <c r="B158" s="21" t="s">
        <v>1348</v>
      </c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 t="str">
        <f t="shared" si="8"/>
        <v/>
      </c>
    </row>
    <row r="159" spans="1:19" ht="14">
      <c r="A159" s="61" t="s">
        <v>214</v>
      </c>
      <c r="B159" s="21" t="s">
        <v>1348</v>
      </c>
      <c r="C159" s="21"/>
      <c r="D159" s="77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 t="str">
        <f t="shared" si="8"/>
        <v/>
      </c>
    </row>
    <row r="160" spans="1:19" ht="14">
      <c r="A160" s="61" t="s">
        <v>867</v>
      </c>
      <c r="B160" s="21" t="s">
        <v>1348</v>
      </c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 t="str">
        <f t="shared" si="8"/>
        <v/>
      </c>
    </row>
    <row r="161" spans="1:19" ht="14">
      <c r="A161" s="61" t="s">
        <v>576</v>
      </c>
      <c r="B161" s="21" t="s">
        <v>1348</v>
      </c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 t="str">
        <f t="shared" si="8"/>
        <v/>
      </c>
    </row>
    <row r="162" spans="1:19" ht="14">
      <c r="A162" s="61" t="s">
        <v>697</v>
      </c>
      <c r="B162" s="21" t="s">
        <v>1348</v>
      </c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 t="str">
        <f t="shared" si="8"/>
        <v/>
      </c>
    </row>
    <row r="163" spans="1:19" ht="14">
      <c r="A163" s="61" t="s">
        <v>291</v>
      </c>
      <c r="B163" s="21" t="s">
        <v>1348</v>
      </c>
      <c r="C163" s="21"/>
      <c r="D163" s="21"/>
      <c r="E163" s="21"/>
      <c r="F163" s="21"/>
      <c r="G163" s="21"/>
      <c r="H163" s="21">
        <v>1</v>
      </c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>
        <f t="shared" si="8"/>
        <v>1</v>
      </c>
    </row>
    <row r="164" spans="1:19">
      <c r="B164" s="20" t="s">
        <v>1348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</row>
    <row r="165" spans="1:19" ht="14">
      <c r="A165" s="2" t="s">
        <v>383</v>
      </c>
      <c r="B165" s="45" t="s">
        <v>1348</v>
      </c>
      <c r="C165" s="45"/>
      <c r="D165" s="45"/>
      <c r="E165" s="45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45"/>
      <c r="S165" s="20"/>
    </row>
    <row r="166" spans="1:19" ht="14">
      <c r="A166" s="62" t="s">
        <v>332</v>
      </c>
      <c r="B166" s="21">
        <v>1</v>
      </c>
      <c r="C166" s="21"/>
      <c r="D166" s="21"/>
      <c r="E166" s="21"/>
      <c r="F166" s="21"/>
      <c r="G166" s="21"/>
      <c r="H166" s="21"/>
      <c r="I166" s="21">
        <v>1</v>
      </c>
      <c r="J166" s="21"/>
      <c r="K166" s="21"/>
      <c r="L166" s="21"/>
      <c r="M166" s="21"/>
      <c r="N166" s="21"/>
      <c r="O166" s="21"/>
      <c r="P166" s="21">
        <v>1</v>
      </c>
      <c r="Q166" s="21"/>
      <c r="R166" s="21">
        <v>1</v>
      </c>
      <c r="S166" s="21">
        <f>IF(SUM(B166:R166)=0,"",SUM(B166:R166))</f>
        <v>4</v>
      </c>
    </row>
    <row r="167" spans="1:19">
      <c r="B167" s="44" t="s">
        <v>1348</v>
      </c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</row>
    <row r="168" spans="1:19">
      <c r="A168" s="3" t="s">
        <v>554</v>
      </c>
      <c r="B168" s="45" t="s">
        <v>1348</v>
      </c>
      <c r="C168" s="45"/>
      <c r="D168" s="45"/>
      <c r="E168" s="45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45"/>
      <c r="S168" s="20"/>
    </row>
    <row r="169" spans="1:19" ht="14">
      <c r="A169" s="62" t="s">
        <v>198</v>
      </c>
      <c r="B169" s="21" t="s">
        <v>1348</v>
      </c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 t="str">
        <f t="shared" ref="S169:S180" si="9">IF(SUM(B169:R169)=0,"",SUM(B169:R169))</f>
        <v/>
      </c>
    </row>
    <row r="170" spans="1:19" ht="14">
      <c r="A170" s="61" t="s">
        <v>199</v>
      </c>
      <c r="B170" s="21">
        <v>7</v>
      </c>
      <c r="C170" s="21"/>
      <c r="D170" s="21"/>
      <c r="E170" s="21">
        <v>1</v>
      </c>
      <c r="F170" s="21">
        <v>3</v>
      </c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>
        <f t="shared" si="9"/>
        <v>11</v>
      </c>
    </row>
    <row r="171" spans="1:19" ht="14">
      <c r="A171" s="61" t="s">
        <v>717</v>
      </c>
      <c r="B171" s="21" t="s">
        <v>1348</v>
      </c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 t="str">
        <f t="shared" si="9"/>
        <v/>
      </c>
    </row>
    <row r="172" spans="1:19" ht="14">
      <c r="A172" s="62" t="s">
        <v>333</v>
      </c>
      <c r="B172" s="21" t="s">
        <v>1348</v>
      </c>
      <c r="C172" s="21"/>
      <c r="D172" s="21"/>
      <c r="E172" s="21"/>
      <c r="F172" s="21"/>
      <c r="G172" s="21">
        <v>20</v>
      </c>
      <c r="H172" s="21">
        <v>3</v>
      </c>
      <c r="I172" s="21"/>
      <c r="J172" s="21">
        <v>1</v>
      </c>
      <c r="K172" s="21">
        <v>5</v>
      </c>
      <c r="L172" s="21">
        <v>12</v>
      </c>
      <c r="M172" s="21"/>
      <c r="N172" s="21">
        <v>7</v>
      </c>
      <c r="O172" s="21">
        <v>4</v>
      </c>
      <c r="P172" s="21">
        <v>5</v>
      </c>
      <c r="Q172" s="21"/>
      <c r="R172" s="21"/>
      <c r="S172" s="21">
        <f t="shared" si="9"/>
        <v>57</v>
      </c>
    </row>
    <row r="173" spans="1:19" ht="14">
      <c r="A173" s="61" t="s">
        <v>334</v>
      </c>
      <c r="B173" s="21" t="s">
        <v>1348</v>
      </c>
      <c r="C173" s="21"/>
      <c r="D173" s="21"/>
      <c r="E173" s="21"/>
      <c r="F173" s="21"/>
      <c r="G173" s="21">
        <v>3</v>
      </c>
      <c r="H173" s="21">
        <v>4</v>
      </c>
      <c r="I173" s="21"/>
      <c r="J173" s="21">
        <v>3</v>
      </c>
      <c r="K173" s="21"/>
      <c r="L173" s="21"/>
      <c r="M173" s="21"/>
      <c r="N173" s="21"/>
      <c r="O173" s="21"/>
      <c r="P173" s="21"/>
      <c r="Q173" s="21"/>
      <c r="R173" s="21"/>
      <c r="S173" s="21">
        <f t="shared" si="9"/>
        <v>10</v>
      </c>
    </row>
    <row r="174" spans="1:19" ht="14">
      <c r="A174" s="61" t="s">
        <v>1256</v>
      </c>
      <c r="B174" s="21" t="s">
        <v>1348</v>
      </c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 t="str">
        <f t="shared" si="9"/>
        <v/>
      </c>
    </row>
    <row r="175" spans="1:19" ht="14">
      <c r="A175" s="61" t="s">
        <v>200</v>
      </c>
      <c r="B175" s="21">
        <v>5</v>
      </c>
      <c r="C175" s="21"/>
      <c r="D175" s="21">
        <v>3</v>
      </c>
      <c r="E175" s="21"/>
      <c r="F175" s="21"/>
      <c r="G175" s="21"/>
      <c r="H175" s="21">
        <v>2</v>
      </c>
      <c r="I175" s="21"/>
      <c r="J175" s="21"/>
      <c r="K175" s="21">
        <v>6</v>
      </c>
      <c r="L175" s="21"/>
      <c r="M175" s="21"/>
      <c r="N175" s="21"/>
      <c r="O175" s="21">
        <v>1</v>
      </c>
      <c r="P175" s="21">
        <v>2</v>
      </c>
      <c r="Q175" s="21"/>
      <c r="R175" s="21">
        <v>1</v>
      </c>
      <c r="S175" s="21">
        <f t="shared" si="9"/>
        <v>20</v>
      </c>
    </row>
    <row r="176" spans="1:19" ht="14">
      <c r="A176" s="61" t="s">
        <v>336</v>
      </c>
      <c r="B176" s="21">
        <v>4</v>
      </c>
      <c r="C176" s="21"/>
      <c r="D176" s="21"/>
      <c r="E176" s="21"/>
      <c r="F176" s="21"/>
      <c r="G176" s="21"/>
      <c r="H176" s="21"/>
      <c r="I176" s="21">
        <v>1</v>
      </c>
      <c r="J176" s="21"/>
      <c r="K176" s="21">
        <v>2</v>
      </c>
      <c r="L176" s="21"/>
      <c r="M176" s="21"/>
      <c r="N176" s="21">
        <v>2</v>
      </c>
      <c r="O176" s="21"/>
      <c r="P176" s="21"/>
      <c r="Q176" s="21"/>
      <c r="R176" s="21"/>
      <c r="S176" s="21">
        <f t="shared" si="9"/>
        <v>9</v>
      </c>
    </row>
    <row r="177" spans="1:19" ht="14">
      <c r="A177" s="61" t="s">
        <v>787</v>
      </c>
      <c r="B177" s="21" t="s">
        <v>1348</v>
      </c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 t="str">
        <f t="shared" si="9"/>
        <v/>
      </c>
    </row>
    <row r="178" spans="1:19" ht="14">
      <c r="A178" s="61" t="s">
        <v>263</v>
      </c>
      <c r="B178" s="21">
        <v>3</v>
      </c>
      <c r="C178" s="21"/>
      <c r="D178" s="21">
        <v>1</v>
      </c>
      <c r="E178" s="21"/>
      <c r="F178" s="21"/>
      <c r="G178" s="77"/>
      <c r="H178" s="77"/>
      <c r="I178" s="77"/>
      <c r="J178" s="21">
        <v>1</v>
      </c>
      <c r="K178" s="21"/>
      <c r="L178" s="21"/>
      <c r="M178" s="21"/>
      <c r="N178" s="21"/>
      <c r="O178" s="21"/>
      <c r="P178" s="21"/>
      <c r="Q178" s="21"/>
      <c r="R178" s="21"/>
      <c r="S178" s="21">
        <f t="shared" si="9"/>
        <v>5</v>
      </c>
    </row>
    <row r="179" spans="1:19" ht="14">
      <c r="A179" s="61" t="s">
        <v>271</v>
      </c>
      <c r="B179" s="21">
        <v>26</v>
      </c>
      <c r="C179" s="21">
        <v>2</v>
      </c>
      <c r="D179" s="21">
        <v>1</v>
      </c>
      <c r="E179" s="21">
        <v>3</v>
      </c>
      <c r="F179" s="21">
        <v>1</v>
      </c>
      <c r="G179" s="21">
        <v>1</v>
      </c>
      <c r="H179" s="21">
        <v>1</v>
      </c>
      <c r="I179" s="21">
        <v>1</v>
      </c>
      <c r="J179" s="21">
        <v>1</v>
      </c>
      <c r="K179" s="21"/>
      <c r="L179" s="21">
        <v>2</v>
      </c>
      <c r="M179" s="21">
        <v>1</v>
      </c>
      <c r="N179" s="21">
        <v>3</v>
      </c>
      <c r="O179" s="21"/>
      <c r="P179" s="21"/>
      <c r="Q179" s="21">
        <v>2</v>
      </c>
      <c r="R179" s="21">
        <v>3</v>
      </c>
      <c r="S179" s="21">
        <f t="shared" si="9"/>
        <v>48</v>
      </c>
    </row>
    <row r="180" spans="1:19" ht="14">
      <c r="A180" s="62" t="s">
        <v>206</v>
      </c>
      <c r="B180" s="21" t="s">
        <v>1348</v>
      </c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 t="str">
        <f t="shared" si="9"/>
        <v/>
      </c>
    </row>
    <row r="181" spans="1:19">
      <c r="B181" s="44" t="s">
        <v>1348</v>
      </c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</row>
    <row r="182" spans="1:19" ht="14">
      <c r="A182" s="2" t="s">
        <v>253</v>
      </c>
      <c r="B182" s="20" t="s">
        <v>1348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</row>
    <row r="183" spans="1:19" ht="14">
      <c r="A183" s="62" t="s">
        <v>440</v>
      </c>
      <c r="B183" s="21">
        <v>1</v>
      </c>
      <c r="C183" s="21"/>
      <c r="D183" s="21"/>
      <c r="E183" s="21">
        <v>2</v>
      </c>
      <c r="F183" s="21"/>
      <c r="G183" s="21"/>
      <c r="H183" s="21">
        <v>1</v>
      </c>
      <c r="I183" s="21">
        <v>1</v>
      </c>
      <c r="J183" s="21"/>
      <c r="K183" s="21">
        <v>1</v>
      </c>
      <c r="L183" s="21">
        <v>11</v>
      </c>
      <c r="M183" s="21">
        <v>3</v>
      </c>
      <c r="N183" s="21">
        <v>1</v>
      </c>
      <c r="O183" s="21">
        <v>6</v>
      </c>
      <c r="P183" s="21">
        <v>2</v>
      </c>
      <c r="Q183" s="21">
        <v>5</v>
      </c>
      <c r="R183" s="21">
        <v>1</v>
      </c>
      <c r="S183" s="21">
        <f>IF(SUM(B183:R183)=0,"",SUM(B183:R183))</f>
        <v>35</v>
      </c>
    </row>
    <row r="184" spans="1:19" ht="14">
      <c r="A184" s="62" t="s">
        <v>441</v>
      </c>
      <c r="B184" s="21" t="s">
        <v>1348</v>
      </c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 t="str">
        <f>IF(SUM(B184:R184)=0,"",SUM(B184:R184))</f>
        <v/>
      </c>
    </row>
    <row r="185" spans="1:19" ht="14">
      <c r="A185" s="62" t="s">
        <v>442</v>
      </c>
      <c r="B185" s="21">
        <v>3</v>
      </c>
      <c r="C185" s="21"/>
      <c r="D185" s="21"/>
      <c r="E185" s="21"/>
      <c r="F185" s="21"/>
      <c r="G185" s="21"/>
      <c r="H185" s="21"/>
      <c r="I185" s="21"/>
      <c r="J185" s="21"/>
      <c r="K185" s="21">
        <v>1</v>
      </c>
      <c r="L185" s="21"/>
      <c r="M185" s="21"/>
      <c r="N185" s="21"/>
      <c r="O185" s="21"/>
      <c r="P185" s="21"/>
      <c r="Q185" s="21"/>
      <c r="R185" s="21"/>
      <c r="S185" s="21">
        <f>IF(SUM(B185:R185)=0,"",SUM(B185:R185))</f>
        <v>4</v>
      </c>
    </row>
    <row r="186" spans="1:19" ht="14">
      <c r="A186" s="62" t="s">
        <v>443</v>
      </c>
      <c r="B186" s="21" t="s">
        <v>1348</v>
      </c>
      <c r="C186" s="21"/>
      <c r="D186" s="21"/>
      <c r="E186" s="21">
        <v>1</v>
      </c>
      <c r="F186" s="21"/>
      <c r="G186" s="21"/>
      <c r="H186" s="21"/>
      <c r="I186" s="21"/>
      <c r="J186" s="21"/>
      <c r="K186" s="21"/>
      <c r="L186" s="21"/>
      <c r="M186" s="21"/>
      <c r="N186" s="21">
        <v>1</v>
      </c>
      <c r="O186" s="21"/>
      <c r="P186" s="21"/>
      <c r="Q186" s="21">
        <v>1</v>
      </c>
      <c r="R186" s="21">
        <v>2</v>
      </c>
      <c r="S186" s="21">
        <f>IF(SUM(B186:R186)=0,"",SUM(B186:R186))</f>
        <v>5</v>
      </c>
    </row>
    <row r="187" spans="1:19" ht="14">
      <c r="A187" s="62" t="s">
        <v>20</v>
      </c>
      <c r="B187" s="21" t="s">
        <v>1348</v>
      </c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 t="str">
        <f>IF(SUM(B187:R187)=0,"",SUM(B187:R187))</f>
        <v/>
      </c>
    </row>
    <row r="188" spans="1:19">
      <c r="B188" s="44" t="s">
        <v>1348</v>
      </c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</row>
    <row r="189" spans="1:19" ht="14">
      <c r="A189" s="2" t="s">
        <v>555</v>
      </c>
      <c r="B189" s="45" t="s">
        <v>1348</v>
      </c>
      <c r="C189" s="45"/>
      <c r="D189" s="45"/>
      <c r="E189" s="45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45"/>
      <c r="S189" s="20"/>
    </row>
    <row r="190" spans="1:19" ht="14">
      <c r="A190" s="62" t="s">
        <v>264</v>
      </c>
      <c r="B190" s="21">
        <v>1</v>
      </c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0"/>
      <c r="N190" s="20"/>
      <c r="O190" s="20"/>
      <c r="P190" s="21"/>
      <c r="Q190" s="21"/>
      <c r="R190" s="21"/>
      <c r="S190" s="21">
        <f t="shared" ref="S190:S203" si="10">IF(SUM(B190:R190)=0,"",SUM(B190:R190))</f>
        <v>1</v>
      </c>
    </row>
    <row r="191" spans="1:19" ht="14">
      <c r="A191" s="61" t="s">
        <v>265</v>
      </c>
      <c r="B191" s="21" t="s">
        <v>1348</v>
      </c>
      <c r="C191" s="21"/>
      <c r="D191" s="21"/>
      <c r="E191" s="21"/>
      <c r="F191" s="21"/>
      <c r="G191" s="21"/>
      <c r="H191" s="21"/>
      <c r="I191" s="21"/>
      <c r="J191" s="21"/>
      <c r="K191" s="21"/>
      <c r="L191" s="21">
        <v>1</v>
      </c>
      <c r="M191" s="21">
        <v>1</v>
      </c>
      <c r="N191" s="21"/>
      <c r="O191" s="21"/>
      <c r="P191" s="21">
        <v>1</v>
      </c>
      <c r="Q191" s="21"/>
      <c r="R191" s="21"/>
      <c r="S191" s="21">
        <f t="shared" si="10"/>
        <v>3</v>
      </c>
    </row>
    <row r="192" spans="1:19" ht="14">
      <c r="A192" s="61" t="s">
        <v>51</v>
      </c>
      <c r="B192" s="21" t="s">
        <v>1348</v>
      </c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>
        <v>1</v>
      </c>
      <c r="P192" s="21"/>
      <c r="Q192" s="21"/>
      <c r="R192" s="21"/>
      <c r="S192" s="21">
        <f t="shared" si="10"/>
        <v>1</v>
      </c>
    </row>
    <row r="193" spans="1:19" ht="14">
      <c r="A193" s="61" t="s">
        <v>126</v>
      </c>
      <c r="B193" s="21">
        <v>18</v>
      </c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>
        <f t="shared" si="10"/>
        <v>18</v>
      </c>
    </row>
    <row r="194" spans="1:19" ht="14">
      <c r="A194" s="61" t="s">
        <v>127</v>
      </c>
      <c r="B194" s="21" t="s">
        <v>1348</v>
      </c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>
        <v>1</v>
      </c>
      <c r="O194" s="21"/>
      <c r="P194" s="21"/>
      <c r="Q194" s="21">
        <v>8</v>
      </c>
      <c r="R194" s="21"/>
      <c r="S194" s="21">
        <f t="shared" si="10"/>
        <v>9</v>
      </c>
    </row>
    <row r="195" spans="1:19" ht="14">
      <c r="A195" s="61" t="s">
        <v>128</v>
      </c>
      <c r="B195" s="21">
        <v>3</v>
      </c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>
        <v>3</v>
      </c>
      <c r="O195" s="21"/>
      <c r="P195" s="21"/>
      <c r="Q195" s="21"/>
      <c r="R195" s="21"/>
      <c r="S195" s="21">
        <f t="shared" si="10"/>
        <v>6</v>
      </c>
    </row>
    <row r="196" spans="1:19" ht="14">
      <c r="A196" s="61" t="s">
        <v>270</v>
      </c>
      <c r="B196" s="21">
        <v>3</v>
      </c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>
        <f t="shared" si="10"/>
        <v>3</v>
      </c>
    </row>
    <row r="197" spans="1:19" ht="14">
      <c r="A197" s="61" t="s">
        <v>21</v>
      </c>
      <c r="B197" s="21">
        <v>4</v>
      </c>
      <c r="C197" s="21"/>
      <c r="D197" s="21"/>
      <c r="E197" s="21">
        <v>1</v>
      </c>
      <c r="F197" s="21"/>
      <c r="G197" s="21"/>
      <c r="H197" s="21"/>
      <c r="I197" s="21"/>
      <c r="J197" s="21"/>
      <c r="K197" s="21"/>
      <c r="L197" s="21">
        <v>8</v>
      </c>
      <c r="M197" s="21"/>
      <c r="N197" s="21"/>
      <c r="O197" s="21">
        <v>1</v>
      </c>
      <c r="P197" s="21"/>
      <c r="Q197" s="21"/>
      <c r="R197" s="21"/>
      <c r="S197" s="21">
        <f t="shared" si="10"/>
        <v>14</v>
      </c>
    </row>
    <row r="198" spans="1:19" ht="14">
      <c r="A198" s="61" t="s">
        <v>4</v>
      </c>
      <c r="B198" s="21">
        <v>1</v>
      </c>
      <c r="C198" s="21"/>
      <c r="D198" s="21"/>
      <c r="E198" s="21"/>
      <c r="F198" s="21"/>
      <c r="G198" s="21"/>
      <c r="H198" s="21"/>
      <c r="I198" s="21"/>
      <c r="J198" s="21"/>
      <c r="K198" s="21">
        <v>1</v>
      </c>
      <c r="L198" s="21">
        <v>3</v>
      </c>
      <c r="M198" s="21"/>
      <c r="N198" s="21"/>
      <c r="O198" s="21">
        <v>2</v>
      </c>
      <c r="P198" s="21"/>
      <c r="Q198" s="21">
        <v>1</v>
      </c>
      <c r="R198" s="21">
        <v>2</v>
      </c>
      <c r="S198" s="21">
        <f t="shared" si="10"/>
        <v>10</v>
      </c>
    </row>
    <row r="199" spans="1:19" ht="14">
      <c r="A199" s="61" t="s">
        <v>142</v>
      </c>
      <c r="B199" s="21" t="s">
        <v>1348</v>
      </c>
      <c r="C199" s="21"/>
      <c r="D199" s="21"/>
      <c r="E199" s="21"/>
      <c r="F199" s="21"/>
      <c r="G199" s="21"/>
      <c r="H199" s="21"/>
      <c r="I199" s="21"/>
      <c r="J199" s="21"/>
      <c r="K199" s="21"/>
      <c r="L199" s="21">
        <v>1</v>
      </c>
      <c r="M199" s="21"/>
      <c r="N199" s="21">
        <v>1</v>
      </c>
      <c r="O199" s="21"/>
      <c r="P199" s="21">
        <v>1</v>
      </c>
      <c r="Q199" s="21"/>
      <c r="R199" s="21">
        <v>2</v>
      </c>
      <c r="S199" s="21">
        <f t="shared" si="10"/>
        <v>5</v>
      </c>
    </row>
    <row r="200" spans="1:19" ht="14">
      <c r="A200" s="61" t="s">
        <v>143</v>
      </c>
      <c r="B200" s="21">
        <v>4</v>
      </c>
      <c r="C200" s="21"/>
      <c r="D200" s="21"/>
      <c r="E200" s="21">
        <v>1</v>
      </c>
      <c r="F200" s="21"/>
      <c r="G200" s="21">
        <v>2</v>
      </c>
      <c r="H200" s="21"/>
      <c r="I200" s="21"/>
      <c r="J200" s="21">
        <v>4</v>
      </c>
      <c r="K200" s="21">
        <v>5</v>
      </c>
      <c r="L200" s="21">
        <v>9</v>
      </c>
      <c r="M200" s="21">
        <v>2</v>
      </c>
      <c r="N200" s="21">
        <v>4</v>
      </c>
      <c r="O200" s="21">
        <v>8</v>
      </c>
      <c r="P200" s="21"/>
      <c r="Q200" s="21"/>
      <c r="R200" s="21">
        <v>18</v>
      </c>
      <c r="S200" s="21">
        <f t="shared" si="10"/>
        <v>57</v>
      </c>
    </row>
    <row r="201" spans="1:19" ht="14">
      <c r="A201" s="61" t="s">
        <v>52</v>
      </c>
      <c r="B201" s="21" t="s">
        <v>1348</v>
      </c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 t="str">
        <f t="shared" si="10"/>
        <v/>
      </c>
    </row>
    <row r="202" spans="1:19" ht="14">
      <c r="A202" s="61" t="s">
        <v>22</v>
      </c>
      <c r="B202" s="21" t="s">
        <v>1348</v>
      </c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 t="str">
        <f t="shared" si="10"/>
        <v/>
      </c>
    </row>
    <row r="203" spans="1:19" ht="14">
      <c r="A203" s="61" t="s">
        <v>497</v>
      </c>
      <c r="B203" s="21" t="s">
        <v>1348</v>
      </c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>
        <v>1</v>
      </c>
      <c r="R203" s="21"/>
      <c r="S203" s="21">
        <f t="shared" si="10"/>
        <v>1</v>
      </c>
    </row>
    <row r="204" spans="1:19">
      <c r="B204" s="44" t="s">
        <v>1348</v>
      </c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</row>
    <row r="205" spans="1:19" ht="14">
      <c r="A205" s="2" t="s">
        <v>556</v>
      </c>
      <c r="B205" s="45" t="s">
        <v>1348</v>
      </c>
      <c r="C205" s="45"/>
      <c r="D205" s="45"/>
      <c r="E205" s="45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45"/>
      <c r="S205" s="20"/>
    </row>
    <row r="206" spans="1:19" ht="14">
      <c r="A206" s="61" t="s">
        <v>482</v>
      </c>
      <c r="B206" s="21">
        <v>3</v>
      </c>
      <c r="C206" s="21"/>
      <c r="D206" s="21">
        <v>1</v>
      </c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>
        <f>IF(SUM(B206:R206)=0,"",SUM(B206:R206))</f>
        <v>4</v>
      </c>
    </row>
    <row r="207" spans="1:19" ht="14">
      <c r="A207" s="62" t="s">
        <v>341</v>
      </c>
      <c r="B207" s="21">
        <v>19</v>
      </c>
      <c r="C207" s="21"/>
      <c r="D207" s="21"/>
      <c r="E207" s="21">
        <v>1</v>
      </c>
      <c r="F207" s="21"/>
      <c r="G207" s="21"/>
      <c r="H207" s="21"/>
      <c r="I207" s="21"/>
      <c r="J207" s="21"/>
      <c r="K207" s="77" t="s">
        <v>1128</v>
      </c>
      <c r="L207" s="21">
        <v>1</v>
      </c>
      <c r="M207" s="21"/>
      <c r="N207" s="21"/>
      <c r="O207" s="21"/>
      <c r="P207" s="21"/>
      <c r="Q207" s="21"/>
      <c r="R207" s="21">
        <v>1</v>
      </c>
      <c r="S207" s="21">
        <f>IF(SUM(B207:R207)=0,"",SUM(B207:R207))</f>
        <v>22</v>
      </c>
    </row>
    <row r="208" spans="1:19" ht="14">
      <c r="A208" s="61" t="s">
        <v>502</v>
      </c>
      <c r="B208" s="21">
        <v>24</v>
      </c>
      <c r="C208" s="21"/>
      <c r="D208" s="21"/>
      <c r="E208" s="21">
        <v>1</v>
      </c>
      <c r="F208" s="21"/>
      <c r="G208" s="21"/>
      <c r="H208" s="21"/>
      <c r="I208" s="21"/>
      <c r="J208" s="21"/>
      <c r="K208" s="21"/>
      <c r="L208" s="21">
        <v>1</v>
      </c>
      <c r="M208" s="21">
        <v>2</v>
      </c>
      <c r="N208" s="21"/>
      <c r="O208" s="21"/>
      <c r="P208" s="21"/>
      <c r="Q208" s="21"/>
      <c r="R208" s="21">
        <v>2</v>
      </c>
      <c r="S208" s="21">
        <f>IF(SUM(B208:R208)=0,"",SUM(B208:R208))</f>
        <v>30</v>
      </c>
    </row>
    <row r="209" spans="1:19" ht="14">
      <c r="A209" s="61" t="s">
        <v>741</v>
      </c>
      <c r="B209" s="21" t="s">
        <v>1348</v>
      </c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 t="str">
        <f>IF(SUM(B209:R209)=0,"",SUM(B209:R209))</f>
        <v/>
      </c>
    </row>
    <row r="210" spans="1:19" ht="14">
      <c r="A210" s="61" t="s">
        <v>23</v>
      </c>
      <c r="B210" s="21" t="s">
        <v>1348</v>
      </c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 t="str">
        <f>IF(SUM(B210:R210)=0,"",SUM(B210:R210))</f>
        <v/>
      </c>
    </row>
    <row r="211" spans="1:19">
      <c r="B211" s="44" t="s">
        <v>1348</v>
      </c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</row>
    <row r="212" spans="1:19" ht="14">
      <c r="A212" s="2" t="s">
        <v>557</v>
      </c>
      <c r="B212" s="45" t="s">
        <v>1348</v>
      </c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</row>
    <row r="213" spans="1:19" ht="14">
      <c r="A213" s="39" t="s">
        <v>309</v>
      </c>
      <c r="B213" s="21" t="s">
        <v>1348</v>
      </c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 t="str">
        <f t="shared" ref="S213:S219" si="11">IF(SUM(B213:R213)=0,"",SUM(B213:R213))</f>
        <v/>
      </c>
    </row>
    <row r="214" spans="1:19" ht="14">
      <c r="A214" s="62" t="s">
        <v>343</v>
      </c>
      <c r="B214" s="21">
        <v>13</v>
      </c>
      <c r="C214" s="21">
        <v>3</v>
      </c>
      <c r="D214" s="21">
        <v>5</v>
      </c>
      <c r="E214" s="21">
        <v>1</v>
      </c>
      <c r="F214" s="21">
        <v>3</v>
      </c>
      <c r="G214" s="21">
        <v>2</v>
      </c>
      <c r="H214" s="21"/>
      <c r="I214" s="21">
        <v>3</v>
      </c>
      <c r="J214" s="21"/>
      <c r="K214" s="21"/>
      <c r="L214" s="21">
        <v>3</v>
      </c>
      <c r="M214" s="21"/>
      <c r="N214" s="21"/>
      <c r="O214" s="21"/>
      <c r="P214" s="21"/>
      <c r="Q214" s="21"/>
      <c r="R214" s="21"/>
      <c r="S214" s="21">
        <f t="shared" si="11"/>
        <v>33</v>
      </c>
    </row>
    <row r="215" spans="1:19" ht="14">
      <c r="A215" s="61" t="s">
        <v>1230</v>
      </c>
      <c r="B215" s="21">
        <v>16</v>
      </c>
      <c r="C215" s="21">
        <v>2</v>
      </c>
      <c r="D215" s="21">
        <v>20</v>
      </c>
      <c r="E215" s="21"/>
      <c r="F215" s="21"/>
      <c r="G215" s="21">
        <v>11</v>
      </c>
      <c r="H215" s="21">
        <v>11</v>
      </c>
      <c r="I215" s="21">
        <v>12</v>
      </c>
      <c r="J215" s="21">
        <v>1</v>
      </c>
      <c r="K215" s="21">
        <v>14</v>
      </c>
      <c r="L215" s="21">
        <v>2</v>
      </c>
      <c r="M215" s="21">
        <v>4</v>
      </c>
      <c r="N215" s="21"/>
      <c r="O215" s="21">
        <v>2</v>
      </c>
      <c r="P215" s="21">
        <v>2</v>
      </c>
      <c r="Q215" s="21"/>
      <c r="R215" s="21">
        <v>1</v>
      </c>
      <c r="S215" s="21">
        <f t="shared" si="11"/>
        <v>98</v>
      </c>
    </row>
    <row r="216" spans="1:19" ht="14">
      <c r="A216" s="61" t="s">
        <v>496</v>
      </c>
      <c r="B216" s="21" t="s">
        <v>1348</v>
      </c>
      <c r="C216" s="21"/>
      <c r="D216" s="21"/>
      <c r="E216" s="21"/>
      <c r="F216" s="21"/>
      <c r="G216" s="21"/>
      <c r="H216" s="21"/>
      <c r="I216" s="21"/>
      <c r="J216" s="21"/>
      <c r="K216" s="21">
        <v>3</v>
      </c>
      <c r="L216" s="21">
        <v>7</v>
      </c>
      <c r="M216" s="21"/>
      <c r="N216" s="21"/>
      <c r="O216" s="21">
        <v>7</v>
      </c>
      <c r="P216" s="21">
        <v>5</v>
      </c>
      <c r="Q216" s="21"/>
      <c r="R216" s="21">
        <v>8</v>
      </c>
      <c r="S216" s="21">
        <f t="shared" si="11"/>
        <v>30</v>
      </c>
    </row>
    <row r="217" spans="1:19" ht="14">
      <c r="A217" s="61" t="s">
        <v>793</v>
      </c>
      <c r="B217" s="21">
        <v>33</v>
      </c>
      <c r="C217" s="21"/>
      <c r="D217" s="21">
        <v>10</v>
      </c>
      <c r="E217" s="21">
        <v>2</v>
      </c>
      <c r="F217" s="21"/>
      <c r="G217" s="21"/>
      <c r="H217" s="21">
        <v>5</v>
      </c>
      <c r="I217" s="21">
        <v>14</v>
      </c>
      <c r="J217" s="21">
        <v>1</v>
      </c>
      <c r="K217" s="21">
        <v>2</v>
      </c>
      <c r="L217" s="21"/>
      <c r="M217" s="21">
        <v>4</v>
      </c>
      <c r="N217" s="21">
        <v>1</v>
      </c>
      <c r="O217" s="21">
        <v>1</v>
      </c>
      <c r="P217" s="21">
        <v>13</v>
      </c>
      <c r="Q217" s="21"/>
      <c r="R217" s="21">
        <v>13</v>
      </c>
      <c r="S217" s="21">
        <f t="shared" si="11"/>
        <v>99</v>
      </c>
    </row>
    <row r="218" spans="1:19" ht="14">
      <c r="A218" s="61" t="s">
        <v>794</v>
      </c>
      <c r="B218" s="21">
        <v>42</v>
      </c>
      <c r="C218" s="21">
        <v>6</v>
      </c>
      <c r="D218" s="21">
        <v>1</v>
      </c>
      <c r="E218" s="21">
        <v>20</v>
      </c>
      <c r="F218" s="21">
        <v>1</v>
      </c>
      <c r="G218" s="21">
        <v>9</v>
      </c>
      <c r="H218" s="21">
        <v>5</v>
      </c>
      <c r="I218" s="21">
        <v>9</v>
      </c>
      <c r="J218" s="21">
        <v>1</v>
      </c>
      <c r="K218" s="21">
        <v>8</v>
      </c>
      <c r="L218" s="21">
        <v>10</v>
      </c>
      <c r="M218" s="21">
        <v>3</v>
      </c>
      <c r="N218" s="21">
        <v>4</v>
      </c>
      <c r="O218" s="21">
        <v>22</v>
      </c>
      <c r="P218" s="21"/>
      <c r="Q218" s="21">
        <v>24</v>
      </c>
      <c r="R218" s="21">
        <v>53</v>
      </c>
      <c r="S218" s="21">
        <f t="shared" si="11"/>
        <v>218</v>
      </c>
    </row>
    <row r="219" spans="1:19" ht="14">
      <c r="A219" s="38" t="s">
        <v>1391</v>
      </c>
      <c r="B219" s="44" t="s">
        <v>1348</v>
      </c>
      <c r="C219" s="44"/>
      <c r="D219" s="44"/>
      <c r="E219" s="44"/>
      <c r="F219" s="44"/>
      <c r="G219" s="44"/>
      <c r="H219" s="44">
        <v>1</v>
      </c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21">
        <f t="shared" si="11"/>
        <v>1</v>
      </c>
    </row>
    <row r="220" spans="1:19">
      <c r="B220" s="44" t="s">
        <v>1348</v>
      </c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</row>
    <row r="221" spans="1:19" ht="14">
      <c r="A221" s="2" t="s">
        <v>558</v>
      </c>
      <c r="B221" s="45" t="s">
        <v>1348</v>
      </c>
      <c r="C221" s="45"/>
      <c r="D221" s="45"/>
      <c r="E221" s="45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45"/>
      <c r="S221" s="20"/>
    </row>
    <row r="222" spans="1:19" ht="14">
      <c r="A222" s="61" t="s">
        <v>470</v>
      </c>
      <c r="B222" s="21" t="s">
        <v>1348</v>
      </c>
      <c r="C222" s="21"/>
      <c r="D222" s="21"/>
      <c r="E222" s="21"/>
      <c r="F222" s="21"/>
      <c r="G222" s="21"/>
      <c r="H222" s="21"/>
      <c r="I222" s="21"/>
      <c r="J222" s="21"/>
      <c r="K222" s="21">
        <v>2</v>
      </c>
      <c r="L222" s="21">
        <v>4</v>
      </c>
      <c r="M222" s="21"/>
      <c r="N222" s="21"/>
      <c r="O222" s="21">
        <v>8</v>
      </c>
      <c r="P222" s="21"/>
      <c r="Q222" s="21">
        <v>166</v>
      </c>
      <c r="R222" s="21">
        <v>1</v>
      </c>
      <c r="S222" s="21">
        <f t="shared" ref="S222:S230" si="12">IF(SUM(B222:R222)=0,"",SUM(B222:R222))</f>
        <v>181</v>
      </c>
    </row>
    <row r="223" spans="1:19" ht="14">
      <c r="A223" s="61" t="s">
        <v>473</v>
      </c>
      <c r="B223" s="21">
        <v>14</v>
      </c>
      <c r="C223" s="21"/>
      <c r="D223" s="21">
        <v>2</v>
      </c>
      <c r="E223" s="21"/>
      <c r="F223" s="21"/>
      <c r="G223" s="21"/>
      <c r="H223" s="21"/>
      <c r="I223" s="21">
        <v>35</v>
      </c>
      <c r="J223" s="21"/>
      <c r="K223" s="21"/>
      <c r="L223" s="21"/>
      <c r="M223" s="21">
        <v>2</v>
      </c>
      <c r="N223" s="21"/>
      <c r="O223" s="21"/>
      <c r="P223" s="21"/>
      <c r="Q223" s="21"/>
      <c r="R223" s="21">
        <v>9</v>
      </c>
      <c r="S223" s="21">
        <f t="shared" si="12"/>
        <v>62</v>
      </c>
    </row>
    <row r="224" spans="1:19" ht="14">
      <c r="A224" s="61" t="s">
        <v>727</v>
      </c>
      <c r="B224" s="21" t="s">
        <v>1348</v>
      </c>
      <c r="C224" s="21"/>
      <c r="D224" s="21">
        <v>4</v>
      </c>
      <c r="E224" s="21"/>
      <c r="F224" s="21"/>
      <c r="G224" s="21"/>
      <c r="H224" s="21"/>
      <c r="I224" s="21"/>
      <c r="J224" s="21"/>
      <c r="K224" s="20"/>
      <c r="L224" s="20"/>
      <c r="M224" s="20"/>
      <c r="N224" s="20"/>
      <c r="O224" s="20"/>
      <c r="P224" s="21"/>
      <c r="Q224" s="21"/>
      <c r="R224" s="21"/>
      <c r="S224" s="21">
        <f t="shared" si="12"/>
        <v>4</v>
      </c>
    </row>
    <row r="225" spans="1:19" ht="14">
      <c r="A225" s="61" t="s">
        <v>471</v>
      </c>
      <c r="B225" s="21">
        <v>76</v>
      </c>
      <c r="C225" s="21"/>
      <c r="D225" s="21">
        <v>8</v>
      </c>
      <c r="E225" s="21">
        <v>120</v>
      </c>
      <c r="F225" s="21">
        <v>18</v>
      </c>
      <c r="G225" s="21"/>
      <c r="H225" s="21"/>
      <c r="I225" s="21">
        <v>4</v>
      </c>
      <c r="J225" s="21"/>
      <c r="K225" s="21">
        <v>15</v>
      </c>
      <c r="L225" s="21">
        <v>2</v>
      </c>
      <c r="M225" s="21">
        <v>2</v>
      </c>
      <c r="N225" s="21">
        <v>9</v>
      </c>
      <c r="O225" s="21">
        <v>2</v>
      </c>
      <c r="P225" s="21"/>
      <c r="Q225" s="21"/>
      <c r="R225" s="21">
        <v>3</v>
      </c>
      <c r="S225" s="21">
        <f t="shared" si="12"/>
        <v>259</v>
      </c>
    </row>
    <row r="226" spans="1:19" ht="14">
      <c r="A226" s="61" t="s">
        <v>472</v>
      </c>
      <c r="B226" s="21">
        <v>7</v>
      </c>
      <c r="C226" s="21">
        <v>2</v>
      </c>
      <c r="D226" s="21">
        <v>60</v>
      </c>
      <c r="E226" s="21"/>
      <c r="F226" s="21">
        <v>1</v>
      </c>
      <c r="G226" s="21">
        <v>5</v>
      </c>
      <c r="H226" s="21">
        <v>2</v>
      </c>
      <c r="I226" s="21">
        <v>20</v>
      </c>
      <c r="J226" s="21"/>
      <c r="K226" s="21"/>
      <c r="L226" s="21">
        <v>6</v>
      </c>
      <c r="M226" s="21">
        <v>40</v>
      </c>
      <c r="N226" s="21"/>
      <c r="O226" s="21"/>
      <c r="P226" s="21"/>
      <c r="Q226" s="21">
        <v>5</v>
      </c>
      <c r="R226" s="21">
        <v>2</v>
      </c>
      <c r="S226" s="21">
        <f t="shared" si="12"/>
        <v>150</v>
      </c>
    </row>
    <row r="227" spans="1:19" ht="14">
      <c r="A227" s="61" t="s">
        <v>474</v>
      </c>
      <c r="B227" s="21" t="s">
        <v>1348</v>
      </c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>
        <v>4</v>
      </c>
      <c r="S227" s="21">
        <f t="shared" si="12"/>
        <v>4</v>
      </c>
    </row>
    <row r="228" spans="1:19" ht="14">
      <c r="A228" s="61" t="s">
        <v>317</v>
      </c>
      <c r="B228" s="21">
        <v>46</v>
      </c>
      <c r="C228" s="21"/>
      <c r="D228" s="21">
        <v>1</v>
      </c>
      <c r="E228" s="21"/>
      <c r="F228" s="21"/>
      <c r="G228" s="21"/>
      <c r="H228" s="21">
        <v>3</v>
      </c>
      <c r="I228" s="21"/>
      <c r="J228" s="21"/>
      <c r="K228" s="21">
        <v>5</v>
      </c>
      <c r="L228" s="21">
        <v>22</v>
      </c>
      <c r="M228" s="21">
        <v>1</v>
      </c>
      <c r="N228" s="21"/>
      <c r="O228" s="21">
        <v>8</v>
      </c>
      <c r="P228" s="21">
        <v>3</v>
      </c>
      <c r="Q228" s="21">
        <v>5</v>
      </c>
      <c r="R228" s="21">
        <v>12</v>
      </c>
      <c r="S228" s="21">
        <f t="shared" si="12"/>
        <v>106</v>
      </c>
    </row>
    <row r="229" spans="1:19" ht="14">
      <c r="A229" s="61" t="s">
        <v>475</v>
      </c>
      <c r="B229" s="21">
        <v>40</v>
      </c>
      <c r="C229" s="21"/>
      <c r="D229" s="21">
        <v>8</v>
      </c>
      <c r="E229" s="21">
        <v>65</v>
      </c>
      <c r="F229" s="21"/>
      <c r="G229" s="21">
        <v>3</v>
      </c>
      <c r="H229" s="21">
        <v>20</v>
      </c>
      <c r="I229" s="21">
        <v>12</v>
      </c>
      <c r="J229" s="21"/>
      <c r="K229" s="21">
        <v>4</v>
      </c>
      <c r="L229" s="21">
        <v>8</v>
      </c>
      <c r="M229" s="21">
        <v>40</v>
      </c>
      <c r="N229" s="21"/>
      <c r="O229" s="21">
        <v>1</v>
      </c>
      <c r="P229" s="21"/>
      <c r="Q229" s="21"/>
      <c r="R229" s="21">
        <v>39</v>
      </c>
      <c r="S229" s="21">
        <f t="shared" si="12"/>
        <v>240</v>
      </c>
    </row>
    <row r="230" spans="1:19" ht="14">
      <c r="A230" s="61" t="s">
        <v>345</v>
      </c>
      <c r="B230" s="21">
        <v>29</v>
      </c>
      <c r="C230" s="21">
        <v>1</v>
      </c>
      <c r="D230" s="21"/>
      <c r="E230" s="21"/>
      <c r="F230" s="21"/>
      <c r="G230" s="21"/>
      <c r="H230" s="21">
        <v>3</v>
      </c>
      <c r="I230" s="21"/>
      <c r="J230" s="21"/>
      <c r="K230" s="21"/>
      <c r="L230" s="21"/>
      <c r="M230" s="21">
        <v>20</v>
      </c>
      <c r="N230" s="21"/>
      <c r="O230" s="21"/>
      <c r="P230" s="21">
        <v>2</v>
      </c>
      <c r="Q230" s="21"/>
      <c r="R230" s="21">
        <v>22</v>
      </c>
      <c r="S230" s="21">
        <f t="shared" si="12"/>
        <v>77</v>
      </c>
    </row>
    <row r="231" spans="1:19">
      <c r="B231" s="20" t="s">
        <v>1348</v>
      </c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</row>
    <row r="232" spans="1:19" ht="14">
      <c r="A232" s="2" t="s">
        <v>698</v>
      </c>
      <c r="B232" s="45" t="s">
        <v>1348</v>
      </c>
      <c r="C232" s="45"/>
      <c r="D232" s="45"/>
      <c r="E232" s="45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45"/>
      <c r="S232" s="20"/>
    </row>
    <row r="233" spans="1:19" ht="14">
      <c r="A233" s="61" t="s">
        <v>165</v>
      </c>
      <c r="B233" s="21">
        <v>35</v>
      </c>
      <c r="C233" s="21">
        <v>1</v>
      </c>
      <c r="D233" s="21">
        <v>3</v>
      </c>
      <c r="E233" s="21">
        <v>1</v>
      </c>
      <c r="F233" s="21">
        <v>1</v>
      </c>
      <c r="G233" s="21">
        <v>2</v>
      </c>
      <c r="H233" s="21">
        <v>3</v>
      </c>
      <c r="I233" s="21">
        <v>5</v>
      </c>
      <c r="J233" s="21"/>
      <c r="K233" s="21">
        <v>8</v>
      </c>
      <c r="L233" s="21">
        <v>4</v>
      </c>
      <c r="M233" s="21"/>
      <c r="N233" s="21">
        <v>1</v>
      </c>
      <c r="O233" s="21">
        <v>3</v>
      </c>
      <c r="P233" s="21"/>
      <c r="Q233" s="21"/>
      <c r="R233" s="21"/>
      <c r="S233" s="21">
        <f>IF(SUM(B233:R233)=0,"",SUM(B233:R233))</f>
        <v>67</v>
      </c>
    </row>
    <row r="234" spans="1:19" ht="14">
      <c r="A234" s="61" t="s">
        <v>320</v>
      </c>
      <c r="B234" s="21" t="s">
        <v>1348</v>
      </c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>
        <v>3</v>
      </c>
      <c r="O234" s="21">
        <v>3</v>
      </c>
      <c r="P234" s="21"/>
      <c r="Q234" s="21"/>
      <c r="R234" s="21"/>
      <c r="S234" s="21">
        <f>IF(SUM(B234:R234)=0,"",SUM(B234:R234))</f>
        <v>6</v>
      </c>
    </row>
    <row r="235" spans="1:19" ht="14">
      <c r="A235" s="61" t="s">
        <v>172</v>
      </c>
      <c r="B235" s="21">
        <v>15</v>
      </c>
      <c r="C235" s="21">
        <v>1</v>
      </c>
      <c r="D235" s="21">
        <v>1</v>
      </c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>
        <f>IF(SUM(B235:R235)=0,"",SUM(B235:R235))</f>
        <v>17</v>
      </c>
    </row>
    <row r="236" spans="1:19" ht="14">
      <c r="A236" s="64" t="s">
        <v>617</v>
      </c>
      <c r="B236" s="21" t="s">
        <v>1348</v>
      </c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 t="str">
        <f>IF(SUM(B236:R236)=0,"",SUM(B236:R236))</f>
        <v/>
      </c>
    </row>
    <row r="237" spans="1:19" ht="14">
      <c r="A237" s="61" t="s">
        <v>133</v>
      </c>
      <c r="B237" s="21">
        <v>6</v>
      </c>
      <c r="C237" s="21"/>
      <c r="D237" s="21"/>
      <c r="E237" s="21"/>
      <c r="F237" s="21"/>
      <c r="G237" s="21"/>
      <c r="H237" s="21"/>
      <c r="I237" s="21"/>
      <c r="J237" s="21"/>
      <c r="K237" s="21"/>
      <c r="L237" s="21">
        <v>2</v>
      </c>
      <c r="M237" s="21"/>
      <c r="N237" s="21"/>
      <c r="O237" s="21"/>
      <c r="P237" s="21"/>
      <c r="Q237" s="21"/>
      <c r="R237" s="21"/>
      <c r="S237" s="21">
        <f>IF(SUM(B237:R237)=0,"",SUM(B237:R237))</f>
        <v>8</v>
      </c>
    </row>
    <row r="238" spans="1:19">
      <c r="B238" s="20" t="s">
        <v>1348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</row>
    <row r="239" spans="1:19" ht="14">
      <c r="A239" s="2" t="s">
        <v>699</v>
      </c>
      <c r="B239" s="45" t="s">
        <v>1348</v>
      </c>
      <c r="C239" s="45"/>
      <c r="D239" s="45"/>
      <c r="E239" s="45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45"/>
      <c r="S239" s="20"/>
    </row>
    <row r="240" spans="1:19" ht="14">
      <c r="A240" s="61" t="s">
        <v>75</v>
      </c>
      <c r="B240" s="21">
        <v>21</v>
      </c>
      <c r="C240" s="21">
        <v>1</v>
      </c>
      <c r="D240" s="21">
        <v>6</v>
      </c>
      <c r="E240" s="21">
        <v>7</v>
      </c>
      <c r="F240" s="21"/>
      <c r="G240" s="21"/>
      <c r="H240" s="21">
        <v>2</v>
      </c>
      <c r="I240" s="21">
        <v>1</v>
      </c>
      <c r="J240" s="21">
        <v>1</v>
      </c>
      <c r="K240" s="21">
        <v>3</v>
      </c>
      <c r="L240" s="21"/>
      <c r="M240" s="21"/>
      <c r="N240" s="21"/>
      <c r="O240" s="21"/>
      <c r="P240" s="21"/>
      <c r="Q240" s="21"/>
      <c r="R240" s="21"/>
      <c r="S240" s="21">
        <f>IF(SUM(B240:R240)=0,"",SUM(B240:R240))</f>
        <v>42</v>
      </c>
    </row>
    <row r="241" spans="1:19" ht="14">
      <c r="A241" s="61" t="s">
        <v>181</v>
      </c>
      <c r="B241" s="21" t="s">
        <v>1348</v>
      </c>
      <c r="C241" s="21"/>
      <c r="D241" s="21"/>
      <c r="E241" s="21"/>
      <c r="F241" s="21"/>
      <c r="G241" s="21">
        <v>1</v>
      </c>
      <c r="H241" s="21"/>
      <c r="I241" s="21"/>
      <c r="J241" s="21"/>
      <c r="K241" s="21">
        <v>8</v>
      </c>
      <c r="L241" s="21"/>
      <c r="M241" s="21"/>
      <c r="N241" s="21">
        <v>3</v>
      </c>
      <c r="O241" s="21">
        <v>3</v>
      </c>
      <c r="P241" s="21"/>
      <c r="Q241" s="21"/>
      <c r="R241" s="21"/>
      <c r="S241" s="21">
        <f>IF(SUM(B241:R241)=0,"",SUM(B241:R241))</f>
        <v>15</v>
      </c>
    </row>
    <row r="242" spans="1:19" ht="14">
      <c r="A242" s="61" t="s">
        <v>325</v>
      </c>
      <c r="B242" s="21">
        <v>2</v>
      </c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>
        <f>IF(SUM(B242:R242)=0,"",SUM(B242:R242))</f>
        <v>2</v>
      </c>
    </row>
    <row r="243" spans="1:19" ht="14">
      <c r="A243" s="61" t="s">
        <v>326</v>
      </c>
      <c r="B243" s="21">
        <v>1</v>
      </c>
      <c r="C243" s="21"/>
      <c r="D243" s="21"/>
      <c r="E243" s="21"/>
      <c r="F243" s="21">
        <v>1</v>
      </c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>
        <f>IF(SUM(B243:R243)=0,"",SUM(B243:R243))</f>
        <v>2</v>
      </c>
    </row>
    <row r="244" spans="1:19">
      <c r="A244" s="48"/>
      <c r="B244" s="44" t="s">
        <v>1348</v>
      </c>
      <c r="C244" s="44"/>
      <c r="D244" s="44"/>
      <c r="E244" s="44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44"/>
      <c r="S244" s="20"/>
    </row>
    <row r="245" spans="1:19" ht="14">
      <c r="A245" s="127" t="s">
        <v>1360</v>
      </c>
      <c r="B245" s="45" t="s">
        <v>1348</v>
      </c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</row>
    <row r="246" spans="1:19" ht="14">
      <c r="A246" s="39" t="s">
        <v>1361</v>
      </c>
      <c r="B246" s="21" t="s">
        <v>1348</v>
      </c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 t="str">
        <f>IF(SUM(B246:R246)=0,"",SUM(B246:R246))</f>
        <v/>
      </c>
    </row>
    <row r="247" spans="1:19">
      <c r="A247" s="48"/>
      <c r="B247" s="20" t="s">
        <v>1348</v>
      </c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</row>
    <row r="248" spans="1:19" ht="14">
      <c r="A248" s="2" t="s">
        <v>560</v>
      </c>
      <c r="B248" s="45" t="s">
        <v>1348</v>
      </c>
      <c r="C248" s="45"/>
      <c r="D248" s="45"/>
      <c r="E248" s="45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45"/>
      <c r="S248" s="20"/>
    </row>
    <row r="249" spans="1:19" ht="14">
      <c r="A249" s="61" t="s">
        <v>327</v>
      </c>
      <c r="B249" s="21" t="s">
        <v>1348</v>
      </c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>
        <v>2</v>
      </c>
      <c r="P249" s="21"/>
      <c r="Q249" s="21"/>
      <c r="R249" s="21">
        <v>3</v>
      </c>
      <c r="S249" s="21">
        <f t="shared" ref="S249:S255" si="13">IF(SUM(B249:R249)=0,"",SUM(B249:R249))</f>
        <v>5</v>
      </c>
    </row>
    <row r="250" spans="1:19" ht="14">
      <c r="A250" s="61" t="s">
        <v>478</v>
      </c>
      <c r="B250" s="21" t="s">
        <v>1348</v>
      </c>
      <c r="C250" s="21"/>
      <c r="D250" s="21"/>
      <c r="E250" s="21"/>
      <c r="F250" s="21"/>
      <c r="G250" s="21"/>
      <c r="H250" s="21"/>
      <c r="I250" s="21"/>
      <c r="J250" s="21"/>
      <c r="K250" s="21">
        <v>1</v>
      </c>
      <c r="L250" s="21">
        <v>1</v>
      </c>
      <c r="M250" s="21"/>
      <c r="N250" s="21"/>
      <c r="O250" s="21">
        <v>1</v>
      </c>
      <c r="P250" s="21">
        <v>1</v>
      </c>
      <c r="Q250" s="21"/>
      <c r="R250" s="21"/>
      <c r="S250" s="21">
        <f t="shared" si="13"/>
        <v>4</v>
      </c>
    </row>
    <row r="251" spans="1:19" ht="14">
      <c r="A251" s="61" t="s">
        <v>630</v>
      </c>
      <c r="B251" s="21">
        <v>21</v>
      </c>
      <c r="C251" s="21"/>
      <c r="D251" s="21"/>
      <c r="E251" s="21">
        <v>2</v>
      </c>
      <c r="F251" s="21">
        <v>3</v>
      </c>
      <c r="G251" s="21"/>
      <c r="H251" s="21"/>
      <c r="I251" s="21"/>
      <c r="J251" s="21"/>
      <c r="K251" s="21">
        <v>18</v>
      </c>
      <c r="L251" s="21"/>
      <c r="M251" s="21"/>
      <c r="N251" s="21">
        <v>2</v>
      </c>
      <c r="O251" s="21"/>
      <c r="P251" s="21"/>
      <c r="Q251" s="21">
        <v>8</v>
      </c>
      <c r="R251" s="21">
        <v>2</v>
      </c>
      <c r="S251" s="21">
        <f t="shared" si="13"/>
        <v>56</v>
      </c>
    </row>
    <row r="252" spans="1:19" ht="14">
      <c r="A252" s="61" t="s">
        <v>260</v>
      </c>
      <c r="B252" s="21">
        <v>5</v>
      </c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>
        <f t="shared" si="13"/>
        <v>5</v>
      </c>
    </row>
    <row r="253" spans="1:19" ht="14">
      <c r="A253" s="61" t="s">
        <v>8</v>
      </c>
      <c r="B253" s="21" t="s">
        <v>1348</v>
      </c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 t="str">
        <f t="shared" si="13"/>
        <v/>
      </c>
    </row>
    <row r="254" spans="1:19" ht="14">
      <c r="A254" s="61" t="s">
        <v>629</v>
      </c>
      <c r="B254" s="21">
        <v>1</v>
      </c>
      <c r="C254" s="21"/>
      <c r="D254" s="21">
        <v>3</v>
      </c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>
        <v>2</v>
      </c>
      <c r="P254" s="21"/>
      <c r="Q254" s="21"/>
      <c r="R254" s="21">
        <v>1</v>
      </c>
      <c r="S254" s="21">
        <f t="shared" si="13"/>
        <v>7</v>
      </c>
    </row>
    <row r="255" spans="1:19" ht="14">
      <c r="A255" s="61" t="s">
        <v>45</v>
      </c>
      <c r="B255" s="21" t="s">
        <v>1348</v>
      </c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 t="str">
        <f t="shared" si="13"/>
        <v/>
      </c>
    </row>
    <row r="256" spans="1:19">
      <c r="B256" s="20" t="s">
        <v>1348</v>
      </c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</row>
    <row r="257" spans="1:19" ht="14">
      <c r="A257" s="2" t="s">
        <v>561</v>
      </c>
      <c r="B257" s="45" t="s">
        <v>1348</v>
      </c>
      <c r="C257" s="45"/>
      <c r="D257" s="45"/>
      <c r="E257" s="45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45"/>
      <c r="S257" s="20"/>
    </row>
    <row r="258" spans="1:19" ht="14">
      <c r="A258" s="61" t="s">
        <v>595</v>
      </c>
      <c r="B258" s="21">
        <v>8</v>
      </c>
      <c r="C258" s="21"/>
      <c r="D258" s="21">
        <v>1</v>
      </c>
      <c r="E258" s="21"/>
      <c r="F258" s="21"/>
      <c r="G258" s="21"/>
      <c r="H258" s="21"/>
      <c r="I258" s="21">
        <v>1</v>
      </c>
      <c r="J258" s="21"/>
      <c r="K258" s="21"/>
      <c r="L258" s="21"/>
      <c r="M258" s="21"/>
      <c r="N258" s="21"/>
      <c r="O258" s="21"/>
      <c r="P258" s="21"/>
      <c r="Q258" s="21"/>
      <c r="R258" s="21"/>
      <c r="S258" s="21">
        <f>IF(SUM(B258:R258)=0,"",SUM(B258:R258))</f>
        <v>10</v>
      </c>
    </row>
    <row r="259" spans="1:19">
      <c r="A259" s="49"/>
      <c r="B259" s="44" t="s">
        <v>1348</v>
      </c>
      <c r="C259" s="44"/>
      <c r="D259" s="44"/>
      <c r="E259" s="44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44"/>
      <c r="S259" s="20"/>
    </row>
    <row r="260" spans="1:19" ht="14">
      <c r="A260" s="2" t="s">
        <v>562</v>
      </c>
      <c r="B260" s="45" t="s">
        <v>1348</v>
      </c>
      <c r="C260" s="45"/>
      <c r="D260" s="45"/>
      <c r="E260" s="45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45"/>
      <c r="S260" s="20"/>
    </row>
    <row r="261" spans="1:19" ht="14">
      <c r="A261" s="61" t="s">
        <v>596</v>
      </c>
      <c r="B261" s="21">
        <v>16</v>
      </c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>
        <f>IF(SUM(B261:R261)=0,"",SUM(B261:R261))</f>
        <v>16</v>
      </c>
    </row>
    <row r="262" spans="1:19" ht="14">
      <c r="A262" s="61" t="s">
        <v>597</v>
      </c>
      <c r="B262" s="21">
        <v>4</v>
      </c>
      <c r="C262" s="21"/>
      <c r="D262" s="21"/>
      <c r="E262" s="21"/>
      <c r="F262" s="21"/>
      <c r="G262" s="21"/>
      <c r="H262" s="21"/>
      <c r="I262" s="21"/>
      <c r="J262" s="21"/>
      <c r="K262" s="21"/>
      <c r="L262" s="21">
        <v>4</v>
      </c>
      <c r="M262" s="21"/>
      <c r="N262" s="21">
        <v>1</v>
      </c>
      <c r="O262" s="21"/>
      <c r="P262" s="21"/>
      <c r="Q262" s="21"/>
      <c r="R262" s="21"/>
      <c r="S262" s="21">
        <f>IF(SUM(B262:R262)=0,"",SUM(B262:R262))</f>
        <v>9</v>
      </c>
    </row>
    <row r="263" spans="1:19">
      <c r="B263" s="44" t="s">
        <v>1348</v>
      </c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</row>
    <row r="264" spans="1:19" ht="14">
      <c r="A264" s="2" t="s">
        <v>563</v>
      </c>
      <c r="B264" s="45" t="s">
        <v>1348</v>
      </c>
      <c r="C264" s="45"/>
      <c r="D264" s="45"/>
      <c r="E264" s="45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45"/>
      <c r="S264" s="20"/>
    </row>
    <row r="265" spans="1:19" ht="14">
      <c r="A265" s="61" t="s">
        <v>611</v>
      </c>
      <c r="B265" s="21">
        <v>23</v>
      </c>
      <c r="C265" s="21">
        <v>2</v>
      </c>
      <c r="D265" s="21"/>
      <c r="E265" s="21">
        <v>6</v>
      </c>
      <c r="F265" s="21"/>
      <c r="G265" s="21">
        <v>1</v>
      </c>
      <c r="H265" s="21">
        <v>5</v>
      </c>
      <c r="I265" s="21"/>
      <c r="J265" s="21">
        <v>1</v>
      </c>
      <c r="K265" s="21">
        <v>13</v>
      </c>
      <c r="L265" s="21">
        <v>17</v>
      </c>
      <c r="M265" s="21"/>
      <c r="N265" s="21">
        <v>7</v>
      </c>
      <c r="O265" s="21">
        <v>5</v>
      </c>
      <c r="P265" s="21">
        <v>2</v>
      </c>
      <c r="Q265" s="21">
        <v>2</v>
      </c>
      <c r="R265" s="21"/>
      <c r="S265" s="21">
        <f t="shared" ref="S265:S274" si="14">IF(SUM(B265:R265)=0,"",SUM(B265:R265))</f>
        <v>84</v>
      </c>
    </row>
    <row r="266" spans="1:19" ht="14">
      <c r="A266" s="61" t="s">
        <v>613</v>
      </c>
      <c r="B266" s="21">
        <v>7</v>
      </c>
      <c r="C266" s="21"/>
      <c r="D266" s="21"/>
      <c r="E266" s="21">
        <v>6</v>
      </c>
      <c r="F266" s="21">
        <v>1</v>
      </c>
      <c r="G266" s="21"/>
      <c r="H266" s="21"/>
      <c r="I266" s="21"/>
      <c r="J266" s="21"/>
      <c r="K266" s="21"/>
      <c r="L266" s="21">
        <v>12</v>
      </c>
      <c r="M266" s="21"/>
      <c r="N266" s="21"/>
      <c r="O266" s="21"/>
      <c r="P266" s="21">
        <v>2</v>
      </c>
      <c r="Q266" s="21">
        <v>69</v>
      </c>
      <c r="R266" s="21">
        <v>1</v>
      </c>
      <c r="S266" s="21">
        <f t="shared" si="14"/>
        <v>98</v>
      </c>
    </row>
    <row r="267" spans="1:19" ht="14">
      <c r="A267" s="61" t="s">
        <v>740</v>
      </c>
      <c r="B267" s="21" t="s">
        <v>1348</v>
      </c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 t="str">
        <f t="shared" si="14"/>
        <v/>
      </c>
    </row>
    <row r="268" spans="1:19" ht="14">
      <c r="A268" s="61" t="s">
        <v>1039</v>
      </c>
      <c r="B268" s="21">
        <v>2</v>
      </c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>
        <f t="shared" si="14"/>
        <v>2</v>
      </c>
    </row>
    <row r="269" spans="1:19" ht="14">
      <c r="A269" s="62" t="s">
        <v>303</v>
      </c>
      <c r="B269" s="21" t="s">
        <v>1348</v>
      </c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 t="str">
        <f t="shared" si="14"/>
        <v/>
      </c>
    </row>
    <row r="270" spans="1:19" ht="14">
      <c r="A270" s="61" t="s">
        <v>134</v>
      </c>
      <c r="B270" s="21">
        <v>2</v>
      </c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>
        <v>2</v>
      </c>
      <c r="O270" s="21"/>
      <c r="P270" s="21"/>
      <c r="Q270" s="21"/>
      <c r="R270" s="21"/>
      <c r="S270" s="21">
        <f t="shared" si="14"/>
        <v>4</v>
      </c>
    </row>
    <row r="271" spans="1:19" ht="14">
      <c r="A271" s="61" t="s">
        <v>1040</v>
      </c>
      <c r="B271" s="21">
        <v>6</v>
      </c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>
        <f t="shared" si="14"/>
        <v>6</v>
      </c>
    </row>
    <row r="272" spans="1:19" ht="14">
      <c r="A272" s="61" t="s">
        <v>1309</v>
      </c>
      <c r="B272" s="21" t="s">
        <v>1348</v>
      </c>
      <c r="C272" s="21"/>
      <c r="D272" s="21"/>
      <c r="E272" s="21"/>
      <c r="F272" s="21"/>
      <c r="G272" s="21"/>
      <c r="H272" s="21"/>
      <c r="I272" s="21">
        <v>1</v>
      </c>
      <c r="J272" s="21"/>
      <c r="K272" s="21"/>
      <c r="L272" s="21"/>
      <c r="M272" s="21"/>
      <c r="N272" s="21"/>
      <c r="O272" s="21"/>
      <c r="P272" s="21"/>
      <c r="Q272" s="21"/>
      <c r="R272" s="21"/>
      <c r="S272" s="21">
        <f t="shared" si="14"/>
        <v>1</v>
      </c>
    </row>
    <row r="273" spans="1:19" ht="14">
      <c r="A273" s="61" t="s">
        <v>658</v>
      </c>
      <c r="B273" s="21">
        <v>172</v>
      </c>
      <c r="C273" s="21">
        <v>45</v>
      </c>
      <c r="D273" s="21">
        <v>10</v>
      </c>
      <c r="E273" s="21">
        <v>31</v>
      </c>
      <c r="F273" s="21">
        <v>6</v>
      </c>
      <c r="G273" s="21">
        <v>5</v>
      </c>
      <c r="H273" s="21">
        <v>9</v>
      </c>
      <c r="I273" s="21">
        <v>5</v>
      </c>
      <c r="J273" s="21">
        <v>2</v>
      </c>
      <c r="K273" s="21">
        <v>10</v>
      </c>
      <c r="L273" s="21">
        <v>7</v>
      </c>
      <c r="M273" s="21">
        <v>8</v>
      </c>
      <c r="N273" s="21">
        <v>6</v>
      </c>
      <c r="O273" s="21">
        <v>6</v>
      </c>
      <c r="P273" s="21">
        <v>2</v>
      </c>
      <c r="Q273" s="21">
        <v>9</v>
      </c>
      <c r="R273" s="21">
        <v>5</v>
      </c>
      <c r="S273" s="21">
        <f t="shared" si="14"/>
        <v>338</v>
      </c>
    </row>
    <row r="274" spans="1:19" ht="14">
      <c r="A274" s="38" t="s">
        <v>1350</v>
      </c>
      <c r="B274" s="44" t="s">
        <v>1348</v>
      </c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21" t="str">
        <f t="shared" si="14"/>
        <v/>
      </c>
    </row>
    <row r="275" spans="1:19">
      <c r="B275" s="44" t="s">
        <v>1348</v>
      </c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</row>
    <row r="276" spans="1:19" ht="14">
      <c r="A276" s="2" t="s">
        <v>564</v>
      </c>
      <c r="B276" s="20" t="s">
        <v>1348</v>
      </c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</row>
    <row r="277" spans="1:19" ht="14">
      <c r="A277" s="61" t="s">
        <v>135</v>
      </c>
      <c r="B277" s="21" t="s">
        <v>1348</v>
      </c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 t="str">
        <f>IF(SUM(B277:R277)=0,"",SUM(B277:R277))</f>
        <v/>
      </c>
    </row>
    <row r="278" spans="1:19" ht="14">
      <c r="A278" s="61" t="s">
        <v>659</v>
      </c>
      <c r="B278" s="21" t="s">
        <v>1348</v>
      </c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>
        <v>2</v>
      </c>
      <c r="R278" s="21"/>
      <c r="S278" s="21">
        <f>IF(SUM(B278:R278)=0,"",SUM(B278:R278))</f>
        <v>2</v>
      </c>
    </row>
    <row r="279" spans="1:19">
      <c r="B279" s="20" t="s">
        <v>1348</v>
      </c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</row>
    <row r="280" spans="1:19" ht="14">
      <c r="A280" s="2" t="s">
        <v>254</v>
      </c>
      <c r="B280" s="20" t="s">
        <v>1348</v>
      </c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</row>
    <row r="281" spans="1:19" ht="14">
      <c r="A281" s="61" t="s">
        <v>660</v>
      </c>
      <c r="B281" s="21">
        <v>159</v>
      </c>
      <c r="C281" s="21">
        <v>25</v>
      </c>
      <c r="D281" s="21">
        <v>50</v>
      </c>
      <c r="E281" s="21">
        <v>20</v>
      </c>
      <c r="F281" s="21"/>
      <c r="G281" s="21">
        <v>11</v>
      </c>
      <c r="H281" s="21">
        <v>16</v>
      </c>
      <c r="I281" s="21">
        <v>30</v>
      </c>
      <c r="J281" s="21">
        <v>4</v>
      </c>
      <c r="K281" s="21">
        <v>5</v>
      </c>
      <c r="L281" s="21">
        <v>186</v>
      </c>
      <c r="M281" s="21">
        <v>63</v>
      </c>
      <c r="N281" s="21">
        <v>16</v>
      </c>
      <c r="O281" s="21">
        <v>12</v>
      </c>
      <c r="P281" s="21">
        <v>1</v>
      </c>
      <c r="Q281" s="21">
        <v>25</v>
      </c>
      <c r="R281" s="21">
        <v>23</v>
      </c>
      <c r="S281" s="21">
        <f>IF(SUM(B281:R281)=0,"",SUM(B281:R281))</f>
        <v>646</v>
      </c>
    </row>
    <row r="282" spans="1:19">
      <c r="B282" s="20" t="s">
        <v>1348</v>
      </c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</row>
    <row r="283" spans="1:19">
      <c r="A283" s="3" t="s">
        <v>1285</v>
      </c>
      <c r="B283" s="20" t="s">
        <v>1348</v>
      </c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</row>
    <row r="284" spans="1:19" ht="14">
      <c r="A284" s="61" t="s">
        <v>661</v>
      </c>
      <c r="B284" s="21" t="s">
        <v>1348</v>
      </c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 t="str">
        <f>IF(SUM(B284:R284)=0,"",SUM(B284:R284))</f>
        <v/>
      </c>
    </row>
    <row r="285" spans="1:19" ht="14">
      <c r="A285" s="61" t="s">
        <v>662</v>
      </c>
      <c r="B285" s="21">
        <v>6</v>
      </c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>
        <v>10</v>
      </c>
      <c r="S285" s="21">
        <f>IF(SUM(B285:R285)=0,"",SUM(B285:R285))</f>
        <v>16</v>
      </c>
    </row>
    <row r="286" spans="1:19">
      <c r="A286" s="48"/>
      <c r="B286" s="20" t="s">
        <v>1348</v>
      </c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</row>
    <row r="287" spans="1:19" ht="14">
      <c r="A287" s="2" t="s">
        <v>1280</v>
      </c>
      <c r="B287" s="45" t="s">
        <v>1348</v>
      </c>
      <c r="C287" s="45"/>
      <c r="D287" s="45"/>
      <c r="E287" s="45"/>
      <c r="F287" s="20"/>
      <c r="G287" s="20"/>
      <c r="H287" s="20"/>
      <c r="I287" s="20"/>
      <c r="J287" s="45"/>
      <c r="K287" s="20"/>
      <c r="L287" s="20"/>
      <c r="M287" s="20"/>
      <c r="N287" s="20"/>
      <c r="O287" s="20"/>
      <c r="P287" s="20"/>
      <c r="Q287" s="20"/>
      <c r="R287" s="45"/>
      <c r="S287" s="20"/>
    </row>
    <row r="288" spans="1:19" ht="14">
      <c r="A288" s="61" t="s">
        <v>689</v>
      </c>
      <c r="B288" s="21">
        <v>22</v>
      </c>
      <c r="C288" s="21">
        <v>1</v>
      </c>
      <c r="D288" s="21">
        <v>4</v>
      </c>
      <c r="E288" s="21"/>
      <c r="F288" s="21">
        <v>4</v>
      </c>
      <c r="G288" s="21"/>
      <c r="H288" s="21"/>
      <c r="I288" s="21"/>
      <c r="J288" s="21"/>
      <c r="K288" s="21">
        <v>3</v>
      </c>
      <c r="L288" s="21">
        <v>1</v>
      </c>
      <c r="M288" s="21"/>
      <c r="N288" s="21">
        <v>2</v>
      </c>
      <c r="O288" s="21"/>
      <c r="P288" s="21"/>
      <c r="Q288" s="21"/>
      <c r="R288" s="21"/>
      <c r="S288" s="21">
        <f t="shared" ref="S288:S296" si="15">IF(SUM(B288:R288)=0,"",SUM(B288:R288))</f>
        <v>37</v>
      </c>
    </row>
    <row r="289" spans="1:19" ht="14">
      <c r="A289" s="61" t="s">
        <v>404</v>
      </c>
      <c r="B289" s="21">
        <v>3</v>
      </c>
      <c r="C289" s="21"/>
      <c r="D289" s="21">
        <v>5</v>
      </c>
      <c r="E289" s="21"/>
      <c r="F289" s="21"/>
      <c r="G289" s="21"/>
      <c r="H289" s="21">
        <v>2</v>
      </c>
      <c r="I289" s="21">
        <v>1</v>
      </c>
      <c r="J289" s="21"/>
      <c r="K289" s="21">
        <v>9</v>
      </c>
      <c r="L289" s="21">
        <v>9</v>
      </c>
      <c r="M289" s="21">
        <v>11</v>
      </c>
      <c r="N289" s="21">
        <v>1</v>
      </c>
      <c r="O289" s="21">
        <v>5</v>
      </c>
      <c r="P289" s="21">
        <v>2</v>
      </c>
      <c r="Q289" s="21">
        <v>33</v>
      </c>
      <c r="R289" s="21">
        <v>27</v>
      </c>
      <c r="S289" s="21">
        <f t="shared" si="15"/>
        <v>108</v>
      </c>
    </row>
    <row r="290" spans="1:19" ht="14">
      <c r="A290" s="61" t="s">
        <v>402</v>
      </c>
      <c r="B290" s="21">
        <v>31</v>
      </c>
      <c r="C290" s="21">
        <v>2</v>
      </c>
      <c r="D290" s="21">
        <v>1</v>
      </c>
      <c r="E290" s="21">
        <v>2</v>
      </c>
      <c r="F290" s="21"/>
      <c r="G290" s="21"/>
      <c r="H290" s="21"/>
      <c r="I290" s="21"/>
      <c r="J290" s="21"/>
      <c r="K290" s="21">
        <v>4</v>
      </c>
      <c r="L290" s="21"/>
      <c r="M290" s="21"/>
      <c r="N290" s="21"/>
      <c r="O290" s="21"/>
      <c r="P290" s="21"/>
      <c r="Q290" s="21"/>
      <c r="R290" s="21"/>
      <c r="S290" s="21">
        <f t="shared" si="15"/>
        <v>40</v>
      </c>
    </row>
    <row r="291" spans="1:19" ht="14">
      <c r="A291" s="61" t="s">
        <v>403</v>
      </c>
      <c r="B291" s="21">
        <v>2</v>
      </c>
      <c r="C291" s="21">
        <v>1</v>
      </c>
      <c r="D291" s="21"/>
      <c r="E291" s="21">
        <v>3</v>
      </c>
      <c r="F291" s="21"/>
      <c r="G291" s="21"/>
      <c r="H291" s="21"/>
      <c r="I291" s="21"/>
      <c r="J291" s="21"/>
      <c r="K291" s="21"/>
      <c r="L291" s="21"/>
      <c r="M291" s="21"/>
      <c r="N291" s="21"/>
      <c r="O291" s="21">
        <v>2</v>
      </c>
      <c r="P291" s="21"/>
      <c r="Q291" s="21"/>
      <c r="R291" s="21"/>
      <c r="S291" s="21">
        <f t="shared" si="15"/>
        <v>8</v>
      </c>
    </row>
    <row r="292" spans="1:19" ht="14">
      <c r="A292" s="61" t="s">
        <v>262</v>
      </c>
      <c r="B292" s="21">
        <v>59</v>
      </c>
      <c r="C292" s="21"/>
      <c r="D292" s="21"/>
      <c r="E292" s="21"/>
      <c r="F292" s="21"/>
      <c r="G292" s="21"/>
      <c r="H292" s="21"/>
      <c r="I292" s="21"/>
      <c r="J292" s="21"/>
      <c r="K292" s="21"/>
      <c r="L292" s="21">
        <v>6</v>
      </c>
      <c r="M292" s="21"/>
      <c r="N292" s="21">
        <v>1</v>
      </c>
      <c r="O292" s="21">
        <v>6</v>
      </c>
      <c r="P292" s="21"/>
      <c r="Q292" s="21"/>
      <c r="R292" s="21"/>
      <c r="S292" s="21">
        <f t="shared" si="15"/>
        <v>72</v>
      </c>
    </row>
    <row r="293" spans="1:19" ht="14">
      <c r="A293" s="61" t="s">
        <v>654</v>
      </c>
      <c r="B293" s="21">
        <v>59</v>
      </c>
      <c r="C293" s="21"/>
      <c r="D293" s="21">
        <v>10</v>
      </c>
      <c r="E293" s="21">
        <v>1</v>
      </c>
      <c r="F293" s="21">
        <v>3</v>
      </c>
      <c r="G293" s="77"/>
      <c r="H293" s="77"/>
      <c r="I293" s="77"/>
      <c r="J293" s="21"/>
      <c r="K293" s="21">
        <v>27</v>
      </c>
      <c r="L293" s="21"/>
      <c r="M293" s="21"/>
      <c r="N293" s="21"/>
      <c r="O293" s="21">
        <v>76</v>
      </c>
      <c r="P293" s="21"/>
      <c r="Q293" s="21"/>
      <c r="R293" s="21"/>
      <c r="S293" s="21">
        <f t="shared" si="15"/>
        <v>176</v>
      </c>
    </row>
    <row r="294" spans="1:19" ht="14">
      <c r="A294" s="61" t="s">
        <v>669</v>
      </c>
      <c r="B294" s="21" t="s">
        <v>1348</v>
      </c>
      <c r="C294" s="21"/>
      <c r="D294" s="21">
        <v>1</v>
      </c>
      <c r="E294" s="21"/>
      <c r="F294" s="21"/>
      <c r="G294" s="21"/>
      <c r="H294" s="21"/>
      <c r="I294" s="21"/>
      <c r="J294" s="21"/>
      <c r="K294" s="21"/>
      <c r="L294" s="21">
        <v>6</v>
      </c>
      <c r="M294" s="21"/>
      <c r="N294" s="21"/>
      <c r="O294" s="21">
        <v>2</v>
      </c>
      <c r="P294" s="21"/>
      <c r="Q294" s="21"/>
      <c r="R294" s="21">
        <v>1</v>
      </c>
      <c r="S294" s="21">
        <f t="shared" si="15"/>
        <v>10</v>
      </c>
    </row>
    <row r="295" spans="1:19" ht="14">
      <c r="A295" s="61" t="s">
        <v>670</v>
      </c>
      <c r="B295" s="21">
        <v>14</v>
      </c>
      <c r="C295" s="21"/>
      <c r="D295" s="21">
        <v>3</v>
      </c>
      <c r="E295" s="21">
        <v>2</v>
      </c>
      <c r="F295" s="21"/>
      <c r="G295" s="21"/>
      <c r="H295" s="21">
        <v>1</v>
      </c>
      <c r="I295" s="21">
        <v>1</v>
      </c>
      <c r="J295" s="36"/>
      <c r="K295" s="21">
        <v>16</v>
      </c>
      <c r="L295" s="21">
        <v>4</v>
      </c>
      <c r="M295" s="21">
        <v>5</v>
      </c>
      <c r="N295" s="21">
        <v>2</v>
      </c>
      <c r="O295" s="21">
        <v>10</v>
      </c>
      <c r="P295" s="21"/>
      <c r="Q295" s="21">
        <v>8</v>
      </c>
      <c r="R295" s="21">
        <v>19</v>
      </c>
      <c r="S295" s="21">
        <f t="shared" si="15"/>
        <v>85</v>
      </c>
    </row>
    <row r="296" spans="1:19" ht="14">
      <c r="A296" s="61" t="s">
        <v>351</v>
      </c>
      <c r="B296" s="21" t="s">
        <v>1348</v>
      </c>
      <c r="C296" s="21"/>
      <c r="D296" s="21"/>
      <c r="E296" s="21">
        <v>10</v>
      </c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>
        <f t="shared" si="15"/>
        <v>10</v>
      </c>
    </row>
    <row r="297" spans="1:19">
      <c r="B297" s="44" t="s">
        <v>1348</v>
      </c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</row>
    <row r="298" spans="1:19" ht="14">
      <c r="A298" s="2" t="s">
        <v>74</v>
      </c>
      <c r="B298" s="45" t="s">
        <v>1348</v>
      </c>
      <c r="C298" s="45"/>
      <c r="D298" s="45"/>
      <c r="E298" s="45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45"/>
      <c r="S298" s="20"/>
    </row>
    <row r="299" spans="1:19" ht="14">
      <c r="A299" s="61" t="s">
        <v>120</v>
      </c>
      <c r="B299" s="21" t="s">
        <v>1348</v>
      </c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 t="str">
        <f t="shared" ref="S299:S316" si="16">IF(SUM(B299:R299)=0,"",SUM(B299:R299))</f>
        <v/>
      </c>
    </row>
    <row r="300" spans="1:19" ht="14">
      <c r="A300" s="61" t="s">
        <v>380</v>
      </c>
      <c r="B300" s="21">
        <v>48</v>
      </c>
      <c r="C300" s="21">
        <v>7</v>
      </c>
      <c r="D300" s="21"/>
      <c r="E300" s="21">
        <v>23</v>
      </c>
      <c r="F300" s="21"/>
      <c r="G300" s="21">
        <v>1</v>
      </c>
      <c r="H300" s="21"/>
      <c r="I300" s="21"/>
      <c r="J300" s="21">
        <v>5</v>
      </c>
      <c r="K300" s="21">
        <v>7</v>
      </c>
      <c r="L300" s="21">
        <v>11</v>
      </c>
      <c r="M300" s="21"/>
      <c r="N300" s="21">
        <v>4</v>
      </c>
      <c r="O300" s="21">
        <v>1</v>
      </c>
      <c r="P300" s="21"/>
      <c r="Q300" s="21">
        <v>4</v>
      </c>
      <c r="R300" s="21"/>
      <c r="S300" s="21">
        <f t="shared" si="16"/>
        <v>111</v>
      </c>
    </row>
    <row r="301" spans="1:19" ht="14">
      <c r="A301" s="61" t="s">
        <v>381</v>
      </c>
      <c r="B301" s="21" t="s">
        <v>1348</v>
      </c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>
        <v>16</v>
      </c>
      <c r="R301" s="21"/>
      <c r="S301" s="21">
        <f t="shared" si="16"/>
        <v>16</v>
      </c>
    </row>
    <row r="302" spans="1:19" ht="14">
      <c r="A302" s="61" t="s">
        <v>287</v>
      </c>
      <c r="B302" s="21" t="s">
        <v>1348</v>
      </c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 t="str">
        <f t="shared" si="16"/>
        <v/>
      </c>
    </row>
    <row r="303" spans="1:19" ht="14">
      <c r="A303" s="61" t="s">
        <v>232</v>
      </c>
      <c r="B303" s="21" t="s">
        <v>1348</v>
      </c>
      <c r="C303" s="21"/>
      <c r="D303" s="21"/>
      <c r="E303" s="21"/>
      <c r="F303" s="21"/>
      <c r="G303" s="21"/>
      <c r="H303" s="21"/>
      <c r="I303" s="21"/>
      <c r="J303" s="21"/>
      <c r="K303" s="21">
        <v>1</v>
      </c>
      <c r="L303" s="21"/>
      <c r="M303" s="21"/>
      <c r="N303" s="21">
        <v>1</v>
      </c>
      <c r="O303" s="21">
        <v>1</v>
      </c>
      <c r="P303" s="21"/>
      <c r="Q303" s="21">
        <v>1</v>
      </c>
      <c r="R303" s="21">
        <v>4</v>
      </c>
      <c r="S303" s="21">
        <f t="shared" si="16"/>
        <v>8</v>
      </c>
    </row>
    <row r="304" spans="1:19" ht="14">
      <c r="A304" s="61" t="s">
        <v>121</v>
      </c>
      <c r="B304" s="21" t="s">
        <v>1348</v>
      </c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 t="str">
        <f t="shared" si="16"/>
        <v/>
      </c>
    </row>
    <row r="305" spans="1:19" ht="14">
      <c r="A305" s="61" t="s">
        <v>857</v>
      </c>
      <c r="B305" s="21">
        <v>25</v>
      </c>
      <c r="C305" s="21">
        <v>7</v>
      </c>
      <c r="D305" s="21">
        <v>5</v>
      </c>
      <c r="E305" s="21">
        <v>3</v>
      </c>
      <c r="F305" s="21"/>
      <c r="G305" s="21"/>
      <c r="H305" s="21"/>
      <c r="I305" s="21"/>
      <c r="J305" s="21">
        <v>1</v>
      </c>
      <c r="K305" s="21">
        <v>3</v>
      </c>
      <c r="L305" s="21"/>
      <c r="M305" s="21"/>
      <c r="N305" s="21">
        <v>2</v>
      </c>
      <c r="O305" s="21">
        <v>2</v>
      </c>
      <c r="P305" s="21"/>
      <c r="Q305" s="21"/>
      <c r="R305" s="21"/>
      <c r="S305" s="21">
        <f t="shared" si="16"/>
        <v>48</v>
      </c>
    </row>
    <row r="306" spans="1:19" ht="14">
      <c r="A306" s="61" t="s">
        <v>420</v>
      </c>
      <c r="B306" s="21">
        <v>62</v>
      </c>
      <c r="C306" s="21">
        <v>29</v>
      </c>
      <c r="D306" s="21">
        <v>8</v>
      </c>
      <c r="E306" s="21">
        <v>5</v>
      </c>
      <c r="F306" s="21">
        <v>3</v>
      </c>
      <c r="G306" s="21"/>
      <c r="H306" s="21">
        <v>1</v>
      </c>
      <c r="I306" s="21"/>
      <c r="J306" s="21"/>
      <c r="K306" s="21">
        <v>3</v>
      </c>
      <c r="L306" s="21">
        <v>13</v>
      </c>
      <c r="M306" s="21"/>
      <c r="N306" s="21"/>
      <c r="O306" s="21">
        <v>1</v>
      </c>
      <c r="P306" s="21">
        <v>2</v>
      </c>
      <c r="Q306" s="21">
        <v>6</v>
      </c>
      <c r="R306" s="21"/>
      <c r="S306" s="21">
        <f t="shared" si="16"/>
        <v>133</v>
      </c>
    </row>
    <row r="307" spans="1:19" ht="14">
      <c r="A307" s="61" t="s">
        <v>856</v>
      </c>
      <c r="B307" s="21">
        <v>10</v>
      </c>
      <c r="C307" s="21">
        <v>1</v>
      </c>
      <c r="D307" s="21">
        <v>2</v>
      </c>
      <c r="E307" s="21"/>
      <c r="F307" s="21"/>
      <c r="G307" s="21"/>
      <c r="H307" s="21">
        <v>1</v>
      </c>
      <c r="I307" s="21"/>
      <c r="J307" s="21">
        <v>2</v>
      </c>
      <c r="K307" s="21"/>
      <c r="L307" s="21">
        <v>7</v>
      </c>
      <c r="M307" s="21">
        <v>1</v>
      </c>
      <c r="N307" s="21"/>
      <c r="O307" s="21">
        <v>9</v>
      </c>
      <c r="P307" s="21"/>
      <c r="Q307" s="21"/>
      <c r="R307" s="21"/>
      <c r="S307" s="21">
        <f t="shared" si="16"/>
        <v>33</v>
      </c>
    </row>
    <row r="308" spans="1:19" ht="14">
      <c r="A308" s="61" t="s">
        <v>778</v>
      </c>
      <c r="B308" s="21" t="s">
        <v>1348</v>
      </c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 t="str">
        <f t="shared" si="16"/>
        <v/>
      </c>
    </row>
    <row r="309" spans="1:19" ht="14">
      <c r="A309" s="61" t="s">
        <v>1193</v>
      </c>
      <c r="B309" s="21" t="s">
        <v>1348</v>
      </c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 t="str">
        <f t="shared" si="16"/>
        <v/>
      </c>
    </row>
    <row r="310" spans="1:19" ht="14">
      <c r="A310" s="61" t="s">
        <v>1281</v>
      </c>
      <c r="B310" s="21" t="s">
        <v>1348</v>
      </c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>
        <v>1</v>
      </c>
      <c r="R310" s="21"/>
      <c r="S310" s="21">
        <f t="shared" si="16"/>
        <v>1</v>
      </c>
    </row>
    <row r="311" spans="1:19" ht="14">
      <c r="A311" s="61" t="s">
        <v>382</v>
      </c>
      <c r="B311" s="21" t="s">
        <v>1348</v>
      </c>
      <c r="C311" s="21"/>
      <c r="D311" s="21"/>
      <c r="E311" s="21"/>
      <c r="F311" s="21"/>
      <c r="G311" s="21"/>
      <c r="H311" s="21"/>
      <c r="I311" s="21"/>
      <c r="J311" s="21"/>
      <c r="K311" s="21">
        <v>3</v>
      </c>
      <c r="L311" s="21"/>
      <c r="M311" s="21"/>
      <c r="N311" s="21"/>
      <c r="O311" s="21">
        <v>1</v>
      </c>
      <c r="P311" s="21"/>
      <c r="Q311" s="21">
        <v>6</v>
      </c>
      <c r="R311" s="21"/>
      <c r="S311" s="21">
        <f t="shared" si="16"/>
        <v>10</v>
      </c>
    </row>
    <row r="312" spans="1:19" ht="14">
      <c r="A312" s="61" t="s">
        <v>234</v>
      </c>
      <c r="B312" s="21">
        <v>12</v>
      </c>
      <c r="C312" s="21"/>
      <c r="D312" s="21">
        <v>2</v>
      </c>
      <c r="E312" s="21">
        <v>3</v>
      </c>
      <c r="F312" s="21"/>
      <c r="G312" s="21"/>
      <c r="H312" s="21"/>
      <c r="I312" s="21"/>
      <c r="J312" s="21"/>
      <c r="K312" s="21">
        <v>4</v>
      </c>
      <c r="L312" s="21">
        <v>1</v>
      </c>
      <c r="M312" s="21">
        <v>1</v>
      </c>
      <c r="N312" s="21"/>
      <c r="O312" s="21"/>
      <c r="P312" s="21"/>
      <c r="Q312" s="21">
        <v>4</v>
      </c>
      <c r="R312" s="21"/>
      <c r="S312" s="21">
        <f t="shared" si="16"/>
        <v>27</v>
      </c>
    </row>
    <row r="313" spans="1:19" ht="14">
      <c r="A313" s="61" t="s">
        <v>122</v>
      </c>
      <c r="B313" s="21">
        <v>44</v>
      </c>
      <c r="C313" s="21"/>
      <c r="D313" s="21">
        <v>3</v>
      </c>
      <c r="E313" s="21">
        <v>5</v>
      </c>
      <c r="F313" s="21">
        <v>7</v>
      </c>
      <c r="G313" s="21"/>
      <c r="H313" s="21"/>
      <c r="I313" s="21">
        <v>2</v>
      </c>
      <c r="J313" s="21"/>
      <c r="K313" s="20"/>
      <c r="L313" s="20"/>
      <c r="M313" s="20"/>
      <c r="N313" s="20"/>
      <c r="O313" s="20">
        <v>1</v>
      </c>
      <c r="P313" s="21"/>
      <c r="Q313" s="21"/>
      <c r="R313" s="21">
        <v>4</v>
      </c>
      <c r="S313" s="21">
        <f t="shared" si="16"/>
        <v>66</v>
      </c>
    </row>
    <row r="314" spans="1:19" ht="14">
      <c r="A314" s="61" t="s">
        <v>2</v>
      </c>
      <c r="B314" s="21" t="s">
        <v>1348</v>
      </c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>
        <v>1</v>
      </c>
      <c r="P314" s="21"/>
      <c r="Q314" s="21"/>
      <c r="R314" s="21"/>
      <c r="S314" s="21">
        <f t="shared" si="16"/>
        <v>1</v>
      </c>
    </row>
    <row r="315" spans="1:19" ht="14">
      <c r="A315" s="61" t="s">
        <v>536</v>
      </c>
      <c r="B315" s="21">
        <v>38</v>
      </c>
      <c r="C315" s="21">
        <v>4</v>
      </c>
      <c r="D315" s="21">
        <v>5</v>
      </c>
      <c r="E315" s="21"/>
      <c r="F315" s="21"/>
      <c r="G315" s="21">
        <v>3</v>
      </c>
      <c r="H315" s="21"/>
      <c r="I315" s="21">
        <v>3</v>
      </c>
      <c r="J315" s="21">
        <v>3</v>
      </c>
      <c r="K315" s="21">
        <v>5</v>
      </c>
      <c r="L315" s="21"/>
      <c r="M315" s="21"/>
      <c r="N315" s="21"/>
      <c r="O315" s="21"/>
      <c r="P315" s="21">
        <v>1</v>
      </c>
      <c r="Q315" s="21"/>
      <c r="R315" s="21"/>
      <c r="S315" s="21">
        <f t="shared" si="16"/>
        <v>62</v>
      </c>
    </row>
    <row r="316" spans="1:19" ht="14">
      <c r="A316" s="61" t="s">
        <v>209</v>
      </c>
      <c r="B316" s="21" t="s">
        <v>1348</v>
      </c>
      <c r="C316" s="21">
        <v>1</v>
      </c>
      <c r="D316" s="21"/>
      <c r="E316" s="21"/>
      <c r="F316" s="21"/>
      <c r="G316" s="21"/>
      <c r="H316" s="21"/>
      <c r="I316" s="21"/>
      <c r="J316" s="21"/>
      <c r="K316" s="21">
        <v>2</v>
      </c>
      <c r="L316" s="21"/>
      <c r="M316" s="21"/>
      <c r="N316" s="21"/>
      <c r="O316" s="21"/>
      <c r="P316" s="21"/>
      <c r="Q316" s="21"/>
      <c r="R316" s="21"/>
      <c r="S316" s="21">
        <f t="shared" si="16"/>
        <v>3</v>
      </c>
    </row>
    <row r="317" spans="1:19">
      <c r="A317" s="48"/>
      <c r="B317" s="44" t="s">
        <v>1348</v>
      </c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</row>
    <row r="318" spans="1:19" ht="14">
      <c r="A318" s="2" t="s">
        <v>1282</v>
      </c>
      <c r="B318" s="45" t="s">
        <v>1348</v>
      </c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</row>
    <row r="319" spans="1:19" ht="14">
      <c r="A319" s="61" t="s">
        <v>257</v>
      </c>
      <c r="B319" s="21" t="s">
        <v>1348</v>
      </c>
      <c r="C319" s="21"/>
      <c r="D319" s="21"/>
      <c r="E319" s="21"/>
      <c r="F319" s="21"/>
      <c r="G319" s="21"/>
      <c r="H319" s="21"/>
      <c r="I319" s="21"/>
      <c r="J319" s="21"/>
      <c r="K319" s="21"/>
      <c r="L319" s="21">
        <v>1</v>
      </c>
      <c r="M319" s="21"/>
      <c r="N319" s="21"/>
      <c r="O319" s="21"/>
      <c r="P319" s="21"/>
      <c r="Q319" s="21"/>
      <c r="R319" s="21"/>
      <c r="S319" s="21">
        <f>IF(SUM(B319:R319)=0,"",SUM(B319:R319))</f>
        <v>1</v>
      </c>
    </row>
    <row r="320" spans="1:19">
      <c r="B320" s="44" t="s">
        <v>1348</v>
      </c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</row>
    <row r="321" spans="1:19" ht="14">
      <c r="A321" s="2" t="s">
        <v>1041</v>
      </c>
      <c r="B321" s="45" t="s">
        <v>1348</v>
      </c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</row>
    <row r="322" spans="1:19" ht="14">
      <c r="A322" s="61" t="s">
        <v>610</v>
      </c>
      <c r="B322" s="21" t="s">
        <v>1348</v>
      </c>
      <c r="C322" s="21"/>
      <c r="D322" s="21"/>
      <c r="E322" s="21">
        <v>5</v>
      </c>
      <c r="F322" s="21"/>
      <c r="G322" s="21"/>
      <c r="H322" s="21"/>
      <c r="I322" s="21"/>
      <c r="J322" s="21"/>
      <c r="K322" s="21"/>
      <c r="L322" s="21">
        <v>1</v>
      </c>
      <c r="M322" s="21"/>
      <c r="N322" s="21"/>
      <c r="O322" s="21"/>
      <c r="P322" s="21">
        <v>1</v>
      </c>
      <c r="Q322" s="21"/>
      <c r="R322" s="21">
        <v>13</v>
      </c>
      <c r="S322" s="21">
        <f t="shared" ref="S322:S329" si="17">IF(SUM(B322:R322)=0,"",SUM(B322:R322))</f>
        <v>20</v>
      </c>
    </row>
    <row r="323" spans="1:19" ht="14">
      <c r="A323" s="61" t="s">
        <v>747</v>
      </c>
      <c r="B323" s="21">
        <v>26</v>
      </c>
      <c r="C323" s="21"/>
      <c r="D323" s="21"/>
      <c r="E323" s="21">
        <v>14</v>
      </c>
      <c r="F323" s="21">
        <v>2</v>
      </c>
      <c r="G323" s="21">
        <v>2</v>
      </c>
      <c r="H323" s="21">
        <v>1</v>
      </c>
      <c r="I323" s="21">
        <v>1</v>
      </c>
      <c r="J323" s="21">
        <v>1</v>
      </c>
      <c r="K323" s="21">
        <v>18</v>
      </c>
      <c r="L323" s="21">
        <v>90</v>
      </c>
      <c r="M323" s="21">
        <v>6</v>
      </c>
      <c r="N323" s="21">
        <v>11</v>
      </c>
      <c r="O323" s="21">
        <v>73</v>
      </c>
      <c r="P323" s="21">
        <v>11</v>
      </c>
      <c r="Q323" s="21">
        <v>87</v>
      </c>
      <c r="R323" s="21">
        <v>42</v>
      </c>
      <c r="S323" s="21">
        <f t="shared" si="17"/>
        <v>385</v>
      </c>
    </row>
    <row r="324" spans="1:19" ht="14">
      <c r="A324" s="61" t="s">
        <v>553</v>
      </c>
      <c r="B324" s="21">
        <v>5</v>
      </c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>
        <v>2</v>
      </c>
      <c r="N324" s="21"/>
      <c r="O324" s="21">
        <v>8</v>
      </c>
      <c r="P324" s="21">
        <v>2</v>
      </c>
      <c r="Q324" s="21"/>
      <c r="R324" s="21">
        <v>9</v>
      </c>
      <c r="S324" s="21">
        <f t="shared" si="17"/>
        <v>26</v>
      </c>
    </row>
    <row r="325" spans="1:19" ht="14">
      <c r="A325" s="61" t="s">
        <v>752</v>
      </c>
      <c r="B325" s="21">
        <v>109</v>
      </c>
      <c r="C325" s="21">
        <v>2</v>
      </c>
      <c r="D325" s="21">
        <v>13</v>
      </c>
      <c r="E325" s="21">
        <v>150</v>
      </c>
      <c r="F325" s="21">
        <v>2</v>
      </c>
      <c r="G325" s="21">
        <v>1</v>
      </c>
      <c r="H325" s="21">
        <v>3</v>
      </c>
      <c r="I325" s="21">
        <v>15</v>
      </c>
      <c r="J325" s="21"/>
      <c r="K325" s="21">
        <v>23</v>
      </c>
      <c r="L325" s="21">
        <v>90</v>
      </c>
      <c r="M325" s="21">
        <v>42</v>
      </c>
      <c r="N325" s="21">
        <v>8</v>
      </c>
      <c r="O325" s="21">
        <v>22</v>
      </c>
      <c r="P325" s="21">
        <v>31</v>
      </c>
      <c r="Q325" s="21"/>
      <c r="R325" s="21">
        <v>53</v>
      </c>
      <c r="S325" s="21">
        <f t="shared" si="17"/>
        <v>564</v>
      </c>
    </row>
    <row r="326" spans="1:19" ht="14">
      <c r="A326" s="61" t="s">
        <v>289</v>
      </c>
      <c r="B326" s="21" t="s">
        <v>1348</v>
      </c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 t="str">
        <f t="shared" si="17"/>
        <v/>
      </c>
    </row>
    <row r="327" spans="1:19" ht="14">
      <c r="A327" s="61" t="s">
        <v>484</v>
      </c>
      <c r="B327" s="21">
        <v>117</v>
      </c>
      <c r="C327" s="21"/>
      <c r="D327" s="21">
        <v>5</v>
      </c>
      <c r="E327" s="21"/>
      <c r="F327" s="21">
        <v>3</v>
      </c>
      <c r="G327" s="21"/>
      <c r="H327" s="21">
        <v>2</v>
      </c>
      <c r="I327" s="21"/>
      <c r="J327" s="21"/>
      <c r="K327" s="21">
        <v>14</v>
      </c>
      <c r="L327" s="21">
        <v>5</v>
      </c>
      <c r="M327" s="21"/>
      <c r="N327" s="21">
        <v>1</v>
      </c>
      <c r="O327" s="21"/>
      <c r="P327" s="21"/>
      <c r="Q327" s="21">
        <v>4</v>
      </c>
      <c r="R327" s="21">
        <v>7</v>
      </c>
      <c r="S327" s="21">
        <f t="shared" si="17"/>
        <v>158</v>
      </c>
    </row>
    <row r="328" spans="1:19" ht="14">
      <c r="A328" s="61" t="s">
        <v>631</v>
      </c>
      <c r="B328" s="21">
        <v>167</v>
      </c>
      <c r="C328" s="21">
        <v>2</v>
      </c>
      <c r="D328" s="21">
        <v>4</v>
      </c>
      <c r="E328" s="21">
        <v>27</v>
      </c>
      <c r="F328" s="21"/>
      <c r="G328" s="21"/>
      <c r="H328" s="21">
        <v>5</v>
      </c>
      <c r="I328" s="21">
        <v>25</v>
      </c>
      <c r="J328" s="21"/>
      <c r="K328" s="21"/>
      <c r="L328" s="21">
        <v>43</v>
      </c>
      <c r="M328" s="21">
        <v>16</v>
      </c>
      <c r="N328" s="21"/>
      <c r="O328" s="21">
        <v>38</v>
      </c>
      <c r="P328" s="21"/>
      <c r="Q328" s="21">
        <v>8</v>
      </c>
      <c r="R328" s="21">
        <v>16</v>
      </c>
      <c r="S328" s="21">
        <f t="shared" si="17"/>
        <v>351</v>
      </c>
    </row>
    <row r="329" spans="1:19" ht="14">
      <c r="A329" s="61" t="s">
        <v>507</v>
      </c>
      <c r="B329" s="21">
        <v>12</v>
      </c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>
        <f t="shared" si="17"/>
        <v>12</v>
      </c>
    </row>
    <row r="330" spans="1:19">
      <c r="B330" s="44" t="s">
        <v>1348</v>
      </c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</row>
    <row r="331" spans="1:19">
      <c r="B331" s="20" t="s">
        <v>1348</v>
      </c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</row>
    <row r="332" spans="1:19" ht="14">
      <c r="A332" s="2" t="s">
        <v>405</v>
      </c>
      <c r="B332" s="45" t="s">
        <v>1348</v>
      </c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</row>
    <row r="333" spans="1:19" ht="14">
      <c r="A333" s="61" t="s">
        <v>256</v>
      </c>
      <c r="B333" s="21" t="s">
        <v>1348</v>
      </c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 t="str">
        <f t="shared" ref="S333:S346" si="18">IF(SUM(B333:R333)=0,"",SUM(B333:R333))</f>
        <v/>
      </c>
    </row>
    <row r="334" spans="1:19" ht="14">
      <c r="A334" s="61" t="s">
        <v>620</v>
      </c>
      <c r="B334" s="21">
        <v>21</v>
      </c>
      <c r="C334" s="21"/>
      <c r="D334" s="21">
        <v>2</v>
      </c>
      <c r="E334" s="21">
        <v>2</v>
      </c>
      <c r="F334" s="21"/>
      <c r="G334" s="21"/>
      <c r="H334" s="21"/>
      <c r="I334" s="21"/>
      <c r="J334" s="21"/>
      <c r="K334" s="21">
        <v>1</v>
      </c>
      <c r="L334" s="21">
        <v>6</v>
      </c>
      <c r="M334" s="21">
        <v>2</v>
      </c>
      <c r="N334" s="21">
        <v>1</v>
      </c>
      <c r="O334" s="21">
        <v>6</v>
      </c>
      <c r="P334" s="21"/>
      <c r="Q334" s="21"/>
      <c r="R334" s="21"/>
      <c r="S334" s="21">
        <f t="shared" si="18"/>
        <v>41</v>
      </c>
    </row>
    <row r="335" spans="1:19" ht="14">
      <c r="A335" s="61" t="s">
        <v>166</v>
      </c>
      <c r="B335" s="21">
        <v>70</v>
      </c>
      <c r="C335" s="21">
        <v>5</v>
      </c>
      <c r="D335" s="21">
        <v>3</v>
      </c>
      <c r="E335" s="21">
        <v>2</v>
      </c>
      <c r="F335" s="21">
        <v>3</v>
      </c>
      <c r="G335" s="21"/>
      <c r="H335" s="21"/>
      <c r="I335" s="21"/>
      <c r="J335" s="21"/>
      <c r="K335" s="21">
        <v>3</v>
      </c>
      <c r="L335" s="21">
        <v>1</v>
      </c>
      <c r="M335" s="21"/>
      <c r="N335" s="21">
        <v>1</v>
      </c>
      <c r="O335" s="21">
        <v>12</v>
      </c>
      <c r="P335" s="21">
        <v>1</v>
      </c>
      <c r="Q335" s="21"/>
      <c r="R335" s="21"/>
      <c r="S335" s="21">
        <f t="shared" si="18"/>
        <v>101</v>
      </c>
    </row>
    <row r="336" spans="1:19" ht="14">
      <c r="A336" s="61" t="s">
        <v>583</v>
      </c>
      <c r="B336" s="21">
        <v>26</v>
      </c>
      <c r="C336" s="21">
        <v>1</v>
      </c>
      <c r="D336" s="21"/>
      <c r="E336" s="21"/>
      <c r="F336" s="21">
        <v>2</v>
      </c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>
        <v>1</v>
      </c>
      <c r="S336" s="21">
        <f t="shared" si="18"/>
        <v>30</v>
      </c>
    </row>
    <row r="337" spans="1:19" ht="14">
      <c r="A337" s="61" t="s">
        <v>520</v>
      </c>
      <c r="B337" s="21">
        <v>12</v>
      </c>
      <c r="C337" s="21"/>
      <c r="D337" s="21">
        <v>3</v>
      </c>
      <c r="E337" s="21">
        <v>1</v>
      </c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>
        <v>3</v>
      </c>
      <c r="S337" s="21">
        <f t="shared" si="18"/>
        <v>19</v>
      </c>
    </row>
    <row r="338" spans="1:19" ht="14">
      <c r="A338" s="61" t="s">
        <v>176</v>
      </c>
      <c r="B338" s="21">
        <v>38</v>
      </c>
      <c r="C338" s="21"/>
      <c r="D338" s="21">
        <v>1</v>
      </c>
      <c r="E338" s="21">
        <v>4</v>
      </c>
      <c r="F338" s="21">
        <v>1</v>
      </c>
      <c r="G338" s="21">
        <v>1</v>
      </c>
      <c r="H338" s="21"/>
      <c r="I338" s="21">
        <v>2</v>
      </c>
      <c r="J338" s="21"/>
      <c r="K338" s="20">
        <v>1</v>
      </c>
      <c r="L338" s="20">
        <v>4</v>
      </c>
      <c r="M338" s="20">
        <v>5</v>
      </c>
      <c r="N338" s="20">
        <v>2</v>
      </c>
      <c r="O338" s="20">
        <v>1</v>
      </c>
      <c r="P338" s="21">
        <v>8</v>
      </c>
      <c r="Q338" s="21">
        <v>1</v>
      </c>
      <c r="R338" s="21">
        <v>4</v>
      </c>
      <c r="S338" s="21">
        <f t="shared" si="18"/>
        <v>73</v>
      </c>
    </row>
    <row r="339" spans="1:19" ht="14">
      <c r="A339" s="61" t="s">
        <v>177</v>
      </c>
      <c r="B339" s="21">
        <v>477</v>
      </c>
      <c r="C339" s="21">
        <v>2</v>
      </c>
      <c r="D339" s="21">
        <v>13</v>
      </c>
      <c r="E339" s="21">
        <v>158</v>
      </c>
      <c r="F339" s="21">
        <v>4</v>
      </c>
      <c r="G339" s="21">
        <v>28</v>
      </c>
      <c r="H339" s="21">
        <v>10</v>
      </c>
      <c r="I339" s="21">
        <v>5</v>
      </c>
      <c r="J339" s="21"/>
      <c r="K339" s="21">
        <v>4</v>
      </c>
      <c r="L339" s="21">
        <v>27</v>
      </c>
      <c r="M339" s="21">
        <v>47</v>
      </c>
      <c r="N339" s="21">
        <v>10</v>
      </c>
      <c r="O339" s="21">
        <v>25</v>
      </c>
      <c r="P339" s="21">
        <v>1</v>
      </c>
      <c r="Q339" s="21"/>
      <c r="R339" s="21">
        <v>3</v>
      </c>
      <c r="S339" s="21">
        <f t="shared" si="18"/>
        <v>814</v>
      </c>
    </row>
    <row r="340" spans="1:19" ht="14">
      <c r="A340" s="61" t="s">
        <v>1310</v>
      </c>
      <c r="B340" s="21">
        <v>17</v>
      </c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>
        <f t="shared" si="18"/>
        <v>17</v>
      </c>
    </row>
    <row r="341" spans="1:19" ht="14">
      <c r="A341" s="61" t="s">
        <v>178</v>
      </c>
      <c r="B341" s="21">
        <v>24</v>
      </c>
      <c r="C341" s="21"/>
      <c r="D341" s="21"/>
      <c r="E341" s="21"/>
      <c r="F341" s="21">
        <v>3</v>
      </c>
      <c r="G341" s="21"/>
      <c r="H341" s="21"/>
      <c r="I341" s="21">
        <v>1</v>
      </c>
      <c r="J341" s="21"/>
      <c r="K341" s="21">
        <v>7</v>
      </c>
      <c r="L341" s="21"/>
      <c r="M341" s="21"/>
      <c r="N341" s="21"/>
      <c r="O341" s="21"/>
      <c r="P341" s="21"/>
      <c r="Q341" s="21"/>
      <c r="R341" s="21"/>
      <c r="S341" s="21">
        <f t="shared" si="18"/>
        <v>35</v>
      </c>
    </row>
    <row r="342" spans="1:19" ht="14">
      <c r="A342" s="61" t="s">
        <v>72</v>
      </c>
      <c r="B342" s="21">
        <v>36</v>
      </c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>
        <v>2</v>
      </c>
      <c r="O342" s="21"/>
      <c r="P342" s="21"/>
      <c r="Q342" s="21"/>
      <c r="R342" s="21"/>
      <c r="S342" s="21">
        <f t="shared" si="18"/>
        <v>38</v>
      </c>
    </row>
    <row r="343" spans="1:19" ht="14">
      <c r="A343" s="61" t="s">
        <v>400</v>
      </c>
      <c r="B343" s="21">
        <v>22</v>
      </c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>
        <f t="shared" si="18"/>
        <v>22</v>
      </c>
    </row>
    <row r="344" spans="1:19" ht="14">
      <c r="A344" s="39" t="s">
        <v>1351</v>
      </c>
      <c r="B344" s="21" t="s">
        <v>1348</v>
      </c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 t="str">
        <f t="shared" si="18"/>
        <v/>
      </c>
    </row>
    <row r="345" spans="1:19" ht="14">
      <c r="A345" s="61" t="s">
        <v>521</v>
      </c>
      <c r="B345" s="21">
        <v>32</v>
      </c>
      <c r="C345" s="21"/>
      <c r="D345" s="21">
        <v>1</v>
      </c>
      <c r="E345" s="21">
        <v>1</v>
      </c>
      <c r="F345" s="21">
        <v>2</v>
      </c>
      <c r="G345" s="21">
        <v>1</v>
      </c>
      <c r="H345" s="21"/>
      <c r="I345" s="21"/>
      <c r="J345" s="21"/>
      <c r="K345" s="21"/>
      <c r="L345" s="21">
        <v>10</v>
      </c>
      <c r="M345" s="21">
        <v>2</v>
      </c>
      <c r="N345" s="21">
        <v>2</v>
      </c>
      <c r="O345" s="21"/>
      <c r="P345" s="21"/>
      <c r="Q345" s="21"/>
      <c r="R345" s="21"/>
      <c r="S345" s="21">
        <f t="shared" si="18"/>
        <v>51</v>
      </c>
    </row>
    <row r="346" spans="1:19" ht="14">
      <c r="A346" s="62" t="s">
        <v>258</v>
      </c>
      <c r="B346" s="21">
        <v>82</v>
      </c>
      <c r="C346" s="21">
        <v>1</v>
      </c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>
        <v>5</v>
      </c>
      <c r="Q346" s="21"/>
      <c r="R346" s="21"/>
      <c r="S346" s="21">
        <f t="shared" si="18"/>
        <v>88</v>
      </c>
    </row>
    <row r="347" spans="1:19">
      <c r="B347" s="20" t="s">
        <v>1348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</row>
    <row r="348" spans="1:19" ht="14">
      <c r="A348" s="2" t="s">
        <v>261</v>
      </c>
      <c r="B348" s="45" t="s">
        <v>1348</v>
      </c>
      <c r="C348" s="45"/>
      <c r="D348" s="45"/>
      <c r="E348" s="45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45"/>
      <c r="S348" s="20"/>
    </row>
    <row r="349" spans="1:19" ht="14">
      <c r="A349" s="61" t="s">
        <v>535</v>
      </c>
      <c r="B349" s="21">
        <v>35</v>
      </c>
      <c r="C349" s="21">
        <v>1</v>
      </c>
      <c r="D349" s="21">
        <v>7</v>
      </c>
      <c r="E349" s="21"/>
      <c r="F349" s="21">
        <v>5</v>
      </c>
      <c r="G349" s="21">
        <v>19</v>
      </c>
      <c r="H349" s="21">
        <v>14</v>
      </c>
      <c r="I349" s="21">
        <v>20</v>
      </c>
      <c r="J349" s="21">
        <v>1</v>
      </c>
      <c r="K349" s="21"/>
      <c r="L349" s="21"/>
      <c r="M349" s="21">
        <v>15</v>
      </c>
      <c r="N349" s="21"/>
      <c r="O349" s="21">
        <v>2</v>
      </c>
      <c r="P349" s="21">
        <v>11</v>
      </c>
      <c r="Q349" s="21"/>
      <c r="R349" s="21"/>
      <c r="S349" s="21">
        <f>IF(SUM(B349:R349)=0,"",SUM(B349:R349))</f>
        <v>130</v>
      </c>
    </row>
    <row r="350" spans="1:19" ht="14">
      <c r="A350" s="61" t="s">
        <v>586</v>
      </c>
      <c r="B350" s="21">
        <v>15</v>
      </c>
      <c r="C350" s="21">
        <v>11</v>
      </c>
      <c r="D350" s="21">
        <v>4</v>
      </c>
      <c r="E350" s="21"/>
      <c r="F350" s="21">
        <v>3</v>
      </c>
      <c r="G350" s="21">
        <v>17</v>
      </c>
      <c r="H350" s="21"/>
      <c r="I350" s="21">
        <v>3</v>
      </c>
      <c r="J350" s="21"/>
      <c r="K350" s="21">
        <v>5</v>
      </c>
      <c r="L350" s="21">
        <v>4</v>
      </c>
      <c r="M350" s="21"/>
      <c r="N350" s="21">
        <v>1</v>
      </c>
      <c r="O350" s="21">
        <v>5</v>
      </c>
      <c r="P350" s="21">
        <v>1</v>
      </c>
      <c r="Q350" s="21"/>
      <c r="R350" s="21"/>
      <c r="S350" s="21">
        <f>IF(SUM(B350:R350)=0,"",SUM(B350:R350))</f>
        <v>69</v>
      </c>
    </row>
    <row r="351" spans="1:19" ht="14">
      <c r="A351" s="61" t="s">
        <v>882</v>
      </c>
      <c r="B351" s="21" t="s">
        <v>1348</v>
      </c>
      <c r="C351" s="21"/>
      <c r="D351" s="21"/>
      <c r="E351" s="21"/>
      <c r="F351" s="21"/>
      <c r="G351" s="21">
        <v>2</v>
      </c>
      <c r="H351" s="21"/>
      <c r="I351" s="21">
        <v>17</v>
      </c>
      <c r="J351" s="21">
        <v>1</v>
      </c>
      <c r="K351" s="21"/>
      <c r="L351" s="21"/>
      <c r="M351" s="21"/>
      <c r="N351" s="21"/>
      <c r="O351" s="21">
        <v>4</v>
      </c>
      <c r="P351" s="21">
        <v>35</v>
      </c>
      <c r="Q351" s="21"/>
      <c r="R351" s="21"/>
      <c r="S351" s="21">
        <f>IF(SUM(B351:R351)=0,"",SUM(B351:R351))</f>
        <v>59</v>
      </c>
    </row>
    <row r="352" spans="1:19">
      <c r="B352" s="20" t="s">
        <v>1348</v>
      </c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</row>
    <row r="353" spans="1:19" ht="14">
      <c r="A353" s="2" t="s">
        <v>1284</v>
      </c>
      <c r="B353" s="20" t="s">
        <v>1348</v>
      </c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</row>
    <row r="354" spans="1:19" ht="14">
      <c r="A354" s="61" t="s">
        <v>690</v>
      </c>
      <c r="B354" s="21">
        <v>29</v>
      </c>
      <c r="C354" s="33"/>
      <c r="D354" s="33">
        <v>16</v>
      </c>
      <c r="E354" s="33"/>
      <c r="F354" s="33"/>
      <c r="G354" s="33"/>
      <c r="H354" s="33">
        <v>1</v>
      </c>
      <c r="I354" s="33">
        <v>4</v>
      </c>
      <c r="J354" s="33">
        <v>1</v>
      </c>
      <c r="K354" s="33">
        <v>5</v>
      </c>
      <c r="L354" s="33">
        <v>86</v>
      </c>
      <c r="M354" s="33">
        <v>25</v>
      </c>
      <c r="N354" s="33"/>
      <c r="O354" s="33">
        <v>8</v>
      </c>
      <c r="P354" s="33"/>
      <c r="Q354" s="21">
        <v>8</v>
      </c>
      <c r="R354" s="21">
        <v>7</v>
      </c>
      <c r="S354" s="21">
        <f>IF(SUM(B354:R354)=0,"",SUM(B354:R354))</f>
        <v>190</v>
      </c>
    </row>
    <row r="355" spans="1:19"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</row>
    <row r="356" spans="1:19">
      <c r="A356" s="21" t="s">
        <v>1290</v>
      </c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 t="str">
        <f>IF(SUM(B356:R356)=0,"",SUM(B356:R356))</f>
        <v/>
      </c>
    </row>
    <row r="357" spans="1:19"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</row>
    <row r="358" spans="1:19"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</row>
    <row r="359" spans="1:19" ht="14">
      <c r="A359" s="7" t="s">
        <v>1043</v>
      </c>
      <c r="B359" s="21">
        <f>COUNT(B6:B26,B28:B34,B36,B40:B53,B57:B60,B64:B74,B78:B95,B97:B99,B101:B104,B108:B115,B119:B124,B128:B143,B145:B149,B154:B162,B166:B170,B172:B179,B183:B186,B190:B196,B198:B201,B203:B209,B213:B218,B222:B229,B233:B235,B237:B254,B258:B266,B268:B271,B273,B277:B295,B299:B308,B310:B315,B319:B328,B333:B339,B341:B343,B345,B349:B351,B354)</f>
        <v>117</v>
      </c>
      <c r="C359" s="21">
        <f t="shared" ref="C359" si="19">COUNT(C6:C26,C28:C34,C36,C40:C53,C57:C60,C64:C74,C78:C95,C97:C99,C101:C104,C108:C115,C119:C124,C128:C143,C145:C149,C154:C162,C166:C170,C172:C179,C183:C186,C190:C196,C198:C201,C203:C209,C213:C218,C222:C229,C233:C235,C237:C254,C258:C266,C268:C271,C273,C277:C295,C299:C308,C310:C315,C319:C328,C333:C339,C341:C343,C345,C349:C351,C354)</f>
        <v>29</v>
      </c>
      <c r="D359" s="21">
        <f t="shared" ref="D359:S359" si="20">COUNT(D6:D26,D28:D34,D36,D40:D53,D57:D60,D64:D74,D78:D95,D97:D99,D101:D104,D108:D115,D119:D124,D128:D143,D145:D149,D154:D162,D166:D170,D172:D179,D183:D186,D190:D196,D198:D201,D203:D209,D213:D218,D222:D229,D233:D235,D237:D254,D258:D266,D268:D271,D273,D277:D295,D299:D308,D310:D315,D319:D328,D333:D339,D341:D343,D345,D349:D351,D354)</f>
        <v>64</v>
      </c>
      <c r="E359" s="21">
        <f>COUNT(E6:E26,E28:E34,E36,E40:E53,E57:E60,E64:E74,E78:E95,E97:E99,E101:E104,E108:E115,E119:E124,E128:E143,E145:E149,E154:E162,E166:E170,E172:E179,E183:E186,E190:E196,E198:E201,E203:E209,E213:E218,E222:E229,E233:E235,E237:E254,E258:E266,E268:E271,E273,E277:E295,E299:E308,E310:E315,E319:E328,E333:E339,E341:E343,E345,E349:E351,E354)</f>
        <v>61</v>
      </c>
      <c r="F359" s="21">
        <f t="shared" ref="F359" si="21">COUNT(F6:F26,F28:F34,F36,F40:F53,F57:F60,F64:F74,F78:F95,F97:F99,F101:F104,F108:F115,F119:F124,F128:F143,F145:F149,F154:F162,F166:F170,F172:F179,F183:F186,F190:F196,F198:F201,F203:F209,F213:F218,F222:F229,F233:F235,F237:F254,F258:F266,F268:F271,F273,F277:F295,F299:F308,F310:F315,F319:F328,F333:F339,F341:F343,F345,F349:F351,F354)</f>
        <v>32</v>
      </c>
      <c r="G359" s="21">
        <f t="shared" si="20"/>
        <v>32</v>
      </c>
      <c r="H359" s="21">
        <f t="shared" ref="H359:I359" si="22">COUNT(H6:H26,H28:H34,H36,H40:H53,H57:H60,H64:H74,H78:H95,H97:H99,H101:H104,H108:H115,H119:H124,H128:H143,H145:H149,H154:H162,H166:H170,H172:H179,H183:H186,H190:H196,H198:H201,H203:H209,H213:H218,H222:H229,H233:H235,H237:H254,H258:H266,H268:H271,H273,H277:H295,H299:H308,H310:H315,H319:H328,H333:H339,H341:H343,H345,H349:H351,H354)</f>
        <v>46</v>
      </c>
      <c r="I359" s="21">
        <f t="shared" si="22"/>
        <v>44</v>
      </c>
      <c r="J359" s="21">
        <f t="shared" si="20"/>
        <v>24</v>
      </c>
      <c r="K359" s="21">
        <f>COUNT(K6:K26,K28:K34,K36,K40:K53,K57:K60,K64:K74,K78:K95,K97:K99,K101:K104,K108:K115,K119:K124,K128:K143,K145:K149,K154:K162,K166:K170,K172:K179,K183:K186,K190:K196,K198:K201,K203:K209,K213:K218,K222:K229,K233:K235,K237:K254,K258:K266,K268:K271,K273,K277:K295,K299:K308,K310:K315,K319:K328,K333:K339,K341:K343,K345,K349:K351,K354)</f>
        <v>63</v>
      </c>
      <c r="L359" s="21">
        <f t="shared" si="20"/>
        <v>67</v>
      </c>
      <c r="M359" s="21">
        <f t="shared" si="20"/>
        <v>44</v>
      </c>
      <c r="N359" s="21">
        <f t="shared" ref="N359:O359" si="23">COUNT(N6:N26,N28:N34,N36,N40:N53,N57:N60,N64:N74,N78:N95,N97:N99,N101:N104,N108:N115,N119:N124,N128:N143,N145:N149,N154:N162,N166:N170,N172:N179,N183:N186,N190:N196,N198:N201,N203:N209,N213:N218,N222:N229,N233:N235,N237:N254,N258:N266,N268:N271,N273,N277:N295,N299:N308,N310:N315,N319:N328,N333:N339,N341:N343,N345,N349:N351,N354)</f>
        <v>45</v>
      </c>
      <c r="O359" s="21">
        <f t="shared" si="23"/>
        <v>67</v>
      </c>
      <c r="P359" s="21">
        <f t="shared" si="20"/>
        <v>40</v>
      </c>
      <c r="Q359" s="21">
        <f>COUNT(Q6:Q26,Q28:Q34,Q36,Q40:Q53,Q57:Q60,Q64:Q74,Q78:Q95,Q97:Q99,Q101:Q104,Q108:Q115,Q119:Q124,Q128:Q143,Q145:Q149,Q154:Q162,Q166:Q170,Q172:Q179,Q183:Q186,Q190:Q196,Q198:Q201,Q203:Q209,Q213:Q218,Q222:Q229,Q233:Q235,Q237:Q254,Q258:Q266,Q268:Q271,Q273,Q277:Q295,Q299:Q308,Q310:Q315,Q319:Q328,Q333:Q339,Q341:Q343,Q345,Q349:Q351,Q354)</f>
        <v>39</v>
      </c>
      <c r="R359" s="21">
        <f t="shared" si="20"/>
        <v>68</v>
      </c>
      <c r="S359" s="21">
        <f t="shared" si="20"/>
        <v>168</v>
      </c>
    </row>
    <row r="360" spans="1:19" ht="14">
      <c r="A360" s="7" t="s">
        <v>915</v>
      </c>
      <c r="B360" s="21">
        <f t="shared" ref="B360:G360" si="24">SUM(B6:B356)</f>
        <v>3254</v>
      </c>
      <c r="C360" s="21">
        <f t="shared" ref="C360" si="25">SUM(C6:C356)</f>
        <v>183</v>
      </c>
      <c r="D360" s="21">
        <f t="shared" si="24"/>
        <v>435</v>
      </c>
      <c r="E360" s="21">
        <f t="shared" si="24"/>
        <v>1093</v>
      </c>
      <c r="F360" s="21">
        <f t="shared" ref="F360" si="26">SUM(F6:F356)</f>
        <v>98</v>
      </c>
      <c r="G360" s="21">
        <f t="shared" si="24"/>
        <v>186</v>
      </c>
      <c r="H360" s="21">
        <f t="shared" ref="H360:I360" si="27">SUM(H6:H356)</f>
        <v>260</v>
      </c>
      <c r="I360" s="21">
        <f t="shared" si="27"/>
        <v>352</v>
      </c>
      <c r="J360" s="21">
        <f t="shared" ref="J360:M360" si="28">SUM(J6:J356)</f>
        <v>48</v>
      </c>
      <c r="K360" s="21">
        <f t="shared" si="28"/>
        <v>393</v>
      </c>
      <c r="L360" s="21">
        <f t="shared" si="28"/>
        <v>905</v>
      </c>
      <c r="M360" s="21">
        <f t="shared" si="28"/>
        <v>528</v>
      </c>
      <c r="N360" s="21">
        <f t="shared" ref="N360:O360" si="29">SUM(N6:N356)</f>
        <v>146</v>
      </c>
      <c r="O360" s="21">
        <f t="shared" si="29"/>
        <v>587</v>
      </c>
      <c r="P360" s="21">
        <f>SUM(P6:P356)</f>
        <v>249</v>
      </c>
      <c r="Q360" s="21">
        <f>SUM(Q6:Q356)</f>
        <v>577</v>
      </c>
      <c r="R360" s="21">
        <f>SUM(R6:R356)</f>
        <v>628</v>
      </c>
      <c r="S360" s="21">
        <f>SUM(S6:S356)</f>
        <v>9922</v>
      </c>
    </row>
    <row r="362" spans="1:19">
      <c r="A362" s="33" t="s">
        <v>624</v>
      </c>
      <c r="B362" s="77">
        <v>8</v>
      </c>
      <c r="C362" s="77">
        <v>3</v>
      </c>
      <c r="D362" s="77">
        <v>5</v>
      </c>
      <c r="E362" s="77">
        <v>3</v>
      </c>
      <c r="F362" s="77">
        <v>3</v>
      </c>
      <c r="G362" s="77">
        <v>2</v>
      </c>
      <c r="H362" s="77">
        <v>3</v>
      </c>
      <c r="I362" s="77">
        <v>2</v>
      </c>
      <c r="J362" s="77">
        <v>2</v>
      </c>
      <c r="K362" s="77">
        <v>7</v>
      </c>
      <c r="L362" s="77">
        <v>4</v>
      </c>
      <c r="M362" s="77">
        <v>3</v>
      </c>
      <c r="N362" s="77">
        <v>1</v>
      </c>
      <c r="O362" s="77">
        <v>2</v>
      </c>
      <c r="P362" s="77">
        <v>1</v>
      </c>
      <c r="Q362" s="77">
        <v>2</v>
      </c>
      <c r="R362" s="77">
        <v>2</v>
      </c>
      <c r="S362" s="21">
        <f>IF(SUM(B362:R362)=0,"",SUM(B362:R362))</f>
        <v>53</v>
      </c>
    </row>
    <row r="363" spans="1:19">
      <c r="A363" s="8" t="s">
        <v>395</v>
      </c>
      <c r="B363" s="77">
        <v>5</v>
      </c>
      <c r="C363" s="77">
        <v>1</v>
      </c>
      <c r="D363" s="77">
        <v>2</v>
      </c>
      <c r="E363" s="77">
        <v>1</v>
      </c>
      <c r="F363" s="77">
        <v>1</v>
      </c>
      <c r="G363" s="77">
        <v>1</v>
      </c>
      <c r="H363" s="77">
        <v>1</v>
      </c>
      <c r="I363" s="77">
        <v>1</v>
      </c>
      <c r="J363" s="77">
        <v>2</v>
      </c>
      <c r="K363" s="77">
        <v>4</v>
      </c>
      <c r="L363" s="77">
        <v>2</v>
      </c>
      <c r="M363" s="77">
        <v>1</v>
      </c>
      <c r="N363" s="77">
        <v>1</v>
      </c>
      <c r="O363" s="77">
        <v>1</v>
      </c>
      <c r="P363" s="77">
        <v>1</v>
      </c>
      <c r="Q363" s="77">
        <v>1</v>
      </c>
      <c r="R363" s="77">
        <v>1</v>
      </c>
      <c r="S363" s="21">
        <f>IF(SUM(B363:R363)=0,"",SUM(B363:R363))</f>
        <v>27</v>
      </c>
    </row>
    <row r="364" spans="1:19">
      <c r="A364" s="8" t="s">
        <v>622</v>
      </c>
      <c r="B364" s="111">
        <v>0.26111111111111113</v>
      </c>
      <c r="C364" s="111">
        <v>0.375</v>
      </c>
      <c r="D364" s="99">
        <v>0.27083333333333331</v>
      </c>
      <c r="E364" s="99">
        <v>0.33680555555555558</v>
      </c>
      <c r="F364" s="99">
        <v>0.375</v>
      </c>
      <c r="G364" s="99">
        <v>0.40625</v>
      </c>
      <c r="H364" s="99">
        <v>0.30555555555555552</v>
      </c>
      <c r="I364" s="99">
        <v>0.35416666666666669</v>
      </c>
      <c r="J364" s="99">
        <v>0.375</v>
      </c>
      <c r="K364" s="99"/>
      <c r="L364" s="99">
        <v>0.27083333333333331</v>
      </c>
      <c r="M364" s="99">
        <v>0.39583333333333331</v>
      </c>
      <c r="N364" s="99">
        <v>0.33333333333333331</v>
      </c>
      <c r="O364" s="99">
        <v>0.35416666666666669</v>
      </c>
      <c r="P364" s="99">
        <v>0.26597222222222222</v>
      </c>
      <c r="Q364" s="99">
        <v>0.25</v>
      </c>
      <c r="R364" s="99">
        <v>0.38541666666666669</v>
      </c>
      <c r="S364" s="36"/>
    </row>
    <row r="365" spans="1:19">
      <c r="A365" s="8" t="s">
        <v>623</v>
      </c>
      <c r="B365" s="111">
        <v>0.72430555555555554</v>
      </c>
      <c r="C365" s="111"/>
      <c r="D365" s="99">
        <v>0.72916666666666663</v>
      </c>
      <c r="E365" s="99">
        <v>0.76250000000000007</v>
      </c>
      <c r="F365" s="99">
        <v>0.70833333333333337</v>
      </c>
      <c r="G365" s="99">
        <v>0.65972222222222221</v>
      </c>
      <c r="H365" s="99">
        <v>0.6875</v>
      </c>
      <c r="I365" s="99">
        <v>0.52083333333333337</v>
      </c>
      <c r="J365" s="99">
        <v>0.54166666666666663</v>
      </c>
      <c r="K365" s="99"/>
      <c r="L365" s="99">
        <v>0.72916666666666663</v>
      </c>
      <c r="M365" s="99">
        <v>0.52083333333333337</v>
      </c>
      <c r="N365" s="99">
        <v>0.72638888888888886</v>
      </c>
      <c r="O365" s="99">
        <v>0.82291666666666663</v>
      </c>
      <c r="P365" s="99">
        <v>0.55347222222222225</v>
      </c>
      <c r="Q365" s="99">
        <v>0.54166666666666663</v>
      </c>
      <c r="R365" s="99">
        <v>0.80347222222222225</v>
      </c>
      <c r="S365" s="36"/>
    </row>
    <row r="366" spans="1:19">
      <c r="A366" s="9" t="s">
        <v>940</v>
      </c>
      <c r="B366" s="77">
        <v>51.5</v>
      </c>
      <c r="C366" s="77">
        <v>32</v>
      </c>
      <c r="D366" s="77">
        <v>40</v>
      </c>
      <c r="E366" s="77">
        <v>40.700000000000003</v>
      </c>
      <c r="F366" s="77"/>
      <c r="G366" s="77"/>
      <c r="H366" s="77">
        <v>28</v>
      </c>
      <c r="I366" s="77">
        <v>42</v>
      </c>
      <c r="J366" s="77"/>
      <c r="K366" s="109">
        <v>21</v>
      </c>
      <c r="L366" s="77">
        <v>73</v>
      </c>
      <c r="M366" s="77"/>
      <c r="N366" s="77"/>
      <c r="O366" s="77">
        <v>64</v>
      </c>
      <c r="P366" s="77"/>
      <c r="Q366" s="52">
        <v>102</v>
      </c>
      <c r="R366" s="109">
        <v>57.2</v>
      </c>
      <c r="S366" s="21">
        <f t="shared" ref="S366:S371" si="30">IF(SUM(B366:R366)=0,"",SUM(B366:R366))</f>
        <v>551.4</v>
      </c>
    </row>
    <row r="367" spans="1:19">
      <c r="A367" s="9" t="s">
        <v>621</v>
      </c>
      <c r="B367" s="77">
        <v>8.1999999999999993</v>
      </c>
      <c r="C367" s="77">
        <v>0.5</v>
      </c>
      <c r="D367" s="77">
        <v>4</v>
      </c>
      <c r="E367" s="77">
        <v>3</v>
      </c>
      <c r="F367" s="77">
        <v>0.5</v>
      </c>
      <c r="G367" s="77">
        <v>3.75</v>
      </c>
      <c r="H367" s="77">
        <v>1.5</v>
      </c>
      <c r="I367" s="77">
        <v>1</v>
      </c>
      <c r="J367" s="77">
        <v>2</v>
      </c>
      <c r="K367" s="109">
        <f>1+1.51+1</f>
        <v>3.51</v>
      </c>
      <c r="L367" s="77">
        <v>1.5</v>
      </c>
      <c r="M367" s="77"/>
      <c r="N367" s="77"/>
      <c r="O367" s="77">
        <v>2.5</v>
      </c>
      <c r="P367" s="77"/>
      <c r="Q367" s="77">
        <v>2.1</v>
      </c>
      <c r="R367" s="109">
        <v>1</v>
      </c>
      <c r="S367" s="21">
        <f t="shared" si="30"/>
        <v>35.06</v>
      </c>
    </row>
    <row r="368" spans="1:19">
      <c r="A368" s="9" t="s">
        <v>1153</v>
      </c>
      <c r="B368" s="77">
        <v>65.150000000000006</v>
      </c>
      <c r="C368" s="77">
        <v>32.5</v>
      </c>
      <c r="D368" s="77">
        <v>44</v>
      </c>
      <c r="E368" s="77">
        <v>43.7</v>
      </c>
      <c r="F368" s="77">
        <v>0.5</v>
      </c>
      <c r="G368" s="77">
        <v>3.75</v>
      </c>
      <c r="H368" s="77">
        <v>29.5</v>
      </c>
      <c r="I368" s="77">
        <v>43</v>
      </c>
      <c r="J368" s="77">
        <v>2</v>
      </c>
      <c r="K368" s="109">
        <f>K366+K367</f>
        <v>24.509999999999998</v>
      </c>
      <c r="L368" s="109">
        <v>74.5</v>
      </c>
      <c r="M368" s="109">
        <v>8</v>
      </c>
      <c r="N368" s="109">
        <v>8.65</v>
      </c>
      <c r="O368" s="109"/>
      <c r="P368" s="77">
        <v>35.659999999999997</v>
      </c>
      <c r="Q368" s="77">
        <v>104.1</v>
      </c>
      <c r="R368" s="109">
        <v>57.7</v>
      </c>
      <c r="S368" s="21">
        <f t="shared" si="30"/>
        <v>577.22</v>
      </c>
    </row>
    <row r="369" spans="1:19">
      <c r="A369" s="9" t="s">
        <v>618</v>
      </c>
      <c r="B369" s="109">
        <v>8.1999999999999993</v>
      </c>
      <c r="C369" s="109">
        <v>6</v>
      </c>
      <c r="D369" s="109">
        <v>2</v>
      </c>
      <c r="E369" s="109">
        <v>7</v>
      </c>
      <c r="F369" s="109"/>
      <c r="G369" s="109"/>
      <c r="H369" s="109">
        <v>5</v>
      </c>
      <c r="I369" s="109">
        <v>3.5</v>
      </c>
      <c r="J369" s="109"/>
      <c r="K369" s="29">
        <v>7</v>
      </c>
      <c r="L369" s="109"/>
      <c r="M369" s="109"/>
      <c r="N369" s="109"/>
      <c r="O369" s="109"/>
      <c r="P369" s="109"/>
      <c r="Q369" s="109">
        <v>4.2</v>
      </c>
      <c r="R369" s="126">
        <v>5.57</v>
      </c>
      <c r="S369" s="21">
        <f t="shared" si="30"/>
        <v>48.470000000000006</v>
      </c>
    </row>
    <row r="370" spans="1:19">
      <c r="A370" s="9" t="s">
        <v>619</v>
      </c>
      <c r="B370" s="109">
        <v>13.45</v>
      </c>
      <c r="C370" s="109">
        <v>1</v>
      </c>
      <c r="D370" s="109">
        <v>4.5</v>
      </c>
      <c r="E370" s="109">
        <v>3.25</v>
      </c>
      <c r="F370" s="109">
        <v>5</v>
      </c>
      <c r="G370" s="109">
        <v>6.1</v>
      </c>
      <c r="H370" s="109">
        <v>2</v>
      </c>
      <c r="I370" s="109">
        <v>0.5</v>
      </c>
      <c r="J370" s="109">
        <v>8</v>
      </c>
      <c r="K370" s="29">
        <f>1+5.7</f>
        <v>6.7</v>
      </c>
      <c r="L370" s="109"/>
      <c r="M370" s="109"/>
      <c r="N370" s="109"/>
      <c r="O370" s="109"/>
      <c r="P370" s="109"/>
      <c r="Q370" s="109">
        <v>2.8</v>
      </c>
      <c r="R370" s="126">
        <f>4.67+1.93</f>
        <v>6.6</v>
      </c>
      <c r="S370" s="21">
        <f t="shared" si="30"/>
        <v>59.9</v>
      </c>
    </row>
    <row r="371" spans="1:19">
      <c r="A371" s="9" t="s">
        <v>1152</v>
      </c>
      <c r="B371" s="109">
        <v>37.4</v>
      </c>
      <c r="C371" s="109">
        <v>7</v>
      </c>
      <c r="D371" s="109">
        <v>6.5</v>
      </c>
      <c r="E371" s="109">
        <v>10.25</v>
      </c>
      <c r="F371" s="109">
        <v>5</v>
      </c>
      <c r="G371" s="109">
        <v>6.1</v>
      </c>
      <c r="H371" s="109">
        <v>7</v>
      </c>
      <c r="I371" s="109">
        <v>4</v>
      </c>
      <c r="J371" s="109"/>
      <c r="K371" s="109">
        <f>K369+K370</f>
        <v>13.7</v>
      </c>
      <c r="L371" s="119">
        <v>11</v>
      </c>
      <c r="M371" s="119">
        <v>4</v>
      </c>
      <c r="N371" s="119"/>
      <c r="O371" s="119">
        <v>10.75</v>
      </c>
      <c r="P371" s="109">
        <v>6.9</v>
      </c>
      <c r="Q371" s="99">
        <v>7</v>
      </c>
      <c r="R371" s="126">
        <f>R369+R370</f>
        <v>12.17</v>
      </c>
      <c r="S371" s="21">
        <f t="shared" si="30"/>
        <v>148.76999999999998</v>
      </c>
    </row>
    <row r="372" spans="1:19">
      <c r="A372" s="9" t="s">
        <v>682</v>
      </c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36"/>
    </row>
    <row r="373" spans="1:19">
      <c r="A373" s="9" t="s">
        <v>993</v>
      </c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36"/>
    </row>
    <row r="374" spans="1:19">
      <c r="A374" s="9" t="s">
        <v>683</v>
      </c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36"/>
    </row>
    <row r="375" spans="1:19">
      <c r="A375" s="9" t="s">
        <v>703</v>
      </c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36"/>
    </row>
    <row r="376" spans="1:19">
      <c r="A376" s="9" t="s">
        <v>702</v>
      </c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36"/>
    </row>
    <row r="377" spans="1:19">
      <c r="A377" s="8" t="s">
        <v>763</v>
      </c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36"/>
    </row>
    <row r="378" spans="1:19">
      <c r="A378" s="10" t="s">
        <v>764</v>
      </c>
      <c r="B378" s="29"/>
      <c r="C378" s="29">
        <v>50</v>
      </c>
      <c r="D378" s="29">
        <v>46</v>
      </c>
      <c r="E378" s="29">
        <v>42</v>
      </c>
      <c r="F378" s="29"/>
      <c r="G378" s="29"/>
      <c r="H378" s="29">
        <v>50</v>
      </c>
      <c r="I378" s="29">
        <v>46</v>
      </c>
      <c r="J378" s="29"/>
      <c r="K378" s="29">
        <v>38</v>
      </c>
      <c r="L378" s="29"/>
      <c r="M378" s="29"/>
      <c r="N378" s="29"/>
      <c r="O378" s="29"/>
      <c r="P378" s="29">
        <v>46</v>
      </c>
      <c r="Q378" s="29"/>
      <c r="R378" s="29"/>
      <c r="S378" s="36"/>
    </row>
    <row r="379" spans="1:19">
      <c r="A379" s="10" t="s">
        <v>765</v>
      </c>
      <c r="B379" s="29"/>
      <c r="C379" s="29">
        <v>54</v>
      </c>
      <c r="D379" s="29">
        <v>36</v>
      </c>
      <c r="E379" s="29"/>
      <c r="F379" s="29">
        <v>59</v>
      </c>
      <c r="G379" s="29"/>
      <c r="H379" s="29">
        <v>55</v>
      </c>
      <c r="I379" s="29">
        <v>52</v>
      </c>
      <c r="J379" s="29"/>
      <c r="K379" s="29">
        <v>55</v>
      </c>
      <c r="L379" s="29"/>
      <c r="M379" s="29"/>
      <c r="N379" s="29"/>
      <c r="O379" s="29"/>
      <c r="P379" s="29">
        <v>54</v>
      </c>
      <c r="Q379" s="29"/>
      <c r="R379" s="77"/>
      <c r="S379" s="36"/>
    </row>
    <row r="380" spans="1:19">
      <c r="A380" s="10" t="s">
        <v>1017</v>
      </c>
      <c r="B380" s="29"/>
      <c r="C380" s="29">
        <v>48</v>
      </c>
      <c r="D380" s="29">
        <v>60</v>
      </c>
      <c r="E380" s="29">
        <v>61</v>
      </c>
      <c r="F380" s="29"/>
      <c r="G380" s="29"/>
      <c r="H380" s="29"/>
      <c r="I380" s="29"/>
      <c r="J380" s="29"/>
      <c r="K380" s="29">
        <v>61</v>
      </c>
      <c r="L380" s="29"/>
      <c r="M380" s="29"/>
      <c r="N380" s="29"/>
      <c r="O380" s="29"/>
      <c r="P380" s="29"/>
      <c r="Q380" s="29"/>
      <c r="R380" s="29"/>
      <c r="S380" s="36"/>
    </row>
    <row r="381" spans="1:19">
      <c r="A381" s="9" t="s">
        <v>766</v>
      </c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1"/>
      <c r="M381" s="21"/>
      <c r="N381" s="21"/>
      <c r="O381" s="21"/>
      <c r="P381" s="29"/>
      <c r="Q381" s="29"/>
      <c r="R381" s="29"/>
      <c r="S381" s="36"/>
    </row>
    <row r="382" spans="1:19">
      <c r="A382" s="10" t="s">
        <v>764</v>
      </c>
      <c r="B382" s="28"/>
      <c r="C382" s="28">
        <v>1</v>
      </c>
      <c r="D382" s="28">
        <v>1</v>
      </c>
      <c r="E382" s="28">
        <v>1</v>
      </c>
      <c r="F382" s="28"/>
      <c r="G382" s="28"/>
      <c r="H382" s="28">
        <v>1</v>
      </c>
      <c r="I382" s="28"/>
      <c r="J382" s="28"/>
      <c r="K382" s="90">
        <v>1</v>
      </c>
      <c r="L382" s="28"/>
      <c r="M382" s="28"/>
      <c r="N382" s="28"/>
      <c r="O382" s="28"/>
      <c r="P382" s="28"/>
      <c r="Q382" s="28">
        <v>1</v>
      </c>
      <c r="R382" s="90">
        <v>1</v>
      </c>
      <c r="S382" s="36"/>
    </row>
    <row r="383" spans="1:19">
      <c r="A383" s="10" t="s">
        <v>765</v>
      </c>
      <c r="B383" s="28"/>
      <c r="C383" s="28">
        <v>0.8</v>
      </c>
      <c r="D383" s="28">
        <v>0.5</v>
      </c>
      <c r="E383" s="28">
        <v>0.6</v>
      </c>
      <c r="F383" s="28">
        <v>0.4</v>
      </c>
      <c r="G383" s="28"/>
      <c r="H383" s="28"/>
      <c r="I383" s="90" t="s">
        <v>1269</v>
      </c>
      <c r="J383" s="28"/>
      <c r="K383" s="28">
        <v>0.5</v>
      </c>
      <c r="L383" s="28"/>
      <c r="M383" s="28"/>
      <c r="N383" s="28"/>
      <c r="O383" s="90" t="s">
        <v>1243</v>
      </c>
      <c r="P383" s="90" t="s">
        <v>854</v>
      </c>
      <c r="Q383" s="28">
        <v>0.8</v>
      </c>
      <c r="R383" s="28">
        <v>0.8</v>
      </c>
      <c r="S383" s="36"/>
    </row>
    <row r="384" spans="1:19">
      <c r="A384" s="10" t="s">
        <v>1017</v>
      </c>
      <c r="B384" s="28"/>
      <c r="C384" s="28">
        <v>0.7</v>
      </c>
      <c r="D384" s="28">
        <v>0.25</v>
      </c>
      <c r="E384" s="28">
        <v>0.6</v>
      </c>
      <c r="F384" s="28"/>
      <c r="G384" s="28"/>
      <c r="H384" s="28"/>
      <c r="I384" s="28"/>
      <c r="J384" s="28"/>
      <c r="K384" s="28">
        <v>0.15</v>
      </c>
      <c r="L384" s="28"/>
      <c r="M384" s="28"/>
      <c r="N384" s="28"/>
      <c r="O384" s="90" t="s">
        <v>1252</v>
      </c>
      <c r="P384" s="28"/>
      <c r="Q384" s="28"/>
      <c r="R384" s="28">
        <v>0.5</v>
      </c>
      <c r="S384" s="36"/>
    </row>
    <row r="385" spans="1:19">
      <c r="A385" s="9" t="s">
        <v>1079</v>
      </c>
      <c r="B385" s="29"/>
      <c r="C385" s="29"/>
      <c r="D385" s="29"/>
      <c r="E385" s="29"/>
      <c r="F385" s="29"/>
      <c r="G385" s="29"/>
      <c r="H385" s="29"/>
      <c r="I385" s="29"/>
      <c r="J385" s="29"/>
      <c r="K385" s="28"/>
      <c r="L385" s="21"/>
      <c r="M385" s="21"/>
      <c r="N385" s="21"/>
      <c r="O385" s="21"/>
      <c r="P385" s="29"/>
      <c r="Q385" s="28"/>
      <c r="R385" s="28"/>
      <c r="S385" s="36"/>
    </row>
    <row r="386" spans="1:19">
      <c r="A386" s="10" t="s">
        <v>764</v>
      </c>
      <c r="B386" s="29"/>
      <c r="C386" s="29">
        <v>0</v>
      </c>
      <c r="D386" s="77" t="s">
        <v>1265</v>
      </c>
      <c r="E386" s="29">
        <v>0</v>
      </c>
      <c r="F386" s="29"/>
      <c r="G386" s="77"/>
      <c r="H386" s="77">
        <v>0</v>
      </c>
      <c r="I386" s="77" t="s">
        <v>1143</v>
      </c>
      <c r="J386" s="29"/>
      <c r="K386" s="29">
        <v>0</v>
      </c>
      <c r="L386" s="70"/>
      <c r="M386" s="70"/>
      <c r="N386" s="70"/>
      <c r="O386" s="70"/>
      <c r="P386" s="70"/>
      <c r="Q386" s="91" t="s">
        <v>1112</v>
      </c>
      <c r="R386" s="91" t="s">
        <v>1112</v>
      </c>
      <c r="S386" s="36"/>
    </row>
    <row r="387" spans="1:19">
      <c r="A387" s="10" t="s">
        <v>765</v>
      </c>
      <c r="B387" s="29"/>
      <c r="C387" s="29">
        <v>0</v>
      </c>
      <c r="D387" s="77" t="s">
        <v>1265</v>
      </c>
      <c r="E387" s="29">
        <v>10</v>
      </c>
      <c r="F387" s="77" t="s">
        <v>1265</v>
      </c>
      <c r="G387" s="91"/>
      <c r="H387" s="91" t="s">
        <v>1112</v>
      </c>
      <c r="I387" s="91"/>
      <c r="J387" s="29"/>
      <c r="K387" s="91" t="s">
        <v>1137</v>
      </c>
      <c r="L387" s="70"/>
      <c r="M387" s="70"/>
      <c r="N387" s="70"/>
      <c r="O387" s="91" t="s">
        <v>1162</v>
      </c>
      <c r="P387" s="70"/>
      <c r="Q387" s="91" t="s">
        <v>1265</v>
      </c>
      <c r="R387" s="91" t="s">
        <v>1112</v>
      </c>
      <c r="S387" s="36"/>
    </row>
    <row r="388" spans="1:19">
      <c r="A388" s="10" t="s">
        <v>1017</v>
      </c>
      <c r="B388" s="29"/>
      <c r="C388" s="29">
        <v>0</v>
      </c>
      <c r="D388" s="77" t="s">
        <v>1265</v>
      </c>
      <c r="E388" s="29">
        <v>0</v>
      </c>
      <c r="F388" s="29"/>
      <c r="G388" s="29"/>
      <c r="H388" s="29"/>
      <c r="I388" s="29"/>
      <c r="J388" s="29"/>
      <c r="K388" s="91" t="s">
        <v>1137</v>
      </c>
      <c r="L388" s="29"/>
      <c r="M388" s="29"/>
      <c r="N388" s="29"/>
      <c r="O388" s="91" t="s">
        <v>1390</v>
      </c>
      <c r="P388" s="70"/>
      <c r="Q388" s="70"/>
      <c r="R388" s="91" t="s">
        <v>1112</v>
      </c>
      <c r="S388" s="36"/>
    </row>
    <row r="389" spans="1:19">
      <c r="A389" s="9" t="s">
        <v>872</v>
      </c>
      <c r="B389" s="29"/>
      <c r="C389" s="29"/>
      <c r="D389" s="29"/>
      <c r="E389" s="29"/>
      <c r="F389" s="29"/>
      <c r="G389" s="29"/>
      <c r="H389" s="29"/>
      <c r="I389" s="29"/>
      <c r="J389" s="29"/>
      <c r="K389" s="28"/>
      <c r="L389" s="28"/>
      <c r="M389" s="28"/>
      <c r="N389" s="28"/>
      <c r="O389" s="28"/>
      <c r="P389" s="29"/>
      <c r="Q389" s="28"/>
      <c r="R389" s="28"/>
      <c r="S389" s="36"/>
    </row>
    <row r="390" spans="1:19">
      <c r="A390" s="10" t="s">
        <v>764</v>
      </c>
      <c r="B390" s="29"/>
      <c r="C390" s="77" t="s">
        <v>1411</v>
      </c>
      <c r="D390" s="77" t="s">
        <v>1411</v>
      </c>
      <c r="E390" s="29" t="s">
        <v>1411</v>
      </c>
      <c r="F390" s="29"/>
      <c r="G390" s="29"/>
      <c r="H390" s="77" t="s">
        <v>1411</v>
      </c>
      <c r="I390" s="77"/>
      <c r="J390" s="29"/>
      <c r="K390" s="92" t="s">
        <v>1438</v>
      </c>
      <c r="L390" s="29"/>
      <c r="M390" s="29"/>
      <c r="N390" s="29"/>
      <c r="O390" s="77" t="s">
        <v>1411</v>
      </c>
      <c r="P390" s="91" t="s">
        <v>1411</v>
      </c>
      <c r="Q390" s="77" t="s">
        <v>1411</v>
      </c>
      <c r="R390" s="77" t="s">
        <v>1411</v>
      </c>
      <c r="S390" s="36"/>
    </row>
    <row r="391" spans="1:19">
      <c r="A391" s="10" t="s">
        <v>765</v>
      </c>
      <c r="B391" s="29"/>
      <c r="C391" s="29">
        <v>0</v>
      </c>
      <c r="D391" s="29">
        <v>0</v>
      </c>
      <c r="E391" s="29">
        <v>0</v>
      </c>
      <c r="F391" s="29">
        <v>0</v>
      </c>
      <c r="G391" s="29"/>
      <c r="H391" s="29">
        <v>0</v>
      </c>
      <c r="I391" s="29"/>
      <c r="J391" s="29"/>
      <c r="K391" s="118">
        <v>0</v>
      </c>
      <c r="L391" s="29"/>
      <c r="M391" s="29"/>
      <c r="N391" s="29"/>
      <c r="O391" s="29"/>
      <c r="P391" s="91"/>
      <c r="Q391" s="29">
        <v>0</v>
      </c>
      <c r="R391" s="77" t="s">
        <v>1434</v>
      </c>
      <c r="S391" s="36"/>
    </row>
    <row r="392" spans="1:19">
      <c r="A392" s="10" t="s">
        <v>1017</v>
      </c>
      <c r="B392" s="29"/>
      <c r="C392" s="29">
        <v>0</v>
      </c>
      <c r="D392" s="29">
        <v>0</v>
      </c>
      <c r="E392" s="29">
        <v>0</v>
      </c>
      <c r="F392" s="29"/>
      <c r="G392" s="29"/>
      <c r="H392" s="29"/>
      <c r="I392" s="29"/>
      <c r="J392" s="29"/>
      <c r="K392" s="37">
        <v>0</v>
      </c>
      <c r="L392" s="77"/>
      <c r="M392" s="77"/>
      <c r="N392" s="77"/>
      <c r="O392" s="77"/>
      <c r="P392" s="70"/>
      <c r="Q392" s="29"/>
      <c r="R392" s="29">
        <v>0</v>
      </c>
      <c r="S392" s="36"/>
    </row>
    <row r="393" spans="1:19">
      <c r="A393" s="8"/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36"/>
    </row>
    <row r="394" spans="1:19">
      <c r="A394" s="10" t="s">
        <v>615</v>
      </c>
      <c r="B394" s="24"/>
      <c r="C394" s="24"/>
      <c r="D394" s="24"/>
      <c r="E394" s="24"/>
      <c r="F394" s="24"/>
      <c r="L394" s="24"/>
      <c r="O394" s="69"/>
      <c r="P394" s="69"/>
      <c r="Q394" s="24"/>
      <c r="R394" s="24"/>
      <c r="S394" s="36"/>
    </row>
    <row r="395" spans="1:19" ht="28">
      <c r="B395" s="24" t="s">
        <v>1180</v>
      </c>
      <c r="C395" s="69" t="s">
        <v>602</v>
      </c>
      <c r="D395" s="69" t="s">
        <v>1173</v>
      </c>
      <c r="E395" s="69" t="s">
        <v>539</v>
      </c>
      <c r="F395" s="69" t="s">
        <v>1307</v>
      </c>
      <c r="G395" s="69" t="s">
        <v>1423</v>
      </c>
      <c r="H395" s="69" t="s">
        <v>1208</v>
      </c>
      <c r="I395" s="69" t="s">
        <v>1330</v>
      </c>
      <c r="J395" s="69" t="s">
        <v>1177</v>
      </c>
      <c r="K395" s="69" t="s">
        <v>1430</v>
      </c>
      <c r="L395" s="69" t="s">
        <v>1421</v>
      </c>
      <c r="M395" s="69" t="s">
        <v>1183</v>
      </c>
      <c r="N395" s="69" t="s">
        <v>1431</v>
      </c>
      <c r="O395" s="69" t="s">
        <v>1334</v>
      </c>
      <c r="P395" s="69" t="s">
        <v>1219</v>
      </c>
      <c r="Q395" s="69" t="s">
        <v>1154</v>
      </c>
      <c r="R395" s="69" t="s">
        <v>601</v>
      </c>
      <c r="S395" s="36"/>
    </row>
    <row r="396" spans="1:19" ht="28">
      <c r="B396" s="24" t="s">
        <v>1377</v>
      </c>
      <c r="C396" s="69" t="s">
        <v>1358</v>
      </c>
      <c r="D396" s="69" t="s">
        <v>1417</v>
      </c>
      <c r="E396" s="24" t="s">
        <v>685</v>
      </c>
      <c r="F396" s="69" t="s">
        <v>1432</v>
      </c>
      <c r="G396" s="69" t="s">
        <v>1424</v>
      </c>
      <c r="H396" s="69" t="s">
        <v>1425</v>
      </c>
      <c r="I396" s="69" t="s">
        <v>1331</v>
      </c>
      <c r="J396" s="69" t="s">
        <v>1429</v>
      </c>
      <c r="K396" s="69" t="s">
        <v>1439</v>
      </c>
      <c r="L396" s="21"/>
      <c r="M396" s="21"/>
      <c r="N396" s="21"/>
      <c r="O396" s="69" t="s">
        <v>1353</v>
      </c>
      <c r="P396" s="24"/>
      <c r="Q396" s="69" t="s">
        <v>1335</v>
      </c>
      <c r="R396" s="69" t="s">
        <v>1297</v>
      </c>
      <c r="S396" s="36"/>
    </row>
    <row r="397" spans="1:19" ht="28">
      <c r="B397" s="108" t="s">
        <v>1342</v>
      </c>
      <c r="C397" s="108" t="s">
        <v>1061</v>
      </c>
      <c r="D397" s="69" t="s">
        <v>1418</v>
      </c>
      <c r="E397" s="69" t="s">
        <v>1113</v>
      </c>
      <c r="F397" s="69" t="s">
        <v>1433</v>
      </c>
      <c r="G397" s="24"/>
      <c r="H397" s="69" t="s">
        <v>603</v>
      </c>
      <c r="I397" s="69"/>
      <c r="J397" s="69"/>
      <c r="K397" s="69" t="s">
        <v>1205</v>
      </c>
      <c r="L397" s="69"/>
      <c r="M397" s="69"/>
      <c r="N397" s="69"/>
      <c r="O397" s="69"/>
      <c r="P397" s="24"/>
      <c r="Q397" s="69"/>
      <c r="R397" s="69" t="s">
        <v>1154</v>
      </c>
      <c r="S397" s="36"/>
    </row>
    <row r="398" spans="1:19" ht="28">
      <c r="B398" s="69" t="s">
        <v>1414</v>
      </c>
      <c r="C398" s="69"/>
      <c r="D398" s="69" t="s">
        <v>1308</v>
      </c>
      <c r="E398" s="21"/>
      <c r="F398" s="21"/>
      <c r="G398" s="21"/>
      <c r="H398" s="21"/>
      <c r="I398" s="21"/>
      <c r="J398" s="21"/>
      <c r="K398" s="69" t="s">
        <v>1440</v>
      </c>
      <c r="L398" s="21"/>
      <c r="M398" s="21"/>
      <c r="N398" s="21"/>
      <c r="O398" s="21"/>
      <c r="P398" s="21"/>
      <c r="Q398" s="21"/>
      <c r="R398" s="69" t="s">
        <v>1335</v>
      </c>
      <c r="S398" s="21"/>
    </row>
    <row r="399" spans="1:19" ht="28">
      <c r="B399" s="69" t="s">
        <v>1156</v>
      </c>
      <c r="C399" s="69"/>
      <c r="D399" s="24" t="s">
        <v>1154</v>
      </c>
      <c r="E399" s="21"/>
      <c r="F399" s="21"/>
      <c r="G399" s="21"/>
      <c r="H399" s="21"/>
      <c r="I399" s="21"/>
      <c r="J399" s="21"/>
      <c r="K399" s="69" t="s">
        <v>1441</v>
      </c>
      <c r="L399" s="21"/>
      <c r="M399" s="21"/>
      <c r="N399" s="21"/>
      <c r="O399" s="21"/>
      <c r="P399" s="21"/>
      <c r="Q399" s="21"/>
      <c r="R399" s="21"/>
      <c r="S399" s="21"/>
    </row>
    <row r="400" spans="1:19" ht="28">
      <c r="B400" s="69" t="s">
        <v>1412</v>
      </c>
      <c r="C400" s="69"/>
      <c r="D400" s="36"/>
      <c r="E400" s="21"/>
      <c r="F400" s="21"/>
      <c r="G400" s="21"/>
      <c r="H400" s="21"/>
      <c r="I400" s="21"/>
      <c r="J400" s="21"/>
      <c r="K400" s="69" t="s">
        <v>1442</v>
      </c>
      <c r="L400" s="21"/>
      <c r="M400" s="21"/>
      <c r="N400" s="21"/>
      <c r="O400" s="21"/>
      <c r="P400" s="21"/>
      <c r="Q400" s="21"/>
      <c r="R400" s="21"/>
      <c r="S400" s="21"/>
    </row>
    <row r="401" spans="1:19" ht="28">
      <c r="B401" s="69" t="s">
        <v>1341</v>
      </c>
      <c r="C401" s="69"/>
      <c r="D401" s="24"/>
      <c r="E401" s="128"/>
      <c r="F401" s="128"/>
      <c r="G401" s="21"/>
      <c r="H401" s="21"/>
      <c r="I401" s="21"/>
      <c r="J401" s="21"/>
      <c r="K401" s="36" t="s">
        <v>1443</v>
      </c>
      <c r="L401" s="21"/>
      <c r="M401" s="21"/>
      <c r="N401" s="21"/>
      <c r="O401" s="21"/>
      <c r="P401" s="21"/>
      <c r="Q401" s="21"/>
      <c r="R401" s="21"/>
      <c r="S401" s="21"/>
    </row>
    <row r="402" spans="1:19" ht="14">
      <c r="B402" s="69" t="s">
        <v>1415</v>
      </c>
      <c r="C402" s="69"/>
      <c r="D402" s="21"/>
      <c r="E402" s="128"/>
      <c r="F402" s="128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</row>
    <row r="403" spans="1:19">
      <c r="B403" s="24"/>
      <c r="C403" s="24"/>
      <c r="D403" s="21"/>
      <c r="E403" s="128"/>
      <c r="F403" s="128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</row>
    <row r="405" spans="1:19">
      <c r="A405" s="88" t="s">
        <v>1416</v>
      </c>
      <c r="B405" s="88" t="s">
        <v>1419</v>
      </c>
      <c r="C405" s="88"/>
    </row>
    <row r="406" spans="1:19">
      <c r="A406" s="88"/>
      <c r="B406" s="88" t="s">
        <v>1444</v>
      </c>
    </row>
    <row r="407" spans="1:19">
      <c r="B407" s="88"/>
      <c r="C407" s="88"/>
    </row>
    <row r="408" spans="1:19">
      <c r="A408" s="88" t="s">
        <v>1445</v>
      </c>
      <c r="B408" t="s">
        <v>1446</v>
      </c>
      <c r="C408" s="88"/>
    </row>
    <row r="409" spans="1:19">
      <c r="B409" s="88"/>
      <c r="C409" s="88"/>
    </row>
    <row r="410" spans="1:19">
      <c r="A410" s="88" t="s">
        <v>1375</v>
      </c>
      <c r="B410" s="88" t="s">
        <v>1435</v>
      </c>
      <c r="C410" s="88"/>
    </row>
    <row r="411" spans="1:19">
      <c r="B411" s="88" t="s">
        <v>1436</v>
      </c>
    </row>
    <row r="412" spans="1:19">
      <c r="B412" s="88" t="s">
        <v>1437</v>
      </c>
    </row>
  </sheetData>
  <pageMargins left="0.7" right="0.7" top="0.75" bottom="0.75" header="0.3" footer="0.3"/>
  <pageSetup orientation="portrait" horizontalDpi="0" verticalDpi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22E7C-6C96-3F4A-B5D3-4AA96CA9FC12}">
  <dimension ref="A1:T424"/>
  <sheetViews>
    <sheetView topLeftCell="A371" workbookViewId="0">
      <selection activeCell="I42" sqref="I42"/>
    </sheetView>
  </sheetViews>
  <sheetFormatPr baseColWidth="10" defaultRowHeight="13"/>
  <cols>
    <col min="1" max="1" width="25.83203125" customWidth="1"/>
    <col min="2" max="17" width="10.83203125" customWidth="1"/>
    <col min="19" max="19" width="2.6640625" customWidth="1"/>
    <col min="20" max="20" width="25.83203125" customWidth="1"/>
  </cols>
  <sheetData>
    <row r="1" spans="1:20">
      <c r="A1" s="3" t="s">
        <v>1461</v>
      </c>
      <c r="E1" s="5" t="s">
        <v>514</v>
      </c>
      <c r="F1" s="5"/>
      <c r="G1" s="5">
        <f>R370</f>
        <v>154</v>
      </c>
      <c r="H1" s="5"/>
      <c r="I1" s="5"/>
      <c r="J1" s="5"/>
      <c r="K1" s="5"/>
      <c r="M1" s="4"/>
      <c r="N1" s="4"/>
      <c r="O1" s="4"/>
      <c r="P1" s="4"/>
      <c r="Q1" s="4"/>
    </row>
    <row r="2" spans="1:20">
      <c r="A2" s="3"/>
      <c r="E2" s="5"/>
      <c r="F2" s="5"/>
      <c r="G2" s="5"/>
      <c r="H2" s="5"/>
      <c r="I2" s="5"/>
      <c r="J2" s="5"/>
      <c r="K2" s="5"/>
      <c r="L2" s="5"/>
      <c r="M2" s="4"/>
      <c r="N2" s="4"/>
      <c r="O2" s="4"/>
      <c r="P2" s="4"/>
      <c r="Q2" s="4"/>
    </row>
    <row r="3" spans="1:20" ht="42">
      <c r="A3" s="3"/>
      <c r="B3" s="40" t="s">
        <v>1450</v>
      </c>
      <c r="C3" s="40" t="s">
        <v>1451</v>
      </c>
      <c r="D3" s="40" t="s">
        <v>1302</v>
      </c>
      <c r="E3" s="40" t="s">
        <v>1481</v>
      </c>
      <c r="F3" s="47" t="s">
        <v>1453</v>
      </c>
      <c r="G3" s="47" t="s">
        <v>1195</v>
      </c>
      <c r="H3" s="47" t="s">
        <v>1489</v>
      </c>
      <c r="I3" s="47" t="s">
        <v>1345</v>
      </c>
      <c r="J3" s="40" t="s">
        <v>1187</v>
      </c>
      <c r="K3" s="40" t="s">
        <v>1371</v>
      </c>
      <c r="L3" s="47" t="s">
        <v>1141</v>
      </c>
      <c r="M3" s="47" t="s">
        <v>1373</v>
      </c>
      <c r="N3" s="47" t="s">
        <v>1216</v>
      </c>
      <c r="O3" s="47" t="s">
        <v>1452</v>
      </c>
      <c r="P3" s="47" t="s">
        <v>1376</v>
      </c>
      <c r="Q3" s="47" t="s">
        <v>1375</v>
      </c>
      <c r="R3" s="41" t="s">
        <v>378</v>
      </c>
      <c r="S3" s="136"/>
    </row>
    <row r="4" spans="1:20">
      <c r="B4" s="81"/>
      <c r="C4" s="81"/>
      <c r="D4" s="81"/>
      <c r="E4" s="67"/>
      <c r="F4" s="94"/>
      <c r="G4" s="100"/>
      <c r="H4" s="100"/>
      <c r="I4" s="100"/>
      <c r="J4" s="100"/>
      <c r="K4" s="81"/>
      <c r="L4" s="100"/>
      <c r="M4" s="100"/>
      <c r="N4" s="100"/>
      <c r="O4" s="100"/>
      <c r="P4" s="81"/>
      <c r="Q4" s="81"/>
      <c r="R4" s="72"/>
      <c r="S4" s="137"/>
    </row>
    <row r="5" spans="1:20" ht="14">
      <c r="A5" s="2" t="s">
        <v>983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T5" s="2" t="s">
        <v>983</v>
      </c>
    </row>
    <row r="6" spans="1:20" ht="14">
      <c r="A6" s="39" t="s">
        <v>885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 t="str">
        <f t="shared" ref="R6:R38" si="0">IF(SUM(B6:Q6)=0,"",SUM(B6:Q6))</f>
        <v/>
      </c>
      <c r="S6" s="8"/>
      <c r="T6" s="39" t="s">
        <v>885</v>
      </c>
    </row>
    <row r="7" spans="1:20">
      <c r="A7" s="8" t="s">
        <v>364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 t="str">
        <f t="shared" si="0"/>
        <v/>
      </c>
      <c r="S7" s="8"/>
      <c r="T7" s="8" t="s">
        <v>364</v>
      </c>
    </row>
    <row r="8" spans="1:20">
      <c r="A8" s="8" t="s">
        <v>1258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 t="str">
        <f t="shared" si="0"/>
        <v/>
      </c>
      <c r="S8" s="8"/>
      <c r="T8" s="8" t="s">
        <v>1258</v>
      </c>
    </row>
    <row r="9" spans="1:20">
      <c r="A9" s="63" t="s">
        <v>408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 t="str">
        <f t="shared" si="0"/>
        <v/>
      </c>
      <c r="S9" s="63"/>
      <c r="T9" s="63" t="s">
        <v>408</v>
      </c>
    </row>
    <row r="10" spans="1:20">
      <c r="A10" s="33" t="s">
        <v>266</v>
      </c>
      <c r="B10" s="21">
        <v>38</v>
      </c>
      <c r="C10" s="21">
        <v>41</v>
      </c>
      <c r="D10" s="21"/>
      <c r="E10" s="21">
        <v>40</v>
      </c>
      <c r="F10" s="21"/>
      <c r="G10" s="21">
        <v>4</v>
      </c>
      <c r="H10" s="21">
        <v>4</v>
      </c>
      <c r="I10" s="21"/>
      <c r="J10" s="36">
        <v>73</v>
      </c>
      <c r="K10" s="21">
        <v>4</v>
      </c>
      <c r="L10" s="21"/>
      <c r="M10" s="21">
        <v>146</v>
      </c>
      <c r="N10" s="21"/>
      <c r="O10" s="21">
        <v>4</v>
      </c>
      <c r="P10" s="21">
        <v>4</v>
      </c>
      <c r="Q10" s="21">
        <v>2</v>
      </c>
      <c r="R10" s="21">
        <f t="shared" si="0"/>
        <v>360</v>
      </c>
      <c r="S10" s="8"/>
      <c r="T10" s="8" t="s">
        <v>266</v>
      </c>
    </row>
    <row r="11" spans="1:20" ht="14">
      <c r="A11" s="39" t="s">
        <v>776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 t="str">
        <f t="shared" si="0"/>
        <v/>
      </c>
      <c r="S11" s="8"/>
      <c r="T11" s="39" t="s">
        <v>776</v>
      </c>
    </row>
    <row r="12" spans="1:20" ht="14">
      <c r="A12" s="38" t="s">
        <v>242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 t="str">
        <f t="shared" si="0"/>
        <v/>
      </c>
      <c r="S12" s="8"/>
      <c r="T12" s="39" t="s">
        <v>242</v>
      </c>
    </row>
    <row r="13" spans="1:20" ht="14">
      <c r="A13" s="39" t="s">
        <v>1449</v>
      </c>
      <c r="B13" s="21">
        <v>1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>
        <f t="shared" si="0"/>
        <v>1</v>
      </c>
      <c r="S13" s="8"/>
      <c r="T13" s="39" t="s">
        <v>1449</v>
      </c>
    </row>
    <row r="14" spans="1:20">
      <c r="A14" s="8" t="s">
        <v>267</v>
      </c>
      <c r="B14" s="21"/>
      <c r="C14" s="21"/>
      <c r="D14" s="21"/>
      <c r="E14" s="21">
        <v>9</v>
      </c>
      <c r="F14" s="21"/>
      <c r="G14" s="21">
        <v>2</v>
      </c>
      <c r="H14" s="21">
        <v>3</v>
      </c>
      <c r="I14" s="21"/>
      <c r="J14" s="21"/>
      <c r="K14" s="21"/>
      <c r="L14" s="21"/>
      <c r="M14" s="21"/>
      <c r="N14" s="21"/>
      <c r="O14" s="21"/>
      <c r="P14" s="21"/>
      <c r="Q14" s="21"/>
      <c r="R14" s="21">
        <f t="shared" si="0"/>
        <v>14</v>
      </c>
      <c r="S14" s="8"/>
      <c r="T14" s="8" t="s">
        <v>267</v>
      </c>
    </row>
    <row r="15" spans="1:20">
      <c r="A15" s="8" t="s">
        <v>411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 t="str">
        <f t="shared" si="0"/>
        <v/>
      </c>
      <c r="S15" s="8"/>
      <c r="T15" s="8" t="s">
        <v>411</v>
      </c>
    </row>
    <row r="16" spans="1:20">
      <c r="A16" s="8" t="s">
        <v>568</v>
      </c>
      <c r="B16" s="21"/>
      <c r="C16" s="21"/>
      <c r="D16" s="21"/>
      <c r="E16" s="21">
        <v>1</v>
      </c>
      <c r="F16" s="21"/>
      <c r="G16" s="21">
        <v>1</v>
      </c>
      <c r="H16" s="21"/>
      <c r="I16" s="21"/>
      <c r="J16" s="21"/>
      <c r="K16" s="21"/>
      <c r="L16" s="21"/>
      <c r="M16" s="21"/>
      <c r="N16" s="21"/>
      <c r="O16" s="21">
        <v>1</v>
      </c>
      <c r="P16" s="21"/>
      <c r="Q16" s="21">
        <v>1</v>
      </c>
      <c r="R16" s="21">
        <f t="shared" si="0"/>
        <v>4</v>
      </c>
      <c r="S16" s="8"/>
      <c r="T16" s="8" t="s">
        <v>568</v>
      </c>
    </row>
    <row r="17" spans="1:20">
      <c r="A17" s="8" t="s">
        <v>569</v>
      </c>
      <c r="B17" s="21">
        <v>4</v>
      </c>
      <c r="C17" s="21"/>
      <c r="D17" s="21"/>
      <c r="E17" s="21">
        <v>2</v>
      </c>
      <c r="F17" s="21"/>
      <c r="G17" s="21"/>
      <c r="H17" s="21"/>
      <c r="I17" s="21"/>
      <c r="J17" s="21"/>
      <c r="K17" s="21"/>
      <c r="L17" s="21"/>
      <c r="M17" s="21">
        <v>20</v>
      </c>
      <c r="N17" s="21"/>
      <c r="O17" s="21"/>
      <c r="P17" s="21"/>
      <c r="Q17" s="21"/>
      <c r="R17" s="21">
        <f t="shared" si="0"/>
        <v>26</v>
      </c>
      <c r="S17" s="8"/>
      <c r="T17" s="8" t="s">
        <v>569</v>
      </c>
    </row>
    <row r="18" spans="1:20">
      <c r="A18" s="8" t="s">
        <v>268</v>
      </c>
      <c r="B18" s="21">
        <v>14</v>
      </c>
      <c r="C18" s="21"/>
      <c r="D18" s="21"/>
      <c r="E18" s="21"/>
      <c r="F18" s="21"/>
      <c r="G18" s="21"/>
      <c r="H18" s="21">
        <v>2</v>
      </c>
      <c r="I18" s="21"/>
      <c r="J18" s="21"/>
      <c r="K18" s="21"/>
      <c r="L18" s="21"/>
      <c r="M18" s="21"/>
      <c r="N18" s="21"/>
      <c r="O18" s="21">
        <v>2</v>
      </c>
      <c r="P18" s="21"/>
      <c r="Q18" s="21"/>
      <c r="R18" s="21">
        <f t="shared" si="0"/>
        <v>18</v>
      </c>
      <c r="S18" s="8"/>
      <c r="T18" s="8" t="s">
        <v>268</v>
      </c>
    </row>
    <row r="19" spans="1:20">
      <c r="A19" s="8" t="s">
        <v>269</v>
      </c>
      <c r="B19" s="21">
        <v>4</v>
      </c>
      <c r="C19" s="21">
        <v>8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>
        <f t="shared" si="0"/>
        <v>12</v>
      </c>
      <c r="S19" s="8"/>
      <c r="T19" s="8" t="s">
        <v>269</v>
      </c>
    </row>
    <row r="20" spans="1:20">
      <c r="A20" s="8" t="s">
        <v>410</v>
      </c>
      <c r="B20" s="21">
        <v>18</v>
      </c>
      <c r="C20" s="21">
        <v>4</v>
      </c>
      <c r="D20" s="21"/>
      <c r="E20" s="21">
        <v>40</v>
      </c>
      <c r="F20" s="21"/>
      <c r="G20" s="21">
        <v>10</v>
      </c>
      <c r="H20" s="21">
        <v>6</v>
      </c>
      <c r="I20" s="21">
        <v>4</v>
      </c>
      <c r="J20" s="21">
        <v>5</v>
      </c>
      <c r="K20" s="21"/>
      <c r="L20" s="21">
        <v>8</v>
      </c>
      <c r="M20" s="21">
        <v>8</v>
      </c>
      <c r="N20" s="21"/>
      <c r="O20" s="21">
        <v>7</v>
      </c>
      <c r="P20" s="21"/>
      <c r="Q20" s="21">
        <v>9</v>
      </c>
      <c r="R20" s="21">
        <f t="shared" si="0"/>
        <v>119</v>
      </c>
      <c r="S20" s="8"/>
      <c r="T20" s="8" t="s">
        <v>410</v>
      </c>
    </row>
    <row r="21" spans="1:20">
      <c r="A21" s="8" t="s">
        <v>40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 t="str">
        <f t="shared" si="0"/>
        <v/>
      </c>
      <c r="S21" s="8"/>
      <c r="T21" s="8" t="s">
        <v>40</v>
      </c>
    </row>
    <row r="22" spans="1:20">
      <c r="A22" s="8" t="s">
        <v>417</v>
      </c>
      <c r="B22" s="21"/>
      <c r="C22" s="21"/>
      <c r="D22" s="21"/>
      <c r="E22" s="21">
        <v>1</v>
      </c>
      <c r="F22" s="21"/>
      <c r="G22" s="21"/>
      <c r="H22" s="21"/>
      <c r="I22" s="21"/>
      <c r="J22" s="21"/>
      <c r="K22" s="21"/>
      <c r="L22" s="21"/>
      <c r="M22" s="21">
        <v>1</v>
      </c>
      <c r="N22" s="21"/>
      <c r="O22" s="21"/>
      <c r="P22" s="21"/>
      <c r="Q22" s="21">
        <v>4</v>
      </c>
      <c r="R22" s="21">
        <f t="shared" si="0"/>
        <v>6</v>
      </c>
      <c r="S22" s="8"/>
      <c r="T22" s="8" t="s">
        <v>417</v>
      </c>
    </row>
    <row r="23" spans="1:20">
      <c r="A23" s="8" t="s">
        <v>1259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 t="str">
        <f t="shared" si="0"/>
        <v/>
      </c>
      <c r="S23" s="8"/>
      <c r="T23" s="8" t="s">
        <v>1259</v>
      </c>
    </row>
    <row r="24" spans="1:20">
      <c r="A24" s="8" t="s">
        <v>124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>
        <v>1</v>
      </c>
      <c r="P24" s="21"/>
      <c r="Q24" s="21"/>
      <c r="R24" s="21">
        <f t="shared" si="0"/>
        <v>1</v>
      </c>
      <c r="S24" s="8"/>
      <c r="T24" s="8" t="s">
        <v>124</v>
      </c>
    </row>
    <row r="25" spans="1:20">
      <c r="A25" s="8" t="s">
        <v>418</v>
      </c>
      <c r="B25" s="21">
        <v>4</v>
      </c>
      <c r="C25" s="21">
        <v>15</v>
      </c>
      <c r="D25" s="21"/>
      <c r="E25" s="21">
        <v>4</v>
      </c>
      <c r="F25" s="21"/>
      <c r="G25" s="21">
        <v>4</v>
      </c>
      <c r="H25" s="21">
        <v>8</v>
      </c>
      <c r="I25" s="21"/>
      <c r="J25" s="21"/>
      <c r="K25" s="21"/>
      <c r="L25" s="21"/>
      <c r="M25" s="21">
        <v>4</v>
      </c>
      <c r="N25" s="21"/>
      <c r="O25" s="21"/>
      <c r="P25" s="21"/>
      <c r="Q25" s="21"/>
      <c r="R25" s="21">
        <f t="shared" si="0"/>
        <v>39</v>
      </c>
      <c r="S25" s="8"/>
      <c r="T25" s="8" t="s">
        <v>418</v>
      </c>
    </row>
    <row r="26" spans="1:20">
      <c r="A26" s="8" t="s">
        <v>849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 t="str">
        <f t="shared" si="0"/>
        <v/>
      </c>
      <c r="S26" s="8"/>
      <c r="T26" s="8" t="s">
        <v>849</v>
      </c>
    </row>
    <row r="27" spans="1:20">
      <c r="A27" s="8" t="s">
        <v>419</v>
      </c>
      <c r="B27" s="21">
        <v>1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>
        <f t="shared" si="0"/>
        <v>1</v>
      </c>
      <c r="S27" s="8"/>
      <c r="T27" s="8" t="s">
        <v>419</v>
      </c>
    </row>
    <row r="28" spans="1:20">
      <c r="A28" s="8" t="s">
        <v>18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 t="str">
        <f t="shared" si="0"/>
        <v/>
      </c>
      <c r="S28" s="8"/>
      <c r="T28" s="8" t="s">
        <v>18</v>
      </c>
    </row>
    <row r="29" spans="1:20">
      <c r="A29" s="8" t="s">
        <v>828</v>
      </c>
      <c r="B29" s="21"/>
      <c r="C29" s="21"/>
      <c r="D29" s="21"/>
      <c r="E29" s="29"/>
      <c r="F29" s="29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 t="str">
        <f t="shared" si="0"/>
        <v/>
      </c>
      <c r="S29" s="8"/>
      <c r="T29" s="8" t="s">
        <v>828</v>
      </c>
    </row>
    <row r="30" spans="1:20">
      <c r="A30" s="8" t="s">
        <v>770</v>
      </c>
      <c r="B30" s="21"/>
      <c r="C30" s="21"/>
      <c r="D30" s="21"/>
      <c r="E30" s="21"/>
      <c r="F30" s="21"/>
      <c r="G30" s="21"/>
      <c r="H30" s="21"/>
      <c r="I30" s="21"/>
      <c r="J30" s="21"/>
      <c r="K30" s="21">
        <v>3</v>
      </c>
      <c r="L30" s="20"/>
      <c r="M30" s="20">
        <v>1</v>
      </c>
      <c r="N30" s="20"/>
      <c r="O30" s="20"/>
      <c r="P30" s="21"/>
      <c r="Q30" s="21">
        <v>6</v>
      </c>
      <c r="R30" s="21">
        <f t="shared" si="0"/>
        <v>10</v>
      </c>
      <c r="S30" s="8"/>
      <c r="T30" s="8" t="s">
        <v>770</v>
      </c>
    </row>
    <row r="31" spans="1:20">
      <c r="A31" s="8" t="s">
        <v>684</v>
      </c>
      <c r="B31" s="21"/>
      <c r="C31" s="21"/>
      <c r="D31" s="21"/>
      <c r="E31" s="21">
        <v>2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>
        <f t="shared" si="0"/>
        <v>2</v>
      </c>
      <c r="S31" s="8"/>
      <c r="T31" s="8" t="s">
        <v>684</v>
      </c>
    </row>
    <row r="32" spans="1:20">
      <c r="A32" s="8" t="s">
        <v>771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 t="str">
        <f t="shared" si="0"/>
        <v/>
      </c>
      <c r="S32" s="8"/>
      <c r="T32" s="8" t="s">
        <v>771</v>
      </c>
    </row>
    <row r="33" spans="1:20">
      <c r="A33" s="8" t="s">
        <v>179</v>
      </c>
      <c r="B33" s="21"/>
      <c r="C33" s="21"/>
      <c r="D33" s="21"/>
      <c r="E33" s="21">
        <v>7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>
        <f t="shared" si="0"/>
        <v>7</v>
      </c>
      <c r="S33" s="8"/>
      <c r="T33" s="8" t="s">
        <v>179</v>
      </c>
    </row>
    <row r="34" spans="1:20">
      <c r="A34" s="8" t="s">
        <v>180</v>
      </c>
      <c r="B34" s="21"/>
      <c r="C34" s="21"/>
      <c r="D34" s="21"/>
      <c r="E34" s="21"/>
      <c r="F34" s="21">
        <v>2</v>
      </c>
      <c r="G34" s="21"/>
      <c r="H34" s="21"/>
      <c r="I34" s="21"/>
      <c r="J34" s="21">
        <v>5</v>
      </c>
      <c r="K34" s="21">
        <v>2</v>
      </c>
      <c r="L34" s="21"/>
      <c r="M34" s="21">
        <v>1</v>
      </c>
      <c r="N34" s="21"/>
      <c r="O34" s="21">
        <v>1</v>
      </c>
      <c r="P34" s="21"/>
      <c r="Q34" s="21"/>
      <c r="R34" s="21">
        <f t="shared" si="0"/>
        <v>11</v>
      </c>
      <c r="S34" s="8"/>
      <c r="T34" s="8" t="s">
        <v>180</v>
      </c>
    </row>
    <row r="35" spans="1:20">
      <c r="A35" s="8" t="s">
        <v>365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 t="str">
        <f t="shared" si="0"/>
        <v/>
      </c>
      <c r="S35" s="8"/>
      <c r="T35" s="8" t="s">
        <v>365</v>
      </c>
    </row>
    <row r="36" spans="1:20">
      <c r="A36" s="8" t="s">
        <v>651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 t="str">
        <f t="shared" si="0"/>
        <v/>
      </c>
      <c r="S36" s="8"/>
      <c r="T36" s="8" t="s">
        <v>651</v>
      </c>
    </row>
    <row r="37" spans="1:20">
      <c r="A37" s="8" t="s">
        <v>476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>
        <v>6</v>
      </c>
      <c r="N37" s="21"/>
      <c r="O37" s="21"/>
      <c r="P37" s="21"/>
      <c r="Q37" s="21"/>
      <c r="R37" s="21">
        <f t="shared" si="0"/>
        <v>6</v>
      </c>
      <c r="S37" s="8"/>
      <c r="T37" s="8" t="s">
        <v>476</v>
      </c>
    </row>
    <row r="38" spans="1:20">
      <c r="A38" s="8" t="s">
        <v>290</v>
      </c>
      <c r="B38" s="21"/>
      <c r="C38" s="21"/>
      <c r="D38" s="21"/>
      <c r="E38" s="21"/>
      <c r="F38" s="21"/>
      <c r="G38" s="21"/>
      <c r="H38" s="21"/>
      <c r="I38" s="21"/>
      <c r="J38" s="21">
        <v>6</v>
      </c>
      <c r="K38" s="21"/>
      <c r="L38" s="21"/>
      <c r="M38" s="21"/>
      <c r="N38" s="21"/>
      <c r="O38" s="21"/>
      <c r="P38" s="21"/>
      <c r="Q38" s="21"/>
      <c r="R38" s="21">
        <f t="shared" si="0"/>
        <v>6</v>
      </c>
      <c r="S38" s="8"/>
      <c r="T38" s="8" t="s">
        <v>290</v>
      </c>
    </row>
    <row r="39" spans="1:20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</row>
    <row r="40" spans="1:20" ht="14">
      <c r="A40" s="2" t="s">
        <v>691</v>
      </c>
      <c r="B40" s="45"/>
      <c r="C40" s="45"/>
      <c r="D40" s="45"/>
      <c r="E40" s="45"/>
      <c r="F40" s="45"/>
      <c r="G40" s="45"/>
      <c r="H40" s="20"/>
      <c r="I40" s="20"/>
      <c r="J40" s="20"/>
      <c r="K40" s="20"/>
      <c r="L40" s="20"/>
      <c r="M40" s="20"/>
      <c r="N40" s="20"/>
      <c r="O40" s="20"/>
      <c r="P40" s="20"/>
      <c r="Q40" s="45"/>
      <c r="R40" s="20"/>
      <c r="T40" s="2" t="s">
        <v>691</v>
      </c>
    </row>
    <row r="41" spans="1:20">
      <c r="A41" s="8" t="s">
        <v>0</v>
      </c>
      <c r="B41" s="21">
        <v>26</v>
      </c>
      <c r="C41" s="21">
        <v>1</v>
      </c>
      <c r="D41" s="21"/>
      <c r="E41" s="21"/>
      <c r="F41" s="21"/>
      <c r="G41" s="21"/>
      <c r="H41" s="21"/>
      <c r="I41" s="21"/>
      <c r="J41" s="77"/>
      <c r="K41" s="21">
        <v>6</v>
      </c>
      <c r="L41" s="21">
        <v>8</v>
      </c>
      <c r="M41" s="21">
        <v>18</v>
      </c>
      <c r="N41" s="21">
        <v>5</v>
      </c>
      <c r="O41" s="21">
        <v>12</v>
      </c>
      <c r="P41" s="21">
        <v>1</v>
      </c>
      <c r="Q41" s="21">
        <v>11</v>
      </c>
      <c r="R41" s="21">
        <f t="shared" ref="R41:R47" si="1">IF(SUM(B41:Q41)=0,"",SUM(B41:Q41))</f>
        <v>88</v>
      </c>
      <c r="S41" s="8"/>
      <c r="T41" s="8" t="s">
        <v>0</v>
      </c>
    </row>
    <row r="42" spans="1:20">
      <c r="A42" s="33" t="s">
        <v>477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>
        <v>1</v>
      </c>
      <c r="Q42" s="21"/>
      <c r="R42" s="21">
        <f t="shared" si="1"/>
        <v>1</v>
      </c>
      <c r="S42" s="8"/>
      <c r="T42" s="8" t="s">
        <v>477</v>
      </c>
    </row>
    <row r="43" spans="1:20">
      <c r="A43" s="8" t="s">
        <v>366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 t="str">
        <f t="shared" si="1"/>
        <v/>
      </c>
      <c r="S43" s="8"/>
      <c r="T43" s="8" t="s">
        <v>366</v>
      </c>
    </row>
    <row r="44" spans="1:20">
      <c r="A44" s="8" t="s">
        <v>626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0"/>
      <c r="M44" s="20"/>
      <c r="N44" s="20"/>
      <c r="O44" s="20">
        <v>2</v>
      </c>
      <c r="P44" s="21">
        <v>1</v>
      </c>
      <c r="Q44" s="21"/>
      <c r="R44" s="21">
        <f t="shared" si="1"/>
        <v>3</v>
      </c>
      <c r="S44" s="8"/>
      <c r="T44" s="8" t="s">
        <v>626</v>
      </c>
    </row>
    <row r="45" spans="1:20">
      <c r="A45" s="8" t="s">
        <v>485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 t="str">
        <f t="shared" si="1"/>
        <v/>
      </c>
      <c r="S45" s="8"/>
      <c r="T45" s="8" t="s">
        <v>485</v>
      </c>
    </row>
    <row r="46" spans="1:20">
      <c r="A46" s="8" t="s">
        <v>486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 t="str">
        <f t="shared" si="1"/>
        <v/>
      </c>
      <c r="S46" s="8"/>
      <c r="T46" s="8" t="s">
        <v>486</v>
      </c>
    </row>
    <row r="47" spans="1:20">
      <c r="A47" s="8" t="s">
        <v>487</v>
      </c>
      <c r="B47" s="21">
        <v>4</v>
      </c>
      <c r="C47" s="21">
        <v>1</v>
      </c>
      <c r="D47" s="21"/>
      <c r="E47" s="21">
        <v>1</v>
      </c>
      <c r="F47" s="21"/>
      <c r="G47" s="21"/>
      <c r="H47" s="21"/>
      <c r="I47" s="21"/>
      <c r="J47" s="21">
        <v>10</v>
      </c>
      <c r="K47" s="21"/>
      <c r="L47" s="21">
        <v>12</v>
      </c>
      <c r="M47" s="21">
        <v>1</v>
      </c>
      <c r="N47" s="21">
        <v>1</v>
      </c>
      <c r="O47" s="21">
        <v>2</v>
      </c>
      <c r="P47" s="21">
        <v>4</v>
      </c>
      <c r="Q47" s="21"/>
      <c r="R47" s="21">
        <f t="shared" si="1"/>
        <v>36</v>
      </c>
      <c r="S47" s="8"/>
      <c r="T47" s="8" t="s">
        <v>487</v>
      </c>
    </row>
    <row r="48" spans="1:20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</row>
    <row r="49" spans="1:20">
      <c r="A49" s="53" t="s">
        <v>1274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38"/>
      <c r="T49" s="53" t="s">
        <v>1274</v>
      </c>
    </row>
    <row r="50" spans="1:20" ht="14">
      <c r="A50" s="61" t="s">
        <v>245</v>
      </c>
      <c r="B50" s="21">
        <v>1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>
        <f t="shared" ref="R50:R55" si="2">IF(SUM(B50:Q50)=0,"",SUM(B50:Q50))</f>
        <v>1</v>
      </c>
      <c r="S50" s="8"/>
      <c r="T50" s="61" t="s">
        <v>245</v>
      </c>
    </row>
    <row r="51" spans="1:20" ht="14">
      <c r="A51" s="61" t="s">
        <v>246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 t="str">
        <f t="shared" si="2"/>
        <v/>
      </c>
      <c r="S51" s="8"/>
      <c r="T51" s="61" t="s">
        <v>246</v>
      </c>
    </row>
    <row r="52" spans="1:20" ht="14">
      <c r="A52" s="61" t="s">
        <v>247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 t="str">
        <f t="shared" si="2"/>
        <v/>
      </c>
      <c r="S52" s="8"/>
      <c r="T52" s="61" t="s">
        <v>247</v>
      </c>
    </row>
    <row r="53" spans="1:20" ht="14">
      <c r="A53" s="61" t="s">
        <v>248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 t="str">
        <f t="shared" si="2"/>
        <v/>
      </c>
      <c r="S53" s="8"/>
      <c r="T53" s="61" t="s">
        <v>248</v>
      </c>
    </row>
    <row r="54" spans="1:20" ht="14">
      <c r="A54" s="61" t="s">
        <v>805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 t="str">
        <f t="shared" si="2"/>
        <v/>
      </c>
      <c r="S54" s="8"/>
      <c r="T54" s="61" t="s">
        <v>805</v>
      </c>
    </row>
    <row r="55" spans="1:20" ht="14">
      <c r="A55" s="39" t="s">
        <v>1365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 t="str">
        <f t="shared" si="2"/>
        <v/>
      </c>
      <c r="S55" s="8"/>
      <c r="T55" s="39" t="s">
        <v>1365</v>
      </c>
    </row>
    <row r="56" spans="1:20">
      <c r="A56" s="48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T56" s="48"/>
    </row>
    <row r="57" spans="1:20" ht="14">
      <c r="A57" s="2" t="s">
        <v>979</v>
      </c>
      <c r="B57" s="45"/>
      <c r="C57" s="45"/>
      <c r="D57" s="45"/>
      <c r="E57" s="45"/>
      <c r="F57" s="45"/>
      <c r="G57" s="45"/>
      <c r="H57" s="20"/>
      <c r="I57" s="20"/>
      <c r="J57" s="20"/>
      <c r="K57" s="20"/>
      <c r="L57" s="20"/>
      <c r="M57" s="20"/>
      <c r="N57" s="20"/>
      <c r="O57" s="20"/>
      <c r="P57" s="20"/>
      <c r="Q57" s="45"/>
      <c r="R57" s="20"/>
      <c r="T57" s="2" t="s">
        <v>979</v>
      </c>
    </row>
    <row r="58" spans="1:20" ht="14">
      <c r="A58" s="62" t="s">
        <v>324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>
        <v>35</v>
      </c>
      <c r="N58" s="21">
        <v>12</v>
      </c>
      <c r="O58" s="21"/>
      <c r="P58" s="21"/>
      <c r="Q58" s="21">
        <v>2</v>
      </c>
      <c r="R58" s="21">
        <f>IF(SUM(B58:Q58)=0,"",SUM(B58:Q58))</f>
        <v>49</v>
      </c>
      <c r="S58" s="8"/>
      <c r="T58" s="61" t="s">
        <v>324</v>
      </c>
    </row>
    <row r="59" spans="1:20" ht="14">
      <c r="A59" s="61" t="s">
        <v>769</v>
      </c>
      <c r="B59" s="21">
        <v>30</v>
      </c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>
        <f>IF(SUM(B59:Q59)=0,"",SUM(B59:Q59))</f>
        <v>30</v>
      </c>
      <c r="S59" s="8"/>
      <c r="T59" s="61" t="s">
        <v>769</v>
      </c>
    </row>
    <row r="60" spans="1:20" ht="14">
      <c r="A60" s="61" t="s">
        <v>863</v>
      </c>
      <c r="B60" s="21">
        <v>9</v>
      </c>
      <c r="C60" s="21">
        <v>2</v>
      </c>
      <c r="D60" s="21">
        <v>2</v>
      </c>
      <c r="E60" s="21">
        <v>4</v>
      </c>
      <c r="F60" s="21">
        <v>2</v>
      </c>
      <c r="G60" s="21">
        <v>2</v>
      </c>
      <c r="H60" s="21"/>
      <c r="I60" s="21"/>
      <c r="J60" s="21">
        <v>1</v>
      </c>
      <c r="K60" s="21">
        <v>2</v>
      </c>
      <c r="L60" s="21">
        <v>5</v>
      </c>
      <c r="M60" s="21">
        <v>39</v>
      </c>
      <c r="N60" s="21">
        <v>1</v>
      </c>
      <c r="O60" s="21">
        <v>4</v>
      </c>
      <c r="P60" s="21">
        <v>6</v>
      </c>
      <c r="Q60" s="21">
        <v>6</v>
      </c>
      <c r="R60" s="21">
        <f>IF(SUM(B60:Q60)=0,"",SUM(B60:Q60))</f>
        <v>85</v>
      </c>
      <c r="S60" s="8"/>
      <c r="T60" s="61" t="s">
        <v>863</v>
      </c>
    </row>
    <row r="61" spans="1:20" ht="14">
      <c r="A61" s="61" t="s">
        <v>864</v>
      </c>
      <c r="B61" s="21"/>
      <c r="C61" s="21"/>
      <c r="D61" s="21"/>
      <c r="E61" s="21">
        <v>6</v>
      </c>
      <c r="F61" s="21"/>
      <c r="G61" s="21">
        <v>3</v>
      </c>
      <c r="H61" s="21"/>
      <c r="I61" s="21"/>
      <c r="J61" s="21">
        <v>5</v>
      </c>
      <c r="K61" s="77">
        <v>1</v>
      </c>
      <c r="L61" s="21">
        <v>6</v>
      </c>
      <c r="M61" s="21">
        <v>19</v>
      </c>
      <c r="N61" s="21">
        <v>20</v>
      </c>
      <c r="O61" s="21">
        <v>28</v>
      </c>
      <c r="P61" s="21">
        <v>14</v>
      </c>
      <c r="Q61" s="21">
        <v>12</v>
      </c>
      <c r="R61" s="21">
        <f>IF(SUM(B61:Q61)=0,"",SUM(B61:Q61))</f>
        <v>114</v>
      </c>
      <c r="S61" s="8"/>
      <c r="T61" s="61" t="s">
        <v>864</v>
      </c>
    </row>
    <row r="62" spans="1:20" ht="14">
      <c r="A62" s="61" t="s">
        <v>194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>
        <v>4</v>
      </c>
      <c r="R62" s="21">
        <f>IF(SUM(B62:Q62)=0,"",SUM(B62:Q62))</f>
        <v>4</v>
      </c>
      <c r="S62" s="8"/>
      <c r="T62" s="61" t="s">
        <v>194</v>
      </c>
    </row>
    <row r="63" spans="1:20">
      <c r="A63" s="48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T63" s="48"/>
    </row>
    <row r="64" spans="1:20" ht="14">
      <c r="A64" s="2" t="s">
        <v>981</v>
      </c>
      <c r="B64" s="20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4"/>
      <c r="R64" s="123"/>
      <c r="T64" s="2" t="s">
        <v>981</v>
      </c>
    </row>
    <row r="65" spans="1:20" ht="14">
      <c r="A65" s="61" t="s">
        <v>1275</v>
      </c>
      <c r="B65" s="21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124"/>
      <c r="R65" s="21" t="str">
        <f>IF(SUM(B65:Q65)=0,"",SUM(B65:Q65))</f>
        <v/>
      </c>
      <c r="S65" s="8"/>
      <c r="T65" s="61" t="s">
        <v>1275</v>
      </c>
    </row>
    <row r="66" spans="1:20" ht="14">
      <c r="A66" s="64" t="s">
        <v>1276</v>
      </c>
      <c r="B66" s="45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21" t="str">
        <f>IF(SUM(B66:Q66)=0,"",SUM(B66:Q66))</f>
        <v/>
      </c>
      <c r="S66" s="125"/>
      <c r="T66" s="64" t="s">
        <v>1276</v>
      </c>
    </row>
    <row r="67" spans="1:20" ht="14">
      <c r="A67" s="120" t="s">
        <v>552</v>
      </c>
      <c r="B67" s="124">
        <v>15</v>
      </c>
      <c r="C67" s="124"/>
      <c r="D67" s="124"/>
      <c r="E67" s="124"/>
      <c r="F67" s="124">
        <v>3</v>
      </c>
      <c r="G67" s="124"/>
      <c r="H67" s="124"/>
      <c r="I67" s="124"/>
      <c r="J67" s="124">
        <v>2</v>
      </c>
      <c r="K67" s="124">
        <v>13</v>
      </c>
      <c r="L67" s="124">
        <v>2</v>
      </c>
      <c r="M67" s="124">
        <v>5</v>
      </c>
      <c r="N67" s="124">
        <v>4</v>
      </c>
      <c r="O67" s="124">
        <v>13</v>
      </c>
      <c r="P67" s="124">
        <v>2</v>
      </c>
      <c r="Q67" s="131"/>
      <c r="R67" s="21">
        <f>IF(SUM(B67:Q67)=0,"",SUM(B67:Q67))</f>
        <v>59</v>
      </c>
      <c r="S67" s="125"/>
      <c r="T67" s="64" t="s">
        <v>552</v>
      </c>
    </row>
    <row r="68" spans="1:20" ht="14">
      <c r="A68" s="64" t="s">
        <v>1277</v>
      </c>
      <c r="B68" s="45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21" t="str">
        <f>IF(SUM(B68:Q68)=0,"",SUM(B68:Q68))</f>
        <v/>
      </c>
      <c r="S68" s="125"/>
      <c r="T68" s="64" t="s">
        <v>1277</v>
      </c>
    </row>
    <row r="69" spans="1:20">
      <c r="A69" s="48"/>
      <c r="B69" s="20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T69" s="48"/>
    </row>
    <row r="70" spans="1:20" ht="14">
      <c r="A70" s="2" t="s">
        <v>982</v>
      </c>
      <c r="B70" s="45"/>
      <c r="C70" s="45"/>
      <c r="D70" s="45"/>
      <c r="E70" s="45"/>
      <c r="F70" s="45"/>
      <c r="G70" s="45"/>
      <c r="H70" s="20"/>
      <c r="I70" s="20"/>
      <c r="J70" s="20"/>
      <c r="K70" s="20"/>
      <c r="L70" s="20"/>
      <c r="M70" s="20"/>
      <c r="N70" s="20"/>
      <c r="O70" s="20"/>
      <c r="P70" s="20"/>
      <c r="Q70" s="45"/>
      <c r="R70" s="20"/>
      <c r="T70" s="2" t="s">
        <v>982</v>
      </c>
    </row>
    <row r="71" spans="1:20" ht="14">
      <c r="A71" s="62" t="s">
        <v>481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 t="str">
        <f t="shared" ref="R71:R76" si="3">IF(SUM(B71:Q71)=0,"",SUM(B71:Q71))</f>
        <v/>
      </c>
      <c r="S71" s="8"/>
      <c r="T71" s="61" t="s">
        <v>481</v>
      </c>
    </row>
    <row r="72" spans="1:20" ht="14">
      <c r="A72" s="61" t="s">
        <v>488</v>
      </c>
      <c r="B72" s="21">
        <v>5</v>
      </c>
      <c r="C72" s="21">
        <v>2</v>
      </c>
      <c r="D72" s="21"/>
      <c r="E72" s="21">
        <v>3</v>
      </c>
      <c r="F72" s="21"/>
      <c r="G72" s="21"/>
      <c r="H72" s="21"/>
      <c r="I72" s="21"/>
      <c r="J72" s="21"/>
      <c r="K72" s="21">
        <v>4</v>
      </c>
      <c r="L72" s="21">
        <v>1</v>
      </c>
      <c r="M72" s="21">
        <v>1</v>
      </c>
      <c r="N72" s="21"/>
      <c r="O72" s="21">
        <v>4</v>
      </c>
      <c r="P72" s="21"/>
      <c r="Q72" s="21"/>
      <c r="R72" s="21">
        <f t="shared" si="3"/>
        <v>20</v>
      </c>
      <c r="S72" s="8"/>
      <c r="T72" s="61" t="s">
        <v>488</v>
      </c>
    </row>
    <row r="73" spans="1:20" ht="14">
      <c r="A73" s="48" t="s">
        <v>259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21" t="str">
        <f t="shared" si="3"/>
        <v/>
      </c>
      <c r="T73" s="48" t="s">
        <v>259</v>
      </c>
    </row>
    <row r="74" spans="1:20" ht="14">
      <c r="A74" s="61" t="s">
        <v>489</v>
      </c>
      <c r="B74" s="21">
        <v>1</v>
      </c>
      <c r="C74" s="21"/>
      <c r="D74" s="21"/>
      <c r="E74" s="21"/>
      <c r="F74" s="21"/>
      <c r="G74" s="21">
        <v>3</v>
      </c>
      <c r="H74" s="21"/>
      <c r="I74" s="21"/>
      <c r="J74" s="21"/>
      <c r="K74" s="21"/>
      <c r="L74" s="21">
        <v>4</v>
      </c>
      <c r="M74" s="21"/>
      <c r="N74" s="21"/>
      <c r="O74" s="21">
        <v>3</v>
      </c>
      <c r="P74" s="21"/>
      <c r="Q74" s="21"/>
      <c r="R74" s="21">
        <f t="shared" si="3"/>
        <v>11</v>
      </c>
      <c r="S74" s="8"/>
      <c r="T74" s="61" t="s">
        <v>489</v>
      </c>
    </row>
    <row r="75" spans="1:20" ht="14">
      <c r="A75" s="61" t="s">
        <v>490</v>
      </c>
      <c r="B75" s="21">
        <v>2</v>
      </c>
      <c r="C75" s="21"/>
      <c r="D75" s="21">
        <v>2</v>
      </c>
      <c r="E75" s="21">
        <v>5</v>
      </c>
      <c r="F75" s="21"/>
      <c r="G75" s="21"/>
      <c r="H75" s="21">
        <v>1</v>
      </c>
      <c r="I75" s="21">
        <v>1</v>
      </c>
      <c r="J75" s="21"/>
      <c r="K75" s="21"/>
      <c r="L75" s="21">
        <v>3</v>
      </c>
      <c r="M75" s="21"/>
      <c r="N75" s="21"/>
      <c r="O75" s="21">
        <v>4</v>
      </c>
      <c r="P75" s="21"/>
      <c r="Q75" s="21"/>
      <c r="R75" s="21">
        <f t="shared" si="3"/>
        <v>18</v>
      </c>
      <c r="S75" s="8"/>
      <c r="T75" s="61" t="s">
        <v>490</v>
      </c>
    </row>
    <row r="76" spans="1:20" ht="14">
      <c r="A76" s="64" t="s">
        <v>762</v>
      </c>
      <c r="B76" s="21">
        <v>1</v>
      </c>
      <c r="C76" s="21"/>
      <c r="D76" s="21"/>
      <c r="E76" s="21"/>
      <c r="F76" s="21"/>
      <c r="G76" s="21">
        <v>2</v>
      </c>
      <c r="H76" s="21"/>
      <c r="I76" s="21"/>
      <c r="J76" s="21"/>
      <c r="K76" s="21"/>
      <c r="L76" s="21"/>
      <c r="M76" s="21">
        <v>1</v>
      </c>
      <c r="N76" s="21"/>
      <c r="O76" s="21"/>
      <c r="P76" s="21"/>
      <c r="Q76" s="21"/>
      <c r="R76" s="21">
        <f t="shared" si="3"/>
        <v>4</v>
      </c>
      <c r="S76" s="125"/>
      <c r="T76" s="64" t="s">
        <v>762</v>
      </c>
    </row>
    <row r="77" spans="1:20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</row>
    <row r="78" spans="1:20">
      <c r="A78" s="3" t="s">
        <v>829</v>
      </c>
      <c r="B78" s="45"/>
      <c r="C78" s="45"/>
      <c r="D78" s="45"/>
      <c r="E78" s="45"/>
      <c r="F78" s="45"/>
      <c r="G78" s="45"/>
      <c r="H78" s="20"/>
      <c r="I78" s="20"/>
      <c r="J78" s="20"/>
      <c r="K78" s="20"/>
      <c r="L78" s="20"/>
      <c r="M78" s="20"/>
      <c r="N78" s="20"/>
      <c r="O78" s="20"/>
      <c r="P78" s="20"/>
      <c r="Q78" s="45"/>
      <c r="R78" s="20"/>
      <c r="T78" s="3" t="s">
        <v>829</v>
      </c>
    </row>
    <row r="79" spans="1:20" ht="14">
      <c r="A79" s="62" t="s">
        <v>745</v>
      </c>
      <c r="B79" s="21">
        <v>3</v>
      </c>
      <c r="C79" s="21"/>
      <c r="D79" s="21"/>
      <c r="E79" s="21">
        <v>1</v>
      </c>
      <c r="F79" s="21"/>
      <c r="G79" s="21"/>
      <c r="H79" s="21"/>
      <c r="I79" s="21"/>
      <c r="J79" s="21">
        <v>2</v>
      </c>
      <c r="K79" s="21"/>
      <c r="L79" s="21"/>
      <c r="M79" s="21"/>
      <c r="N79" s="21"/>
      <c r="O79" s="21">
        <v>2</v>
      </c>
      <c r="P79" s="21"/>
      <c r="Q79" s="21"/>
      <c r="R79" s="21">
        <f>IF(SUM(B79:Q79)=0,"",SUM(B79:Q79))</f>
        <v>8</v>
      </c>
      <c r="S79" s="8"/>
      <c r="T79" s="61" t="s">
        <v>745</v>
      </c>
    </row>
    <row r="80" spans="1:20" ht="14">
      <c r="A80" s="61" t="s">
        <v>746</v>
      </c>
      <c r="B80" s="21">
        <v>1</v>
      </c>
      <c r="C80" s="21"/>
      <c r="D80" s="21"/>
      <c r="E80" s="21">
        <v>1</v>
      </c>
      <c r="F80" s="21"/>
      <c r="G80" s="21">
        <v>11</v>
      </c>
      <c r="H80" s="21">
        <v>4</v>
      </c>
      <c r="I80" s="21">
        <v>1</v>
      </c>
      <c r="J80" s="21"/>
      <c r="K80" s="21"/>
      <c r="L80" s="21">
        <v>1</v>
      </c>
      <c r="M80" s="21"/>
      <c r="N80" s="21"/>
      <c r="O80" s="21">
        <v>1</v>
      </c>
      <c r="P80" s="21"/>
      <c r="Q80" s="77"/>
      <c r="R80" s="21">
        <f>IF(SUM(B80:Q80)=0,"",SUM(B80:Q80))</f>
        <v>20</v>
      </c>
      <c r="S80" s="8"/>
      <c r="T80" s="61" t="s">
        <v>746</v>
      </c>
    </row>
    <row r="81" spans="1:20" ht="14">
      <c r="A81" s="61" t="s">
        <v>436</v>
      </c>
      <c r="B81" s="21">
        <v>2</v>
      </c>
      <c r="C81" s="21"/>
      <c r="D81" s="21"/>
      <c r="E81" s="21">
        <v>1</v>
      </c>
      <c r="F81" s="21"/>
      <c r="G81" s="21">
        <v>1</v>
      </c>
      <c r="H81" s="21"/>
      <c r="I81" s="21"/>
      <c r="J81" s="21">
        <v>1</v>
      </c>
      <c r="K81" s="21"/>
      <c r="L81" s="21">
        <v>1</v>
      </c>
      <c r="M81" s="21">
        <v>2</v>
      </c>
      <c r="N81" s="21"/>
      <c r="O81" s="21">
        <v>1</v>
      </c>
      <c r="P81" s="21"/>
      <c r="Q81" s="21">
        <v>18</v>
      </c>
      <c r="R81" s="21">
        <f>IF(SUM(B81:Q81)=0,"",SUM(B81:Q81))</f>
        <v>27</v>
      </c>
      <c r="S81" s="8"/>
      <c r="T81" s="61" t="s">
        <v>436</v>
      </c>
    </row>
    <row r="82" spans="1:20" ht="14">
      <c r="A82" s="61" t="s">
        <v>444</v>
      </c>
      <c r="B82" s="21"/>
      <c r="C82" s="21"/>
      <c r="D82" s="21"/>
      <c r="E82" s="21">
        <v>5</v>
      </c>
      <c r="F82" s="21"/>
      <c r="G82" s="21">
        <v>8</v>
      </c>
      <c r="H82" s="21">
        <v>2</v>
      </c>
      <c r="I82" s="21">
        <v>2</v>
      </c>
      <c r="J82" s="21"/>
      <c r="K82" s="21"/>
      <c r="L82" s="21"/>
      <c r="M82" s="21"/>
      <c r="N82" s="21"/>
      <c r="O82" s="21"/>
      <c r="P82" s="21"/>
      <c r="Q82" s="21"/>
      <c r="R82" s="21">
        <f>IF(SUM(B82:Q82)=0,"",SUM(B82:Q82))</f>
        <v>17</v>
      </c>
      <c r="S82" s="8"/>
      <c r="T82" s="61" t="s">
        <v>444</v>
      </c>
    </row>
    <row r="83" spans="1:20"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</row>
    <row r="84" spans="1:20" ht="14">
      <c r="A84" s="2" t="s">
        <v>830</v>
      </c>
      <c r="B84" s="45"/>
      <c r="C84" s="45"/>
      <c r="D84" s="45"/>
      <c r="E84" s="45"/>
      <c r="F84" s="45"/>
      <c r="G84" s="45"/>
      <c r="H84" s="20"/>
      <c r="I84" s="20"/>
      <c r="J84" s="20"/>
      <c r="K84" s="20"/>
      <c r="L84" s="20"/>
      <c r="M84" s="20"/>
      <c r="N84" s="20"/>
      <c r="O84" s="20"/>
      <c r="P84" s="20"/>
      <c r="Q84" s="45"/>
      <c r="R84" s="20"/>
      <c r="T84" s="2" t="s">
        <v>830</v>
      </c>
    </row>
    <row r="85" spans="1:20" ht="14">
      <c r="A85" s="62" t="s">
        <v>174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 t="str">
        <f t="shared" ref="R85:R106" si="4">IF(SUM(B85:Q85)=0,"",SUM(B85:Q85))</f>
        <v/>
      </c>
      <c r="S85" s="8"/>
      <c r="T85" s="61" t="s">
        <v>174</v>
      </c>
    </row>
    <row r="86" spans="1:20" ht="14">
      <c r="A86" s="62" t="s">
        <v>175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>
        <v>4</v>
      </c>
      <c r="R86" s="21">
        <f t="shared" si="4"/>
        <v>4</v>
      </c>
      <c r="S86" s="8"/>
      <c r="T86" s="61" t="s">
        <v>175</v>
      </c>
    </row>
    <row r="87" spans="1:20" ht="14">
      <c r="A87" s="39" t="s">
        <v>808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 t="str">
        <f t="shared" si="4"/>
        <v/>
      </c>
      <c r="S87" s="8"/>
      <c r="T87" s="39" t="s">
        <v>808</v>
      </c>
    </row>
    <row r="88" spans="1:20" ht="14">
      <c r="A88" s="62" t="s">
        <v>173</v>
      </c>
      <c r="B88" s="21">
        <v>3</v>
      </c>
      <c r="C88" s="21"/>
      <c r="D88" s="21"/>
      <c r="E88" s="21"/>
      <c r="F88" s="21"/>
      <c r="G88" s="21"/>
      <c r="H88" s="21"/>
      <c r="I88" s="21"/>
      <c r="J88" s="21">
        <v>1</v>
      </c>
      <c r="K88" s="21"/>
      <c r="L88" s="21">
        <v>5</v>
      </c>
      <c r="M88" s="21">
        <v>4</v>
      </c>
      <c r="N88" s="21"/>
      <c r="O88" s="21">
        <v>4</v>
      </c>
      <c r="P88" s="21">
        <v>5</v>
      </c>
      <c r="Q88" s="21">
        <v>5</v>
      </c>
      <c r="R88" s="21">
        <f t="shared" si="4"/>
        <v>27</v>
      </c>
      <c r="S88" s="8"/>
      <c r="T88" s="61" t="s">
        <v>173</v>
      </c>
    </row>
    <row r="89" spans="1:20" ht="14">
      <c r="A89" s="62" t="s">
        <v>425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 t="str">
        <f t="shared" si="4"/>
        <v/>
      </c>
      <c r="S89" s="8"/>
      <c r="T89" s="61" t="s">
        <v>425</v>
      </c>
    </row>
    <row r="90" spans="1:20" ht="14">
      <c r="A90" s="62" t="s">
        <v>614</v>
      </c>
      <c r="B90" s="21"/>
      <c r="C90" s="21"/>
      <c r="D90" s="21"/>
      <c r="E90" s="21"/>
      <c r="I90" s="21"/>
      <c r="J90" s="21"/>
      <c r="K90" s="21"/>
      <c r="L90" s="21"/>
      <c r="M90" s="21"/>
      <c r="N90" s="21"/>
      <c r="O90" s="21">
        <v>2</v>
      </c>
      <c r="P90" s="21"/>
      <c r="Q90" s="21"/>
      <c r="R90" s="21">
        <f t="shared" si="4"/>
        <v>2</v>
      </c>
      <c r="S90" s="8"/>
      <c r="T90" s="61" t="s">
        <v>614</v>
      </c>
    </row>
    <row r="91" spans="1:20" ht="14">
      <c r="A91" s="62" t="s">
        <v>467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 t="str">
        <f t="shared" si="4"/>
        <v/>
      </c>
      <c r="S91" s="8"/>
      <c r="T91" s="61" t="s">
        <v>467</v>
      </c>
    </row>
    <row r="92" spans="1:20" ht="14">
      <c r="A92" s="62" t="s">
        <v>342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 t="str">
        <f t="shared" si="4"/>
        <v/>
      </c>
      <c r="S92" s="8"/>
      <c r="T92" s="61" t="s">
        <v>342</v>
      </c>
    </row>
    <row r="93" spans="1:20" ht="14">
      <c r="A93" s="62" t="s">
        <v>344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>
        <v>2</v>
      </c>
      <c r="R93" s="21">
        <f t="shared" si="4"/>
        <v>2</v>
      </c>
      <c r="S93" s="8"/>
      <c r="T93" s="61" t="s">
        <v>344</v>
      </c>
    </row>
    <row r="94" spans="1:20" ht="14">
      <c r="A94" s="62" t="s">
        <v>435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>
        <v>4</v>
      </c>
      <c r="R94" s="21">
        <f t="shared" si="4"/>
        <v>4</v>
      </c>
      <c r="S94" s="8"/>
      <c r="T94" s="61" t="s">
        <v>435</v>
      </c>
    </row>
    <row r="95" spans="1:20" ht="14">
      <c r="A95" s="62" t="s">
        <v>398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 t="str">
        <f t="shared" si="4"/>
        <v/>
      </c>
      <c r="S95" s="8"/>
      <c r="T95" s="61" t="s">
        <v>398</v>
      </c>
    </row>
    <row r="96" spans="1:20" ht="14">
      <c r="A96" s="62" t="s">
        <v>54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 t="str">
        <f t="shared" si="4"/>
        <v/>
      </c>
      <c r="S96" s="8"/>
      <c r="T96" s="61" t="s">
        <v>54</v>
      </c>
    </row>
    <row r="97" spans="1:20" ht="14">
      <c r="A97" s="62" t="s">
        <v>1272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 t="str">
        <f t="shared" si="4"/>
        <v/>
      </c>
      <c r="S97" s="8"/>
      <c r="T97" s="61" t="s">
        <v>1272</v>
      </c>
    </row>
    <row r="98" spans="1:20" ht="14">
      <c r="A98" s="62" t="s">
        <v>540</v>
      </c>
      <c r="B98" s="21"/>
      <c r="C98" s="21"/>
      <c r="D98" s="21"/>
      <c r="E98" s="21">
        <v>1</v>
      </c>
      <c r="F98" s="21"/>
      <c r="G98" s="21">
        <v>1</v>
      </c>
      <c r="H98" s="21">
        <v>1</v>
      </c>
      <c r="I98" s="21">
        <v>1</v>
      </c>
      <c r="J98" s="21"/>
      <c r="K98" s="21"/>
      <c r="L98" s="21"/>
      <c r="M98" s="21"/>
      <c r="N98" s="21"/>
      <c r="O98" s="21"/>
      <c r="P98" s="21"/>
      <c r="Q98" s="21"/>
      <c r="R98" s="21">
        <f t="shared" si="4"/>
        <v>4</v>
      </c>
      <c r="S98" s="8"/>
      <c r="T98" s="61" t="s">
        <v>540</v>
      </c>
    </row>
    <row r="99" spans="1:20" ht="14">
      <c r="A99" s="62" t="s">
        <v>686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>
        <v>11</v>
      </c>
      <c r="R99" s="21">
        <f t="shared" si="4"/>
        <v>11</v>
      </c>
      <c r="S99" s="8"/>
      <c r="T99" s="61" t="s">
        <v>686</v>
      </c>
    </row>
    <row r="100" spans="1:20" ht="14">
      <c r="A100" s="38" t="s">
        <v>1399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 t="str">
        <f t="shared" si="4"/>
        <v/>
      </c>
      <c r="S100" s="8"/>
      <c r="T100" s="39" t="s">
        <v>1399</v>
      </c>
    </row>
    <row r="101" spans="1:20" ht="14">
      <c r="A101" s="62" t="s">
        <v>537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 t="str">
        <f t="shared" si="4"/>
        <v/>
      </c>
      <c r="S101" s="8"/>
      <c r="T101" s="61" t="s">
        <v>537</v>
      </c>
    </row>
    <row r="102" spans="1:20" ht="14">
      <c r="A102" s="62" t="s">
        <v>671</v>
      </c>
      <c r="B102" s="21">
        <v>1</v>
      </c>
      <c r="C102" s="21"/>
      <c r="D102" s="21"/>
      <c r="E102" s="21"/>
      <c r="F102" s="21"/>
      <c r="G102" s="21"/>
      <c r="H102" s="21">
        <v>4</v>
      </c>
      <c r="I102" s="21"/>
      <c r="J102" s="21"/>
      <c r="K102" s="21"/>
      <c r="L102" s="21"/>
      <c r="M102" s="21"/>
      <c r="N102" s="21"/>
      <c r="O102" s="21"/>
      <c r="P102" s="21"/>
      <c r="Q102" s="21">
        <v>1</v>
      </c>
      <c r="R102" s="21">
        <f t="shared" si="4"/>
        <v>6</v>
      </c>
      <c r="S102" s="8"/>
      <c r="T102" s="61" t="s">
        <v>671</v>
      </c>
    </row>
    <row r="103" spans="1:20" ht="14">
      <c r="A103" s="62" t="s">
        <v>893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 t="str">
        <f t="shared" si="4"/>
        <v/>
      </c>
      <c r="S103" s="8"/>
      <c r="T103" s="61" t="s">
        <v>893</v>
      </c>
    </row>
    <row r="104" spans="1:20" ht="14">
      <c r="A104" s="62" t="s">
        <v>897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>
        <v>1</v>
      </c>
      <c r="P104" s="21"/>
      <c r="Q104" s="21"/>
      <c r="R104" s="21">
        <f t="shared" si="4"/>
        <v>1</v>
      </c>
      <c r="S104" s="8"/>
      <c r="T104" s="61" t="s">
        <v>897</v>
      </c>
    </row>
    <row r="105" spans="1:20" ht="14">
      <c r="A105" s="62" t="s">
        <v>131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 t="str">
        <f t="shared" si="4"/>
        <v/>
      </c>
      <c r="S105" s="8"/>
      <c r="T105" s="61" t="s">
        <v>131</v>
      </c>
    </row>
    <row r="106" spans="1:20" ht="14">
      <c r="A106" s="61" t="s">
        <v>346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>
        <v>7</v>
      </c>
      <c r="R106" s="21">
        <f t="shared" si="4"/>
        <v>7</v>
      </c>
      <c r="S106" s="8"/>
      <c r="T106" s="61" t="s">
        <v>346</v>
      </c>
    </row>
    <row r="107" spans="1:20">
      <c r="B107" s="44"/>
      <c r="C107" s="44"/>
      <c r="D107" s="44"/>
      <c r="E107" s="44"/>
      <c r="F107" s="44"/>
      <c r="G107" s="44"/>
      <c r="K107" s="44"/>
      <c r="L107" s="44"/>
      <c r="M107" s="44"/>
      <c r="N107" s="44"/>
      <c r="O107" s="44"/>
      <c r="P107" s="44"/>
      <c r="Q107" s="44"/>
      <c r="R107" s="44"/>
    </row>
    <row r="108" spans="1:20" ht="14">
      <c r="A108" s="2" t="s">
        <v>1278</v>
      </c>
      <c r="B108" s="45"/>
      <c r="C108" s="45"/>
      <c r="D108" s="45"/>
      <c r="E108" s="45"/>
      <c r="F108" s="45"/>
      <c r="G108" s="45"/>
      <c r="H108" s="125"/>
      <c r="I108" s="125"/>
      <c r="J108" s="125"/>
      <c r="K108" s="45"/>
      <c r="L108" s="45"/>
      <c r="M108" s="45"/>
      <c r="N108" s="45"/>
      <c r="O108" s="45"/>
      <c r="P108" s="45"/>
      <c r="Q108" s="45"/>
      <c r="R108" s="45"/>
      <c r="T108" s="2" t="s">
        <v>1278</v>
      </c>
    </row>
    <row r="109" spans="1:20" ht="14">
      <c r="A109" s="62" t="s">
        <v>801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 t="str">
        <f t="shared" ref="R109:R117" si="5">IF(SUM(B109:Q109)=0,"",SUM(B109:Q109))</f>
        <v/>
      </c>
      <c r="S109" s="8"/>
      <c r="T109" s="61" t="s">
        <v>801</v>
      </c>
    </row>
    <row r="110" spans="1:20" ht="14">
      <c r="A110" s="62" t="s">
        <v>1192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 t="str">
        <f t="shared" si="5"/>
        <v/>
      </c>
      <c r="S110" s="8"/>
      <c r="T110" s="61" t="s">
        <v>1192</v>
      </c>
    </row>
    <row r="111" spans="1:20" ht="14">
      <c r="A111" s="62" t="s">
        <v>167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>
        <v>11</v>
      </c>
      <c r="N111" s="21"/>
      <c r="O111" s="21"/>
      <c r="P111" s="21"/>
      <c r="Q111" s="21"/>
      <c r="R111" s="21">
        <f t="shared" si="5"/>
        <v>11</v>
      </c>
      <c r="S111" s="8"/>
      <c r="T111" s="61" t="s">
        <v>167</v>
      </c>
    </row>
    <row r="112" spans="1:20" ht="14">
      <c r="A112" s="62" t="s">
        <v>1191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 t="str">
        <f t="shared" si="5"/>
        <v/>
      </c>
      <c r="S112" s="8"/>
      <c r="T112" s="61" t="s">
        <v>1191</v>
      </c>
    </row>
    <row r="113" spans="1:20" ht="14">
      <c r="A113" s="62" t="s">
        <v>168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>
        <v>6</v>
      </c>
      <c r="L113" s="21"/>
      <c r="M113" s="21">
        <v>80</v>
      </c>
      <c r="N113" s="21"/>
      <c r="O113" s="21"/>
      <c r="P113" s="21"/>
      <c r="Q113" s="21">
        <v>19</v>
      </c>
      <c r="R113" s="21">
        <f t="shared" si="5"/>
        <v>105</v>
      </c>
      <c r="S113" s="8"/>
      <c r="T113" s="61" t="s">
        <v>168</v>
      </c>
    </row>
    <row r="114" spans="1:20" ht="14">
      <c r="A114" s="62" t="s">
        <v>205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 t="str">
        <f t="shared" si="5"/>
        <v/>
      </c>
      <c r="S114" s="8"/>
      <c r="T114" s="61" t="s">
        <v>205</v>
      </c>
    </row>
    <row r="115" spans="1:20" ht="14">
      <c r="A115" s="62" t="s">
        <v>652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 t="str">
        <f t="shared" si="5"/>
        <v/>
      </c>
      <c r="S115" s="8"/>
      <c r="T115" s="61" t="s">
        <v>652</v>
      </c>
    </row>
    <row r="116" spans="1:20" ht="14">
      <c r="A116" s="62" t="s">
        <v>6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 t="str">
        <f t="shared" si="5"/>
        <v/>
      </c>
      <c r="S116" s="8"/>
      <c r="T116" s="61" t="s">
        <v>6</v>
      </c>
    </row>
    <row r="117" spans="1:20" ht="14">
      <c r="A117" s="62" t="s">
        <v>616</v>
      </c>
      <c r="B117" s="21"/>
      <c r="C117" s="21">
        <v>1</v>
      </c>
      <c r="D117" s="21"/>
      <c r="E117" s="21"/>
      <c r="F117" s="21"/>
      <c r="G117" s="21"/>
      <c r="H117" s="21"/>
      <c r="I117" s="21"/>
      <c r="J117" s="21">
        <v>7</v>
      </c>
      <c r="K117" s="21"/>
      <c r="L117" s="21"/>
      <c r="M117" s="21">
        <v>57</v>
      </c>
      <c r="N117" s="21"/>
      <c r="O117" s="21"/>
      <c r="P117" s="21"/>
      <c r="Q117" s="21">
        <v>48</v>
      </c>
      <c r="R117" s="21">
        <f t="shared" si="5"/>
        <v>113</v>
      </c>
      <c r="S117" s="8"/>
      <c r="T117" s="61" t="s">
        <v>616</v>
      </c>
    </row>
    <row r="118" spans="1:20"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</row>
    <row r="119" spans="1:20" ht="14">
      <c r="A119" s="2" t="s">
        <v>1279</v>
      </c>
      <c r="B119" s="45"/>
      <c r="C119" s="45"/>
      <c r="D119" s="45"/>
      <c r="E119" s="45"/>
      <c r="F119" s="45"/>
      <c r="G119" s="45"/>
      <c r="H119" s="20"/>
      <c r="I119" s="20"/>
      <c r="J119" s="20"/>
      <c r="K119" s="20"/>
      <c r="L119" s="20"/>
      <c r="M119" s="20"/>
      <c r="N119" s="20"/>
      <c r="O119" s="20"/>
      <c r="P119" s="20"/>
      <c r="Q119" s="45"/>
      <c r="R119" s="20"/>
      <c r="T119" s="2" t="s">
        <v>1279</v>
      </c>
    </row>
    <row r="120" spans="1:20" ht="14">
      <c r="A120" s="62" t="s">
        <v>687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9"/>
      <c r="R120" s="21" t="str">
        <f>IF(SUM(B120:Q120)=0,"",SUM(B120:Q120))</f>
        <v/>
      </c>
      <c r="S120" s="8"/>
      <c r="T120" s="61" t="s">
        <v>687</v>
      </c>
    </row>
    <row r="121" spans="1:20" ht="14">
      <c r="A121" s="61" t="s">
        <v>688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 t="str">
        <f>IF(SUM(B121:Q121)=0,"",SUM(B121:Q121))</f>
        <v/>
      </c>
      <c r="S121" s="8"/>
      <c r="T121" s="61" t="s">
        <v>688</v>
      </c>
    </row>
    <row r="122" spans="1:20" ht="14">
      <c r="A122" s="61" t="s">
        <v>791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 t="str">
        <f>IF(SUM(B122:Q122)=0,"",SUM(B122:Q122))</f>
        <v/>
      </c>
      <c r="S122" s="8"/>
      <c r="T122" s="61" t="s">
        <v>791</v>
      </c>
    </row>
    <row r="123" spans="1:20">
      <c r="A123" s="48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T123" s="48"/>
    </row>
    <row r="124" spans="1:20" ht="14">
      <c r="A124" s="2" t="s">
        <v>1273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T124" s="2" t="s">
        <v>1273</v>
      </c>
    </row>
    <row r="125" spans="1:20" ht="14">
      <c r="A125" s="61" t="s">
        <v>1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>
        <v>1</v>
      </c>
      <c r="R125" s="21">
        <f>IF(SUM(B125:Q125)=0,"",SUM(B125:Q125))</f>
        <v>1</v>
      </c>
      <c r="S125" s="8"/>
      <c r="T125" s="61" t="s">
        <v>1</v>
      </c>
    </row>
    <row r="126" spans="1:20" ht="14">
      <c r="A126" s="61" t="s">
        <v>17</v>
      </c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 t="str">
        <f>IF(SUM(B126:Q126)=0,"",SUM(B126:Q126))</f>
        <v/>
      </c>
      <c r="S126" s="8"/>
      <c r="T126" s="61" t="s">
        <v>17</v>
      </c>
    </row>
    <row r="127" spans="1:20"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</row>
    <row r="128" spans="1:20" ht="14">
      <c r="A128" s="2" t="s">
        <v>65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45"/>
      <c r="R128" s="20"/>
      <c r="T128" s="2" t="s">
        <v>65</v>
      </c>
    </row>
    <row r="129" spans="1:20" ht="14">
      <c r="A129" s="62" t="s">
        <v>695</v>
      </c>
      <c r="B129" s="21">
        <v>7</v>
      </c>
      <c r="C129" s="21"/>
      <c r="D129" s="21"/>
      <c r="E129" s="21"/>
      <c r="F129" s="21"/>
      <c r="G129" s="21"/>
      <c r="H129" s="21"/>
      <c r="I129" s="21"/>
      <c r="J129" s="21">
        <v>3</v>
      </c>
      <c r="K129" s="21">
        <v>4</v>
      </c>
      <c r="L129" s="21"/>
      <c r="M129" s="21">
        <v>4</v>
      </c>
      <c r="N129" s="21"/>
      <c r="O129" s="21"/>
      <c r="P129" s="21"/>
      <c r="Q129" s="21"/>
      <c r="R129" s="21">
        <f t="shared" ref="R129:R135" si="6">IF(SUM(B129:Q129)=0,"",SUM(B129:Q129))</f>
        <v>18</v>
      </c>
      <c r="S129" s="8"/>
      <c r="T129" s="61" t="s">
        <v>695</v>
      </c>
    </row>
    <row r="130" spans="1:20" ht="14">
      <c r="A130" s="39" t="s">
        <v>896</v>
      </c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>
        <v>19</v>
      </c>
      <c r="N130" s="21"/>
      <c r="O130" s="21"/>
      <c r="P130" s="21"/>
      <c r="Q130" s="21">
        <v>2</v>
      </c>
      <c r="R130" s="21">
        <f t="shared" si="6"/>
        <v>21</v>
      </c>
      <c r="S130" s="8"/>
      <c r="T130" s="39" t="s">
        <v>896</v>
      </c>
    </row>
    <row r="131" spans="1:20" ht="14">
      <c r="A131" s="62" t="s">
        <v>570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 t="str">
        <f t="shared" si="6"/>
        <v/>
      </c>
      <c r="S131" s="8"/>
      <c r="T131" s="61" t="s">
        <v>570</v>
      </c>
    </row>
    <row r="132" spans="1:20" ht="14">
      <c r="A132" s="62" t="s">
        <v>571</v>
      </c>
      <c r="B132" s="21">
        <v>1</v>
      </c>
      <c r="C132" s="21">
        <v>3</v>
      </c>
      <c r="D132" s="21"/>
      <c r="E132" s="21"/>
      <c r="F132" s="21"/>
      <c r="G132" s="21"/>
      <c r="H132" s="21"/>
      <c r="I132" s="21"/>
      <c r="J132" s="21">
        <v>4</v>
      </c>
      <c r="K132" s="21">
        <v>1</v>
      </c>
      <c r="L132" s="21">
        <v>1</v>
      </c>
      <c r="M132" s="21"/>
      <c r="N132" s="21"/>
      <c r="O132" s="21"/>
      <c r="P132" s="21"/>
      <c r="Q132" s="21"/>
      <c r="R132" s="21">
        <f t="shared" si="6"/>
        <v>10</v>
      </c>
      <c r="S132" s="8"/>
      <c r="T132" s="61" t="s">
        <v>571</v>
      </c>
    </row>
    <row r="133" spans="1:20" ht="14">
      <c r="A133" s="62" t="s">
        <v>572</v>
      </c>
      <c r="B133" s="21">
        <v>1</v>
      </c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>
        <f t="shared" si="6"/>
        <v>1</v>
      </c>
      <c r="S133" s="8"/>
      <c r="T133" s="61" t="s">
        <v>572</v>
      </c>
    </row>
    <row r="134" spans="1:20" ht="14">
      <c r="A134" s="62" t="s">
        <v>821</v>
      </c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 t="str">
        <f t="shared" si="6"/>
        <v/>
      </c>
      <c r="S134" s="8"/>
      <c r="T134" s="61" t="s">
        <v>821</v>
      </c>
    </row>
    <row r="135" spans="1:20" ht="14">
      <c r="A135" s="62" t="s">
        <v>528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 t="str">
        <f t="shared" si="6"/>
        <v/>
      </c>
      <c r="S135" s="8"/>
      <c r="T135" s="61" t="s">
        <v>528</v>
      </c>
    </row>
    <row r="136" spans="1:20"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</row>
    <row r="137" spans="1:20">
      <c r="A137" s="3" t="s">
        <v>692</v>
      </c>
      <c r="B137" s="45"/>
      <c r="C137" s="45"/>
      <c r="D137" s="45"/>
      <c r="E137" s="45"/>
      <c r="F137" s="45"/>
      <c r="G137" s="45"/>
      <c r="H137" s="20"/>
      <c r="I137" s="20"/>
      <c r="J137" s="20"/>
      <c r="K137" s="20"/>
      <c r="L137" s="20"/>
      <c r="M137" s="20"/>
      <c r="N137" s="20"/>
      <c r="O137" s="20"/>
      <c r="P137" s="20"/>
      <c r="Q137" s="45"/>
      <c r="R137" s="20"/>
      <c r="T137" s="3" t="s">
        <v>692</v>
      </c>
    </row>
    <row r="138" spans="1:20" ht="14">
      <c r="A138" s="62" t="s">
        <v>390</v>
      </c>
      <c r="B138" s="21">
        <v>6</v>
      </c>
      <c r="C138" s="21"/>
      <c r="D138" s="21"/>
      <c r="E138" s="21">
        <v>11</v>
      </c>
      <c r="F138" s="21">
        <v>2</v>
      </c>
      <c r="G138" s="21">
        <v>2</v>
      </c>
      <c r="H138" s="21">
        <v>1</v>
      </c>
      <c r="I138" s="36">
        <v>6</v>
      </c>
      <c r="J138" s="21">
        <v>10</v>
      </c>
      <c r="K138" s="21">
        <v>17</v>
      </c>
      <c r="L138" s="21"/>
      <c r="M138" s="21">
        <v>3</v>
      </c>
      <c r="N138" s="21">
        <v>6</v>
      </c>
      <c r="O138" s="21">
        <v>6</v>
      </c>
      <c r="P138" s="21">
        <v>10</v>
      </c>
      <c r="Q138" s="21">
        <v>1</v>
      </c>
      <c r="R138" s="21">
        <f t="shared" ref="R138:R152" si="7">IF(SUM(B138:Q138)=0,"",SUM(B138:Q138))</f>
        <v>81</v>
      </c>
      <c r="S138" s="8"/>
      <c r="T138" s="61" t="s">
        <v>390</v>
      </c>
    </row>
    <row r="139" spans="1:20" ht="14">
      <c r="A139" s="62" t="s">
        <v>391</v>
      </c>
      <c r="B139" s="21"/>
      <c r="C139" s="21">
        <v>7</v>
      </c>
      <c r="D139" s="21"/>
      <c r="E139" s="21"/>
      <c r="F139" s="21"/>
      <c r="G139" s="21"/>
      <c r="H139" s="21">
        <v>1</v>
      </c>
      <c r="I139" s="21"/>
      <c r="J139" s="21">
        <v>4</v>
      </c>
      <c r="K139" s="21">
        <v>3</v>
      </c>
      <c r="L139" s="21"/>
      <c r="M139" s="21">
        <v>3</v>
      </c>
      <c r="N139" s="21"/>
      <c r="O139" s="21"/>
      <c r="P139" s="21">
        <v>1</v>
      </c>
      <c r="Q139" s="21">
        <v>5</v>
      </c>
      <c r="R139" s="21">
        <f t="shared" si="7"/>
        <v>24</v>
      </c>
      <c r="S139" s="8"/>
      <c r="T139" s="61" t="s">
        <v>391</v>
      </c>
    </row>
    <row r="140" spans="1:20" ht="14">
      <c r="A140" s="62" t="s">
        <v>439</v>
      </c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 t="str">
        <f t="shared" si="7"/>
        <v/>
      </c>
      <c r="S140" s="8"/>
      <c r="T140" s="61" t="s">
        <v>439</v>
      </c>
    </row>
    <row r="141" spans="1:20" ht="14">
      <c r="A141" s="62" t="s">
        <v>551</v>
      </c>
      <c r="B141" s="21"/>
      <c r="C141" s="21"/>
      <c r="D141" s="21"/>
      <c r="E141" s="21"/>
      <c r="F141" s="21"/>
      <c r="G141" s="21"/>
      <c r="H141" s="21"/>
      <c r="I141" s="21">
        <v>1</v>
      </c>
      <c r="J141" s="21"/>
      <c r="K141" s="21"/>
      <c r="L141" s="21">
        <v>1</v>
      </c>
      <c r="M141" s="21">
        <v>1</v>
      </c>
      <c r="N141" s="21">
        <v>1</v>
      </c>
      <c r="O141" s="21">
        <v>2</v>
      </c>
      <c r="P141" s="21">
        <v>1</v>
      </c>
      <c r="Q141" s="21"/>
      <c r="R141" s="21">
        <f t="shared" si="7"/>
        <v>7</v>
      </c>
      <c r="S141" s="8"/>
      <c r="T141" s="61" t="s">
        <v>551</v>
      </c>
    </row>
    <row r="142" spans="1:20" ht="14">
      <c r="A142" s="62" t="s">
        <v>593</v>
      </c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 t="str">
        <f t="shared" si="7"/>
        <v/>
      </c>
      <c r="S142" s="8"/>
      <c r="T142" s="61" t="s">
        <v>593</v>
      </c>
    </row>
    <row r="143" spans="1:20" ht="14">
      <c r="A143" s="62" t="s">
        <v>594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 t="str">
        <f t="shared" si="7"/>
        <v/>
      </c>
      <c r="S143" s="8"/>
      <c r="T143" s="61" t="s">
        <v>594</v>
      </c>
    </row>
    <row r="144" spans="1:20" ht="14">
      <c r="A144" s="62" t="s">
        <v>212</v>
      </c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 t="str">
        <f t="shared" si="7"/>
        <v/>
      </c>
      <c r="S144" s="8"/>
      <c r="T144" s="61" t="s">
        <v>212</v>
      </c>
    </row>
    <row r="145" spans="1:20" ht="14">
      <c r="A145" s="62" t="s">
        <v>357</v>
      </c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 t="str">
        <f t="shared" si="7"/>
        <v/>
      </c>
      <c r="S145" s="8"/>
      <c r="T145" s="61" t="s">
        <v>357</v>
      </c>
    </row>
    <row r="146" spans="1:20" ht="14">
      <c r="A146" s="62" t="s">
        <v>392</v>
      </c>
      <c r="B146" s="21">
        <v>3</v>
      </c>
      <c r="C146" s="21"/>
      <c r="D146" s="21"/>
      <c r="E146" s="21">
        <v>2</v>
      </c>
      <c r="F146" s="21"/>
      <c r="G146" s="21"/>
      <c r="H146" s="21"/>
      <c r="I146" s="21"/>
      <c r="J146" s="21"/>
      <c r="K146" s="21">
        <v>1</v>
      </c>
      <c r="L146" s="21"/>
      <c r="M146" s="21">
        <v>3</v>
      </c>
      <c r="N146" s="21">
        <v>1</v>
      </c>
      <c r="O146" s="21">
        <v>1</v>
      </c>
      <c r="P146" s="21"/>
      <c r="Q146" s="21">
        <v>1</v>
      </c>
      <c r="R146" s="21">
        <f t="shared" si="7"/>
        <v>12</v>
      </c>
      <c r="S146" s="8"/>
      <c r="T146" s="61" t="s">
        <v>392</v>
      </c>
    </row>
    <row r="147" spans="1:20" ht="14">
      <c r="A147" s="62" t="s">
        <v>437</v>
      </c>
      <c r="B147" s="21"/>
      <c r="C147" s="21"/>
      <c r="D147" s="21"/>
      <c r="E147" s="21"/>
      <c r="F147" s="21"/>
      <c r="G147" s="21"/>
      <c r="H147" s="21"/>
      <c r="I147" s="21">
        <v>1</v>
      </c>
      <c r="J147" s="21"/>
      <c r="K147" s="21"/>
      <c r="L147" s="21"/>
      <c r="M147" s="21"/>
      <c r="N147" s="21"/>
      <c r="O147" s="21"/>
      <c r="P147" s="21"/>
      <c r="Q147" s="21"/>
      <c r="R147" s="21">
        <f t="shared" si="7"/>
        <v>1</v>
      </c>
      <c r="S147" s="8"/>
      <c r="T147" s="61" t="s">
        <v>437</v>
      </c>
    </row>
    <row r="148" spans="1:20" ht="14">
      <c r="A148" s="62" t="s">
        <v>438</v>
      </c>
      <c r="B148" s="21">
        <v>1</v>
      </c>
      <c r="C148" s="21">
        <v>2</v>
      </c>
      <c r="D148" s="21">
        <v>1</v>
      </c>
      <c r="E148" s="21">
        <v>3</v>
      </c>
      <c r="F148" s="21">
        <v>3</v>
      </c>
      <c r="G148" s="21">
        <v>1</v>
      </c>
      <c r="H148" s="21">
        <v>1</v>
      </c>
      <c r="I148" s="21">
        <v>1</v>
      </c>
      <c r="J148" s="21">
        <v>2</v>
      </c>
      <c r="K148" s="21">
        <v>5</v>
      </c>
      <c r="L148" s="21">
        <v>3</v>
      </c>
      <c r="M148" s="21">
        <v>5</v>
      </c>
      <c r="N148" s="21">
        <v>1</v>
      </c>
      <c r="O148" s="21">
        <v>4</v>
      </c>
      <c r="P148" s="21">
        <v>3</v>
      </c>
      <c r="Q148" s="21">
        <v>2</v>
      </c>
      <c r="R148" s="21">
        <f t="shared" si="7"/>
        <v>38</v>
      </c>
      <c r="S148" s="8"/>
      <c r="T148" s="61" t="s">
        <v>438</v>
      </c>
    </row>
    <row r="149" spans="1:20" ht="14">
      <c r="A149" s="62" t="s">
        <v>160</v>
      </c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 t="str">
        <f t="shared" si="7"/>
        <v/>
      </c>
      <c r="S149" s="8"/>
      <c r="T149" s="61" t="s">
        <v>160</v>
      </c>
    </row>
    <row r="150" spans="1:20" ht="14">
      <c r="A150" s="62" t="s">
        <v>393</v>
      </c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 t="str">
        <f t="shared" si="7"/>
        <v/>
      </c>
      <c r="S150" s="8"/>
      <c r="T150" s="61" t="s">
        <v>393</v>
      </c>
    </row>
    <row r="151" spans="1:20" ht="14">
      <c r="A151" s="38" t="s">
        <v>1427</v>
      </c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 t="str">
        <f t="shared" si="7"/>
        <v/>
      </c>
      <c r="S151" s="8"/>
      <c r="T151" s="39" t="s">
        <v>1427</v>
      </c>
    </row>
    <row r="152" spans="1:20" ht="14">
      <c r="A152" s="38" t="s">
        <v>1426</v>
      </c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21" t="str">
        <f t="shared" si="7"/>
        <v/>
      </c>
      <c r="S152" s="8"/>
      <c r="T152" s="39" t="s">
        <v>1426</v>
      </c>
    </row>
    <row r="153" spans="1:20">
      <c r="A153" s="48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20"/>
      <c r="T153" s="48"/>
    </row>
    <row r="154" spans="1:20" ht="14">
      <c r="A154" s="2" t="s">
        <v>980</v>
      </c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20"/>
      <c r="T154" s="2" t="s">
        <v>980</v>
      </c>
    </row>
    <row r="155" spans="1:20" ht="14">
      <c r="A155" s="62" t="s">
        <v>865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 t="str">
        <f t="shared" ref="R155:R164" si="8">IF(SUM(B155:Q155)=0,"",SUM(B155:Q155))</f>
        <v/>
      </c>
      <c r="S155" s="8"/>
      <c r="T155" s="61" t="s">
        <v>865</v>
      </c>
    </row>
    <row r="156" spans="1:20" ht="14">
      <c r="A156" s="61" t="s">
        <v>842</v>
      </c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 t="str">
        <f t="shared" si="8"/>
        <v/>
      </c>
      <c r="S156" s="8"/>
      <c r="T156" s="61" t="s">
        <v>842</v>
      </c>
    </row>
    <row r="157" spans="1:20" ht="14">
      <c r="A157" s="61" t="s">
        <v>866</v>
      </c>
      <c r="B157" s="21"/>
      <c r="C157" s="21"/>
      <c r="D157" s="21"/>
      <c r="E157" s="21"/>
      <c r="F157" s="21"/>
      <c r="G157" s="21"/>
      <c r="H157" s="21"/>
      <c r="I157" s="21"/>
      <c r="J157" s="21">
        <v>1</v>
      </c>
      <c r="K157" s="21"/>
      <c r="L157" s="21">
        <v>3</v>
      </c>
      <c r="M157" s="21"/>
      <c r="N157" s="21">
        <v>3</v>
      </c>
      <c r="O157" s="21">
        <v>1</v>
      </c>
      <c r="P157" s="21"/>
      <c r="Q157" s="21"/>
      <c r="R157" s="21">
        <f t="shared" si="8"/>
        <v>8</v>
      </c>
      <c r="S157" s="8"/>
      <c r="T157" s="61" t="s">
        <v>866</v>
      </c>
    </row>
    <row r="158" spans="1:20" ht="14">
      <c r="A158" s="61" t="s">
        <v>479</v>
      </c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 t="str">
        <f t="shared" si="8"/>
        <v/>
      </c>
      <c r="S158" s="8"/>
      <c r="T158" s="61" t="s">
        <v>479</v>
      </c>
    </row>
    <row r="159" spans="1:20" ht="14">
      <c r="A159" s="61" t="s">
        <v>480</v>
      </c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 t="str">
        <f t="shared" si="8"/>
        <v/>
      </c>
      <c r="S159" s="8"/>
      <c r="T159" s="61" t="s">
        <v>480</v>
      </c>
    </row>
    <row r="160" spans="1:20" ht="14">
      <c r="A160" s="61" t="s">
        <v>214</v>
      </c>
      <c r="B160" s="21"/>
      <c r="C160" s="21"/>
      <c r="D160" s="21"/>
      <c r="E160" s="77"/>
      <c r="F160" s="77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 t="str">
        <f t="shared" si="8"/>
        <v/>
      </c>
      <c r="S160" s="8"/>
      <c r="T160" s="61" t="s">
        <v>214</v>
      </c>
    </row>
    <row r="161" spans="1:20" ht="14">
      <c r="A161" s="61" t="s">
        <v>867</v>
      </c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 t="str">
        <f t="shared" si="8"/>
        <v/>
      </c>
      <c r="S161" s="8"/>
      <c r="T161" s="61" t="s">
        <v>867</v>
      </c>
    </row>
    <row r="162" spans="1:20" ht="14">
      <c r="A162" s="61" t="s">
        <v>576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 t="str">
        <f t="shared" si="8"/>
        <v/>
      </c>
      <c r="S162" s="8"/>
      <c r="T162" s="61" t="s">
        <v>576</v>
      </c>
    </row>
    <row r="163" spans="1:20" ht="14">
      <c r="A163" s="61" t="s">
        <v>697</v>
      </c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 t="str">
        <f t="shared" si="8"/>
        <v/>
      </c>
      <c r="S163" s="8"/>
      <c r="T163" s="61" t="s">
        <v>697</v>
      </c>
    </row>
    <row r="164" spans="1:20" ht="14">
      <c r="A164" s="61" t="s">
        <v>291</v>
      </c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 t="str">
        <f t="shared" si="8"/>
        <v/>
      </c>
      <c r="S164" s="8"/>
      <c r="T164" s="61" t="s">
        <v>291</v>
      </c>
    </row>
    <row r="165" spans="1:20"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</row>
    <row r="166" spans="1:20" ht="14">
      <c r="A166" s="2" t="s">
        <v>383</v>
      </c>
      <c r="B166" s="45"/>
      <c r="C166" s="45"/>
      <c r="D166" s="45"/>
      <c r="E166" s="45"/>
      <c r="F166" s="45"/>
      <c r="G166" s="45"/>
      <c r="H166" s="20"/>
      <c r="I166" s="20"/>
      <c r="J166" s="20"/>
      <c r="K166" s="20"/>
      <c r="L166" s="20"/>
      <c r="M166" s="20"/>
      <c r="N166" s="20"/>
      <c r="O166" s="20"/>
      <c r="P166" s="20"/>
      <c r="Q166" s="45"/>
      <c r="R166" s="20"/>
      <c r="T166" s="2" t="s">
        <v>383</v>
      </c>
    </row>
    <row r="167" spans="1:20" ht="14">
      <c r="A167" s="62" t="s">
        <v>332</v>
      </c>
      <c r="B167" s="21"/>
      <c r="C167" s="21"/>
      <c r="D167" s="21"/>
      <c r="E167" s="21"/>
      <c r="F167" s="21">
        <v>1</v>
      </c>
      <c r="G167" s="21"/>
      <c r="H167" s="21"/>
      <c r="I167" s="21"/>
      <c r="J167" s="21"/>
      <c r="K167" s="21">
        <v>1</v>
      </c>
      <c r="L167" s="21"/>
      <c r="M167" s="21"/>
      <c r="N167" s="21"/>
      <c r="O167" s="21">
        <v>1</v>
      </c>
      <c r="P167" s="21"/>
      <c r="Q167" s="21">
        <v>2</v>
      </c>
      <c r="R167" s="21">
        <f>IF(SUM(B167:Q167)=0,"",SUM(B167:Q167))</f>
        <v>5</v>
      </c>
      <c r="S167" s="8"/>
      <c r="T167" s="61" t="s">
        <v>332</v>
      </c>
    </row>
    <row r="168" spans="1:20"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</row>
    <row r="169" spans="1:20">
      <c r="A169" s="3" t="s">
        <v>554</v>
      </c>
      <c r="B169" s="45"/>
      <c r="C169" s="45"/>
      <c r="D169" s="45"/>
      <c r="E169" s="45"/>
      <c r="F169" s="45"/>
      <c r="G169" s="45"/>
      <c r="H169" s="20"/>
      <c r="I169" s="20"/>
      <c r="J169" s="20"/>
      <c r="K169" s="20"/>
      <c r="L169" s="20"/>
      <c r="M169" s="20"/>
      <c r="N169" s="20"/>
      <c r="O169" s="20"/>
      <c r="P169" s="20"/>
      <c r="Q169" s="45"/>
      <c r="R169" s="20"/>
      <c r="T169" s="3" t="s">
        <v>554</v>
      </c>
    </row>
    <row r="170" spans="1:20" ht="14">
      <c r="A170" s="62" t="s">
        <v>198</v>
      </c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 t="str">
        <f t="shared" ref="R170:R182" si="9">IF(SUM(B170:Q170)=0,"",SUM(B170:Q170))</f>
        <v/>
      </c>
      <c r="S170" s="8"/>
      <c r="T170" s="61" t="s">
        <v>198</v>
      </c>
    </row>
    <row r="171" spans="1:20" ht="14">
      <c r="A171" s="61" t="s">
        <v>199</v>
      </c>
      <c r="B171" s="21">
        <v>1</v>
      </c>
      <c r="C171" s="21"/>
      <c r="D171" s="21"/>
      <c r="E171" s="21">
        <v>1</v>
      </c>
      <c r="F171" s="21"/>
      <c r="G171" s="21">
        <v>1</v>
      </c>
      <c r="H171" s="21"/>
      <c r="I171" s="21"/>
      <c r="J171" s="21"/>
      <c r="K171" s="21"/>
      <c r="L171" s="21"/>
      <c r="M171" s="21"/>
      <c r="N171" s="21"/>
      <c r="O171" s="21"/>
      <c r="P171" s="21">
        <v>2</v>
      </c>
      <c r="Q171" s="21"/>
      <c r="R171" s="21">
        <f t="shared" si="9"/>
        <v>5</v>
      </c>
      <c r="S171" s="8"/>
      <c r="T171" s="61" t="s">
        <v>199</v>
      </c>
    </row>
    <row r="172" spans="1:20">
      <c r="A172" s="140" t="s">
        <v>1498</v>
      </c>
      <c r="B172" s="140">
        <v>1</v>
      </c>
      <c r="C172" s="140"/>
      <c r="D172" s="140"/>
      <c r="E172" s="140"/>
      <c r="F172" s="140"/>
      <c r="G172" s="140"/>
      <c r="H172" s="140"/>
      <c r="I172" s="140"/>
      <c r="J172" s="140"/>
      <c r="K172" s="140"/>
      <c r="L172" s="140"/>
      <c r="M172" s="140"/>
      <c r="N172" s="140"/>
      <c r="O172" s="140"/>
      <c r="P172" s="140"/>
      <c r="Q172" s="140"/>
      <c r="R172" s="21">
        <f t="shared" si="9"/>
        <v>1</v>
      </c>
      <c r="S172" s="140"/>
      <c r="T172" s="140" t="s">
        <v>1498</v>
      </c>
    </row>
    <row r="173" spans="1:20" ht="14">
      <c r="A173" s="61" t="s">
        <v>717</v>
      </c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 t="str">
        <f t="shared" si="9"/>
        <v/>
      </c>
      <c r="S173" s="8"/>
      <c r="T173" s="61" t="s">
        <v>717</v>
      </c>
    </row>
    <row r="174" spans="1:20" ht="14">
      <c r="A174" s="62" t="s">
        <v>333</v>
      </c>
      <c r="B174" s="21"/>
      <c r="C174" s="21"/>
      <c r="D174" s="21"/>
      <c r="E174" s="21"/>
      <c r="F174" s="21"/>
      <c r="G174" s="21"/>
      <c r="H174" s="21"/>
      <c r="I174" s="21"/>
      <c r="J174" s="21">
        <v>1</v>
      </c>
      <c r="K174" s="21">
        <v>1</v>
      </c>
      <c r="L174" s="21">
        <v>5</v>
      </c>
      <c r="M174" s="21"/>
      <c r="N174" s="21">
        <v>5</v>
      </c>
      <c r="O174" s="21">
        <v>3</v>
      </c>
      <c r="P174" s="21">
        <v>12</v>
      </c>
      <c r="Q174" s="21"/>
      <c r="R174" s="21">
        <f t="shared" si="9"/>
        <v>27</v>
      </c>
      <c r="S174" s="8"/>
      <c r="T174" s="61" t="s">
        <v>333</v>
      </c>
    </row>
    <row r="175" spans="1:20" ht="14">
      <c r="A175" s="61" t="s">
        <v>334</v>
      </c>
      <c r="B175" s="21"/>
      <c r="C175" s="21"/>
      <c r="D175" s="21"/>
      <c r="E175" s="21"/>
      <c r="F175" s="21"/>
      <c r="G175" s="21"/>
      <c r="H175" s="21"/>
      <c r="I175" s="21"/>
      <c r="J175" s="21">
        <v>4</v>
      </c>
      <c r="K175" s="21">
        <v>1</v>
      </c>
      <c r="L175" s="21"/>
      <c r="M175" s="21"/>
      <c r="N175" s="21"/>
      <c r="O175" s="21"/>
      <c r="P175" s="21"/>
      <c r="Q175" s="21"/>
      <c r="R175" s="21">
        <f t="shared" si="9"/>
        <v>5</v>
      </c>
      <c r="S175" s="8"/>
      <c r="T175" s="61" t="s">
        <v>334</v>
      </c>
    </row>
    <row r="176" spans="1:20" ht="14">
      <c r="A176" s="61" t="s">
        <v>1256</v>
      </c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 t="str">
        <f t="shared" si="9"/>
        <v/>
      </c>
      <c r="S176" s="8"/>
      <c r="T176" s="61" t="s">
        <v>1256</v>
      </c>
    </row>
    <row r="177" spans="1:20" ht="14">
      <c r="A177" s="61" t="s">
        <v>200</v>
      </c>
      <c r="B177" s="21">
        <v>7</v>
      </c>
      <c r="C177" s="21">
        <v>2</v>
      </c>
      <c r="D177" s="21"/>
      <c r="E177" s="21">
        <v>1</v>
      </c>
      <c r="F177" s="21"/>
      <c r="G177" s="21"/>
      <c r="H177" s="21"/>
      <c r="I177" s="21"/>
      <c r="J177" s="21">
        <v>3</v>
      </c>
      <c r="K177" s="21"/>
      <c r="L177" s="21">
        <v>1</v>
      </c>
      <c r="M177" s="21">
        <v>5</v>
      </c>
      <c r="N177" s="21">
        <v>3</v>
      </c>
      <c r="O177" s="21"/>
      <c r="P177" s="21"/>
      <c r="Q177" s="21"/>
      <c r="R177" s="21">
        <f t="shared" si="9"/>
        <v>22</v>
      </c>
      <c r="S177" s="8"/>
      <c r="T177" s="61" t="s">
        <v>200</v>
      </c>
    </row>
    <row r="178" spans="1:20" ht="14">
      <c r="A178" s="61" t="s">
        <v>336</v>
      </c>
      <c r="B178" s="21"/>
      <c r="C178" s="21"/>
      <c r="D178" s="21"/>
      <c r="E178" s="21">
        <v>1</v>
      </c>
      <c r="F178" s="21">
        <v>1</v>
      </c>
      <c r="G178" s="21"/>
      <c r="H178" s="21"/>
      <c r="I178" s="21"/>
      <c r="J178" s="21"/>
      <c r="K178" s="21"/>
      <c r="L178" s="21"/>
      <c r="M178" s="21"/>
      <c r="N178" s="21"/>
      <c r="O178" s="21"/>
      <c r="P178" s="21">
        <v>2</v>
      </c>
      <c r="Q178" s="21"/>
      <c r="R178" s="21">
        <f t="shared" si="9"/>
        <v>4</v>
      </c>
      <c r="S178" s="8"/>
      <c r="T178" s="61" t="s">
        <v>336</v>
      </c>
    </row>
    <row r="179" spans="1:20" ht="14">
      <c r="A179" s="61" t="s">
        <v>787</v>
      </c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 t="str">
        <f t="shared" si="9"/>
        <v/>
      </c>
      <c r="S179" s="8"/>
      <c r="T179" s="61" t="s">
        <v>787</v>
      </c>
    </row>
    <row r="180" spans="1:20" ht="14">
      <c r="A180" s="61" t="s">
        <v>263</v>
      </c>
      <c r="B180" s="21"/>
      <c r="C180" s="21">
        <v>1</v>
      </c>
      <c r="D180" s="21"/>
      <c r="E180" s="21">
        <v>1</v>
      </c>
      <c r="F180" s="21"/>
      <c r="G180" s="21"/>
      <c r="H180" s="21">
        <v>1</v>
      </c>
      <c r="I180" s="21"/>
      <c r="J180" s="77">
        <v>1</v>
      </c>
      <c r="K180" s="21">
        <v>1</v>
      </c>
      <c r="L180" s="21"/>
      <c r="M180" s="21"/>
      <c r="N180" s="21">
        <v>1</v>
      </c>
      <c r="O180" s="21"/>
      <c r="P180" s="21">
        <v>1</v>
      </c>
      <c r="Q180" s="21"/>
      <c r="R180" s="21">
        <f t="shared" si="9"/>
        <v>7</v>
      </c>
      <c r="S180" s="8"/>
      <c r="T180" s="61" t="s">
        <v>263</v>
      </c>
    </row>
    <row r="181" spans="1:20" ht="14">
      <c r="A181" s="61" t="s">
        <v>271</v>
      </c>
      <c r="B181" s="21">
        <v>8</v>
      </c>
      <c r="C181" s="21">
        <v>2</v>
      </c>
      <c r="D181" s="21">
        <v>1</v>
      </c>
      <c r="E181" s="21">
        <v>8</v>
      </c>
      <c r="F181" s="21">
        <v>1</v>
      </c>
      <c r="G181" s="21">
        <v>1</v>
      </c>
      <c r="H181" s="21">
        <v>1</v>
      </c>
      <c r="I181" s="21">
        <v>2</v>
      </c>
      <c r="J181" s="21">
        <v>3</v>
      </c>
      <c r="K181" s="21"/>
      <c r="L181" s="21">
        <v>1</v>
      </c>
      <c r="M181" s="21">
        <v>1</v>
      </c>
      <c r="N181" s="21"/>
      <c r="O181" s="21">
        <v>7</v>
      </c>
      <c r="P181" s="21">
        <v>1</v>
      </c>
      <c r="Q181" s="21">
        <v>2</v>
      </c>
      <c r="R181" s="21">
        <f t="shared" si="9"/>
        <v>39</v>
      </c>
      <c r="S181" s="8"/>
      <c r="T181" s="61" t="s">
        <v>271</v>
      </c>
    </row>
    <row r="182" spans="1:20" ht="14">
      <c r="A182" s="62" t="s">
        <v>206</v>
      </c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 t="str">
        <f t="shared" si="9"/>
        <v/>
      </c>
      <c r="S182" s="8"/>
      <c r="T182" s="61" t="s">
        <v>206</v>
      </c>
    </row>
    <row r="183" spans="1:20"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</row>
    <row r="184" spans="1:20" ht="14">
      <c r="A184" s="2" t="s">
        <v>253</v>
      </c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T184" s="2" t="s">
        <v>253</v>
      </c>
    </row>
    <row r="185" spans="1:20" ht="14">
      <c r="A185" s="62" t="s">
        <v>440</v>
      </c>
      <c r="B185" s="21"/>
      <c r="C185" s="21"/>
      <c r="D185" s="21"/>
      <c r="E185" s="21"/>
      <c r="F185" s="21"/>
      <c r="G185" s="21">
        <v>1</v>
      </c>
      <c r="H185" s="21"/>
      <c r="I185" s="21"/>
      <c r="J185" s="21">
        <v>3</v>
      </c>
      <c r="K185" s="21"/>
      <c r="L185" s="21">
        <v>2</v>
      </c>
      <c r="M185" s="21">
        <v>5</v>
      </c>
      <c r="N185" s="21"/>
      <c r="O185" s="21">
        <v>5</v>
      </c>
      <c r="P185" s="21">
        <v>5</v>
      </c>
      <c r="Q185" s="21">
        <v>2</v>
      </c>
      <c r="R185" s="21">
        <f>IF(SUM(B185:Q185)=0,"",SUM(B185:Q185))</f>
        <v>23</v>
      </c>
      <c r="S185" s="8"/>
      <c r="T185" s="61" t="s">
        <v>440</v>
      </c>
    </row>
    <row r="186" spans="1:20" ht="14">
      <c r="A186" s="62" t="s">
        <v>441</v>
      </c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 t="str">
        <f>IF(SUM(B186:Q186)=0,"",SUM(B186:Q186))</f>
        <v/>
      </c>
      <c r="S186" s="8"/>
      <c r="T186" s="61" t="s">
        <v>441</v>
      </c>
    </row>
    <row r="187" spans="1:20" ht="14">
      <c r="A187" s="62" t="s">
        <v>442</v>
      </c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>
        <v>1</v>
      </c>
      <c r="N187" s="21"/>
      <c r="O187" s="21"/>
      <c r="P187" s="21"/>
      <c r="Q187" s="21"/>
      <c r="R187" s="21">
        <f>IF(SUM(B187:Q187)=0,"",SUM(B187:Q187))</f>
        <v>1</v>
      </c>
      <c r="S187" s="8"/>
      <c r="T187" s="61" t="s">
        <v>442</v>
      </c>
    </row>
    <row r="188" spans="1:20" ht="14">
      <c r="A188" s="62" t="s">
        <v>443</v>
      </c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 t="str">
        <f>IF(SUM(B188:Q188)=0,"",SUM(B188:Q188))</f>
        <v/>
      </c>
      <c r="S188" s="8"/>
      <c r="T188" s="61" t="s">
        <v>443</v>
      </c>
    </row>
    <row r="189" spans="1:20" ht="14">
      <c r="A189" s="62" t="s">
        <v>20</v>
      </c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 t="str">
        <f>IF(SUM(B189:Q189)=0,"",SUM(B189:Q189))</f>
        <v/>
      </c>
      <c r="S189" s="8"/>
      <c r="T189" s="61" t="s">
        <v>20</v>
      </c>
    </row>
    <row r="190" spans="1:20"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</row>
    <row r="191" spans="1:20" ht="14">
      <c r="A191" s="2" t="s">
        <v>1455</v>
      </c>
      <c r="B191" s="45"/>
      <c r="C191" s="45"/>
      <c r="D191" s="45"/>
      <c r="E191" s="45"/>
      <c r="F191" s="45"/>
      <c r="G191" s="45"/>
      <c r="H191" s="20"/>
      <c r="I191" s="20"/>
      <c r="J191" s="20"/>
      <c r="K191" s="20"/>
      <c r="L191" s="20"/>
      <c r="M191" s="20"/>
      <c r="N191" s="20"/>
      <c r="O191" s="20"/>
      <c r="P191" s="20"/>
      <c r="Q191" s="45"/>
      <c r="R191" s="20"/>
      <c r="T191" s="2" t="s">
        <v>1455</v>
      </c>
    </row>
    <row r="192" spans="1:20" ht="14">
      <c r="A192" s="62" t="s">
        <v>264</v>
      </c>
      <c r="B192" s="21"/>
      <c r="C192" s="21"/>
      <c r="D192" s="21">
        <v>1</v>
      </c>
      <c r="E192" s="21"/>
      <c r="F192" s="21"/>
      <c r="G192" s="21"/>
      <c r="H192" s="21">
        <v>2</v>
      </c>
      <c r="I192" s="21">
        <v>1</v>
      </c>
      <c r="J192" s="21"/>
      <c r="K192" s="21"/>
      <c r="L192" s="21"/>
      <c r="M192" s="21"/>
      <c r="N192" s="20"/>
      <c r="O192" s="20"/>
      <c r="P192" s="21">
        <v>1</v>
      </c>
      <c r="Q192" s="21"/>
      <c r="R192" s="21">
        <f t="shared" ref="R192:R204" si="10">IF(SUM(B192:Q192)=0,"",SUM(B192:Q192))</f>
        <v>5</v>
      </c>
      <c r="S192" s="8"/>
      <c r="T192" s="61" t="s">
        <v>264</v>
      </c>
    </row>
    <row r="193" spans="1:20" ht="14">
      <c r="A193" s="61" t="s">
        <v>265</v>
      </c>
      <c r="B193" s="21"/>
      <c r="C193" s="21"/>
      <c r="D193" s="21"/>
      <c r="E193" s="21"/>
      <c r="F193" s="21"/>
      <c r="G193" s="21">
        <v>3</v>
      </c>
      <c r="H193" s="21"/>
      <c r="I193" s="21">
        <v>6</v>
      </c>
      <c r="J193" s="21"/>
      <c r="K193" s="21"/>
      <c r="L193" s="21">
        <v>2</v>
      </c>
      <c r="M193" s="21"/>
      <c r="N193" s="21">
        <v>1</v>
      </c>
      <c r="O193" s="21">
        <v>1</v>
      </c>
      <c r="P193" s="21">
        <v>7</v>
      </c>
      <c r="Q193" s="21"/>
      <c r="R193" s="21">
        <f t="shared" si="10"/>
        <v>20</v>
      </c>
      <c r="S193" s="8"/>
      <c r="T193" s="61" t="s">
        <v>265</v>
      </c>
    </row>
    <row r="194" spans="1:20" ht="14">
      <c r="A194" s="61" t="s">
        <v>51</v>
      </c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 t="str">
        <f t="shared" si="10"/>
        <v/>
      </c>
      <c r="S194" s="8"/>
      <c r="T194" s="61" t="s">
        <v>51</v>
      </c>
    </row>
    <row r="195" spans="1:20" ht="14">
      <c r="A195" s="61" t="s">
        <v>126</v>
      </c>
      <c r="B195" s="21"/>
      <c r="C195" s="21"/>
      <c r="D195" s="21">
        <v>1</v>
      </c>
      <c r="E195" s="21">
        <v>1</v>
      </c>
      <c r="F195" s="21"/>
      <c r="G195" s="21">
        <v>4</v>
      </c>
      <c r="H195" s="21"/>
      <c r="I195" s="21"/>
      <c r="J195" s="21"/>
      <c r="K195" s="21"/>
      <c r="L195" s="21"/>
      <c r="M195" s="21"/>
      <c r="N195" s="21"/>
      <c r="O195" s="21"/>
      <c r="P195" s="21">
        <v>1</v>
      </c>
      <c r="Q195" s="21"/>
      <c r="R195" s="21">
        <f t="shared" si="10"/>
        <v>7</v>
      </c>
      <c r="S195" s="8"/>
      <c r="T195" s="61" t="s">
        <v>126</v>
      </c>
    </row>
    <row r="196" spans="1:20" ht="14">
      <c r="A196" s="61" t="s">
        <v>127</v>
      </c>
      <c r="B196" s="21"/>
      <c r="C196" s="21"/>
      <c r="D196" s="21"/>
      <c r="E196" s="21"/>
      <c r="F196" s="21"/>
      <c r="G196" s="21"/>
      <c r="H196" s="21">
        <v>2</v>
      </c>
      <c r="I196" s="21"/>
      <c r="J196" s="21"/>
      <c r="K196" s="21">
        <v>4</v>
      </c>
      <c r="L196" s="21"/>
      <c r="M196" s="21"/>
      <c r="N196" s="21">
        <v>8</v>
      </c>
      <c r="O196" s="21">
        <v>3</v>
      </c>
      <c r="P196" s="21">
        <v>3</v>
      </c>
      <c r="Q196" s="21"/>
      <c r="R196" s="21">
        <f t="shared" si="10"/>
        <v>20</v>
      </c>
      <c r="S196" s="8"/>
      <c r="T196" s="61" t="s">
        <v>127</v>
      </c>
    </row>
    <row r="197" spans="1:20" ht="14">
      <c r="A197" s="61" t="s">
        <v>128</v>
      </c>
      <c r="B197" s="21"/>
      <c r="C197" s="21"/>
      <c r="D197" s="21"/>
      <c r="E197" s="21"/>
      <c r="F197" s="21"/>
      <c r="G197" s="21"/>
      <c r="H197" s="21">
        <v>2</v>
      </c>
      <c r="I197" s="21"/>
      <c r="J197" s="21"/>
      <c r="K197" s="21"/>
      <c r="L197" s="21"/>
      <c r="M197" s="21"/>
      <c r="N197" s="21">
        <v>1</v>
      </c>
      <c r="O197" s="21"/>
      <c r="P197" s="21">
        <v>1</v>
      </c>
      <c r="Q197" s="21"/>
      <c r="R197" s="21">
        <f t="shared" si="10"/>
        <v>4</v>
      </c>
      <c r="S197" s="8"/>
      <c r="T197" s="61" t="s">
        <v>128</v>
      </c>
    </row>
    <row r="198" spans="1:20" ht="14">
      <c r="A198" s="61" t="s">
        <v>270</v>
      </c>
      <c r="B198" s="21"/>
      <c r="C198" s="21"/>
      <c r="D198" s="21"/>
      <c r="E198" s="21">
        <v>1</v>
      </c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>
        <v>1</v>
      </c>
      <c r="Q198" s="21"/>
      <c r="R198" s="21">
        <f t="shared" si="10"/>
        <v>2</v>
      </c>
      <c r="S198" s="8"/>
      <c r="T198" s="61" t="s">
        <v>270</v>
      </c>
    </row>
    <row r="199" spans="1:20" ht="14">
      <c r="A199" s="61" t="s">
        <v>21</v>
      </c>
      <c r="B199" s="21"/>
      <c r="C199" s="21"/>
      <c r="D199" s="21"/>
      <c r="E199" s="21"/>
      <c r="F199" s="21"/>
      <c r="G199" s="21"/>
      <c r="H199" s="21">
        <v>2</v>
      </c>
      <c r="I199" s="21"/>
      <c r="J199" s="21"/>
      <c r="K199" s="21"/>
      <c r="L199" s="21"/>
      <c r="M199" s="21"/>
      <c r="N199" s="21"/>
      <c r="O199" s="21"/>
      <c r="P199" s="21"/>
      <c r="Q199" s="21"/>
      <c r="R199" s="21">
        <f t="shared" si="10"/>
        <v>2</v>
      </c>
      <c r="S199" s="8"/>
      <c r="T199" s="61" t="s">
        <v>21</v>
      </c>
    </row>
    <row r="200" spans="1:20" ht="14">
      <c r="A200" s="61" t="s">
        <v>4</v>
      </c>
      <c r="B200" s="21"/>
      <c r="C200" s="21"/>
      <c r="D200" s="21"/>
      <c r="E200" s="21"/>
      <c r="F200" s="21"/>
      <c r="G200" s="21"/>
      <c r="H200" s="21"/>
      <c r="I200" s="21"/>
      <c r="J200" s="21"/>
      <c r="K200" s="21">
        <v>3</v>
      </c>
      <c r="L200" s="21"/>
      <c r="M200" s="21">
        <v>4</v>
      </c>
      <c r="N200" s="21"/>
      <c r="O200" s="21">
        <v>2</v>
      </c>
      <c r="P200" s="21">
        <v>5</v>
      </c>
      <c r="Q200" s="21">
        <v>2</v>
      </c>
      <c r="R200" s="21">
        <f t="shared" si="10"/>
        <v>16</v>
      </c>
      <c r="S200" s="8"/>
      <c r="T200" s="61" t="s">
        <v>4</v>
      </c>
    </row>
    <row r="201" spans="1:20" ht="14">
      <c r="A201" s="61" t="s">
        <v>142</v>
      </c>
      <c r="B201" s="21">
        <v>1</v>
      </c>
      <c r="C201" s="21">
        <v>1</v>
      </c>
      <c r="D201" s="21"/>
      <c r="E201" s="21"/>
      <c r="F201" s="21"/>
      <c r="G201" s="21"/>
      <c r="H201" s="21"/>
      <c r="I201" s="21"/>
      <c r="J201" s="21">
        <v>16</v>
      </c>
      <c r="K201" s="21">
        <v>2</v>
      </c>
      <c r="L201" s="21"/>
      <c r="M201" s="21"/>
      <c r="N201" s="21">
        <v>5</v>
      </c>
      <c r="O201" s="21"/>
      <c r="P201" s="21">
        <v>4</v>
      </c>
      <c r="Q201" s="21"/>
      <c r="R201" s="21">
        <f t="shared" si="10"/>
        <v>29</v>
      </c>
      <c r="S201" s="8"/>
      <c r="T201" s="61" t="s">
        <v>142</v>
      </c>
    </row>
    <row r="202" spans="1:20" ht="14">
      <c r="A202" s="61" t="s">
        <v>143</v>
      </c>
      <c r="B202" s="21"/>
      <c r="C202" s="21"/>
      <c r="D202" s="21"/>
      <c r="E202" s="21">
        <v>4</v>
      </c>
      <c r="F202" s="21"/>
      <c r="G202" s="21">
        <v>3</v>
      </c>
      <c r="H202" s="21"/>
      <c r="I202" s="21"/>
      <c r="J202" s="21"/>
      <c r="K202" s="21">
        <v>12</v>
      </c>
      <c r="L202" s="21">
        <v>6</v>
      </c>
      <c r="M202" s="21">
        <v>16</v>
      </c>
      <c r="N202" s="21">
        <v>1</v>
      </c>
      <c r="O202" s="21">
        <v>7</v>
      </c>
      <c r="P202" s="21">
        <v>4</v>
      </c>
      <c r="Q202" s="21">
        <v>12</v>
      </c>
      <c r="R202" s="21">
        <f t="shared" si="10"/>
        <v>65</v>
      </c>
      <c r="S202" s="8"/>
      <c r="T202" s="61" t="s">
        <v>143</v>
      </c>
    </row>
    <row r="203" spans="1:20" ht="14">
      <c r="A203" s="61" t="s">
        <v>52</v>
      </c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 t="str">
        <f t="shared" si="10"/>
        <v/>
      </c>
      <c r="S203" s="8"/>
      <c r="T203" s="61" t="s">
        <v>52</v>
      </c>
    </row>
    <row r="204" spans="1:20" ht="14">
      <c r="A204" s="61" t="s">
        <v>22</v>
      </c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 t="str">
        <f t="shared" si="10"/>
        <v/>
      </c>
      <c r="S204" s="8"/>
      <c r="T204" s="61" t="s">
        <v>22</v>
      </c>
    </row>
    <row r="205" spans="1:20"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</row>
    <row r="206" spans="1:20" ht="14">
      <c r="A206" s="2" t="s">
        <v>556</v>
      </c>
      <c r="B206" s="45"/>
      <c r="C206" s="45"/>
      <c r="D206" s="45"/>
      <c r="E206" s="45"/>
      <c r="F206" s="45"/>
      <c r="G206" s="45"/>
      <c r="H206" s="20"/>
      <c r="I206" s="20"/>
      <c r="J206" s="20"/>
      <c r="K206" s="20"/>
      <c r="L206" s="20"/>
      <c r="M206" s="20"/>
      <c r="N206" s="20"/>
      <c r="O206" s="20"/>
      <c r="P206" s="20"/>
      <c r="Q206" s="45"/>
      <c r="R206" s="20"/>
      <c r="T206" s="2" t="s">
        <v>556</v>
      </c>
    </row>
    <row r="207" spans="1:20" ht="14">
      <c r="A207" s="61" t="s">
        <v>482</v>
      </c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 t="str">
        <f>IF(SUM(B207:Q207)=0,"",SUM(B207:Q207))</f>
        <v/>
      </c>
      <c r="S207" s="8"/>
      <c r="T207" s="61" t="s">
        <v>482</v>
      </c>
    </row>
    <row r="208" spans="1:20" ht="14">
      <c r="A208" s="62" t="s">
        <v>341</v>
      </c>
      <c r="B208" s="21">
        <v>4</v>
      </c>
      <c r="C208" s="21">
        <v>1</v>
      </c>
      <c r="D208" s="21">
        <v>2</v>
      </c>
      <c r="E208" s="21">
        <v>2</v>
      </c>
      <c r="F208" s="21"/>
      <c r="G208" s="21"/>
      <c r="H208" s="21">
        <v>3</v>
      </c>
      <c r="I208" s="21">
        <v>9</v>
      </c>
      <c r="J208" s="21"/>
      <c r="K208" s="21">
        <v>3</v>
      </c>
      <c r="L208" s="77">
        <v>1</v>
      </c>
      <c r="M208" s="21"/>
      <c r="N208" s="21">
        <v>1</v>
      </c>
      <c r="O208" s="21"/>
      <c r="P208" s="21">
        <v>6</v>
      </c>
      <c r="Q208" s="21"/>
      <c r="R208" s="21">
        <f>IF(SUM(B208:Q208)=0,"",SUM(B208:Q208))</f>
        <v>32</v>
      </c>
      <c r="S208" s="8"/>
      <c r="T208" s="61" t="s">
        <v>341</v>
      </c>
    </row>
    <row r="209" spans="1:20" ht="14">
      <c r="A209" s="61" t="s">
        <v>502</v>
      </c>
      <c r="B209" s="21">
        <v>4</v>
      </c>
      <c r="C209" s="21"/>
      <c r="D209" s="21"/>
      <c r="E209" s="21">
        <v>4</v>
      </c>
      <c r="F209" s="21"/>
      <c r="G209" s="21"/>
      <c r="H209" s="21"/>
      <c r="I209" s="21">
        <v>1</v>
      </c>
      <c r="J209" s="21">
        <v>5</v>
      </c>
      <c r="K209" s="21">
        <v>4</v>
      </c>
      <c r="L209" s="21"/>
      <c r="M209" s="21">
        <v>19</v>
      </c>
      <c r="N209" s="21">
        <v>2</v>
      </c>
      <c r="O209" s="21">
        <v>1</v>
      </c>
      <c r="P209" s="21">
        <v>10</v>
      </c>
      <c r="Q209" s="21"/>
      <c r="R209" s="21">
        <f>IF(SUM(B209:Q209)=0,"",SUM(B209:Q209))</f>
        <v>50</v>
      </c>
      <c r="S209" s="8"/>
      <c r="T209" s="61" t="s">
        <v>502</v>
      </c>
    </row>
    <row r="210" spans="1:20" ht="14">
      <c r="A210" s="61" t="s">
        <v>741</v>
      </c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 t="str">
        <f>IF(SUM(B210:Q210)=0,"",SUM(B210:Q210))</f>
        <v/>
      </c>
      <c r="S210" s="8"/>
      <c r="T210" s="61" t="s">
        <v>741</v>
      </c>
    </row>
    <row r="211" spans="1:20" ht="14">
      <c r="A211" s="61" t="s">
        <v>23</v>
      </c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 t="str">
        <f>IF(SUM(B211:Q211)=0,"",SUM(B211:Q211))</f>
        <v/>
      </c>
      <c r="S211" s="8"/>
      <c r="T211" s="61" t="s">
        <v>23</v>
      </c>
    </row>
    <row r="212" spans="1:20">
      <c r="A212" s="48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T212" s="48"/>
    </row>
    <row r="213" spans="1:20" ht="14">
      <c r="A213" s="2" t="s">
        <v>1456</v>
      </c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T213" s="2" t="s">
        <v>1456</v>
      </c>
    </row>
    <row r="214" spans="1:20" ht="14">
      <c r="A214" s="61" t="s">
        <v>497</v>
      </c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 t="str">
        <f>IF(SUM(B214:Q214)=0,"",SUM(B214:Q214))</f>
        <v/>
      </c>
      <c r="S214" s="8"/>
      <c r="T214" s="61" t="s">
        <v>497</v>
      </c>
    </row>
    <row r="215" spans="1:20"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</row>
    <row r="216" spans="1:20" ht="14">
      <c r="A216" s="2" t="s">
        <v>557</v>
      </c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T216" s="2" t="s">
        <v>557</v>
      </c>
    </row>
    <row r="217" spans="1:20" ht="14">
      <c r="A217" s="39" t="s">
        <v>309</v>
      </c>
      <c r="B217" s="21"/>
      <c r="C217" s="21"/>
      <c r="D217" s="21"/>
      <c r="E217" s="21"/>
      <c r="F217" s="21"/>
      <c r="G217" s="21"/>
      <c r="H217" s="21"/>
      <c r="I217" s="21">
        <v>1</v>
      </c>
      <c r="J217" s="21"/>
      <c r="K217" s="21"/>
      <c r="L217" s="21"/>
      <c r="M217" s="21"/>
      <c r="N217" s="21"/>
      <c r="O217" s="21"/>
      <c r="P217" s="21"/>
      <c r="Q217" s="21"/>
      <c r="R217" s="21">
        <f t="shared" ref="R217:R223" si="11">IF(SUM(B217:Q217)=0,"",SUM(B217:Q217))</f>
        <v>1</v>
      </c>
      <c r="S217" s="8"/>
      <c r="T217" s="39" t="s">
        <v>309</v>
      </c>
    </row>
    <row r="218" spans="1:20" ht="14">
      <c r="A218" s="62" t="s">
        <v>343</v>
      </c>
      <c r="B218" s="21">
        <v>5</v>
      </c>
      <c r="C218" s="21">
        <v>4</v>
      </c>
      <c r="D218" s="21">
        <v>3</v>
      </c>
      <c r="E218" s="21">
        <v>8</v>
      </c>
      <c r="F218" s="21">
        <v>3</v>
      </c>
      <c r="G218" s="21">
        <v>1</v>
      </c>
      <c r="H218" s="21">
        <v>5</v>
      </c>
      <c r="I218" s="21">
        <v>3</v>
      </c>
      <c r="J218" s="21">
        <v>1</v>
      </c>
      <c r="K218" s="21">
        <v>4</v>
      </c>
      <c r="L218" s="21"/>
      <c r="M218" s="21"/>
      <c r="N218" s="21"/>
      <c r="O218" s="21">
        <v>2</v>
      </c>
      <c r="P218" s="21">
        <v>4</v>
      </c>
      <c r="Q218" s="21"/>
      <c r="R218" s="21">
        <f t="shared" si="11"/>
        <v>43</v>
      </c>
      <c r="S218" s="8"/>
      <c r="T218" s="61" t="s">
        <v>343</v>
      </c>
    </row>
    <row r="219" spans="1:20" ht="14">
      <c r="A219" s="61" t="s">
        <v>1230</v>
      </c>
      <c r="B219" s="21">
        <v>19</v>
      </c>
      <c r="C219" s="21">
        <v>6</v>
      </c>
      <c r="D219" s="21">
        <v>2</v>
      </c>
      <c r="E219" s="21">
        <v>4</v>
      </c>
      <c r="F219" s="21">
        <v>4</v>
      </c>
      <c r="G219" s="21">
        <v>1</v>
      </c>
      <c r="H219" s="21"/>
      <c r="I219" s="21"/>
      <c r="J219" s="21">
        <v>11</v>
      </c>
      <c r="K219" s="21">
        <v>10</v>
      </c>
      <c r="L219" s="21">
        <v>4</v>
      </c>
      <c r="M219" s="21">
        <v>20</v>
      </c>
      <c r="N219" s="21">
        <v>1</v>
      </c>
      <c r="O219" s="21">
        <v>10</v>
      </c>
      <c r="P219" s="21">
        <v>2</v>
      </c>
      <c r="Q219" s="21"/>
      <c r="R219" s="21">
        <f t="shared" si="11"/>
        <v>94</v>
      </c>
      <c r="S219" s="8"/>
      <c r="T219" s="61" t="s">
        <v>1230</v>
      </c>
    </row>
    <row r="220" spans="1:20" ht="14">
      <c r="A220" s="61" t="s">
        <v>496</v>
      </c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>
        <v>8</v>
      </c>
      <c r="N220" s="21">
        <v>2</v>
      </c>
      <c r="O220" s="21">
        <v>3</v>
      </c>
      <c r="P220" s="21">
        <v>1</v>
      </c>
      <c r="Q220" s="21">
        <v>4</v>
      </c>
      <c r="R220" s="21">
        <f t="shared" si="11"/>
        <v>18</v>
      </c>
      <c r="S220" s="8"/>
      <c r="T220" s="61" t="s">
        <v>496</v>
      </c>
    </row>
    <row r="221" spans="1:20" ht="14">
      <c r="A221" s="61" t="s">
        <v>793</v>
      </c>
      <c r="B221" s="21">
        <v>43</v>
      </c>
      <c r="C221" s="21">
        <v>6</v>
      </c>
      <c r="D221" s="21"/>
      <c r="E221" s="21">
        <v>25</v>
      </c>
      <c r="F221" s="21">
        <v>1</v>
      </c>
      <c r="G221" s="21">
        <v>2</v>
      </c>
      <c r="H221" s="21">
        <v>1</v>
      </c>
      <c r="I221" s="21"/>
      <c r="J221" s="21"/>
      <c r="K221" s="21">
        <v>3</v>
      </c>
      <c r="L221" s="21"/>
      <c r="M221" s="21">
        <v>12</v>
      </c>
      <c r="N221" s="21">
        <v>1</v>
      </c>
      <c r="O221" s="21">
        <v>8</v>
      </c>
      <c r="P221" s="21"/>
      <c r="Q221" s="21">
        <v>9</v>
      </c>
      <c r="R221" s="21">
        <f t="shared" si="11"/>
        <v>111</v>
      </c>
      <c r="S221" s="8"/>
      <c r="T221" s="61" t="s">
        <v>793</v>
      </c>
    </row>
    <row r="222" spans="1:20" ht="14">
      <c r="A222" s="61" t="s">
        <v>794</v>
      </c>
      <c r="B222" s="21">
        <v>3</v>
      </c>
      <c r="C222" s="21">
        <v>5</v>
      </c>
      <c r="D222" s="21">
        <v>4</v>
      </c>
      <c r="E222" s="21">
        <v>5</v>
      </c>
      <c r="F222" s="21"/>
      <c r="G222" s="21">
        <v>10</v>
      </c>
      <c r="H222" s="21"/>
      <c r="I222" s="21">
        <v>5</v>
      </c>
      <c r="J222" s="21">
        <v>6</v>
      </c>
      <c r="K222" s="21">
        <v>4</v>
      </c>
      <c r="L222" s="21">
        <v>15</v>
      </c>
      <c r="M222" s="21">
        <v>26</v>
      </c>
      <c r="N222" s="21">
        <v>11</v>
      </c>
      <c r="O222" s="21">
        <v>9</v>
      </c>
      <c r="P222" s="21">
        <v>26</v>
      </c>
      <c r="Q222" s="21">
        <v>31</v>
      </c>
      <c r="R222" s="21">
        <f t="shared" si="11"/>
        <v>160</v>
      </c>
      <c r="S222" s="8"/>
      <c r="T222" s="61" t="s">
        <v>794</v>
      </c>
    </row>
    <row r="223" spans="1:20" ht="14">
      <c r="A223" s="38" t="s">
        <v>1391</v>
      </c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21" t="str">
        <f t="shared" si="11"/>
        <v/>
      </c>
      <c r="S223" s="8"/>
      <c r="T223" s="39" t="s">
        <v>1391</v>
      </c>
    </row>
    <row r="224" spans="1:20">
      <c r="A224" s="51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T224" s="51"/>
    </row>
    <row r="225" spans="1:20" ht="14">
      <c r="A225" s="2" t="s">
        <v>1457</v>
      </c>
      <c r="B225" s="45"/>
      <c r="C225" s="45"/>
      <c r="D225" s="45"/>
      <c r="E225" s="45"/>
      <c r="F225" s="45"/>
      <c r="G225" s="45"/>
      <c r="H225" s="20"/>
      <c r="I225" s="20"/>
      <c r="J225" s="20"/>
      <c r="K225" s="20"/>
      <c r="L225" s="20"/>
      <c r="M225" s="20"/>
      <c r="N225" s="20"/>
      <c r="O225" s="20"/>
      <c r="P225" s="20"/>
      <c r="Q225" s="45"/>
      <c r="R225" s="20"/>
      <c r="T225" s="2" t="s">
        <v>1457</v>
      </c>
    </row>
    <row r="226" spans="1:20" ht="14">
      <c r="A226" s="61" t="s">
        <v>165</v>
      </c>
      <c r="B226" s="21">
        <v>22</v>
      </c>
      <c r="C226" s="21">
        <v>1</v>
      </c>
      <c r="D226" s="21">
        <v>1</v>
      </c>
      <c r="E226" s="21">
        <v>8</v>
      </c>
      <c r="F226" s="21"/>
      <c r="G226" s="21"/>
      <c r="H226" s="21"/>
      <c r="I226" s="21">
        <v>3</v>
      </c>
      <c r="J226" s="21">
        <v>2</v>
      </c>
      <c r="K226" s="21">
        <v>4</v>
      </c>
      <c r="L226" s="21">
        <v>2</v>
      </c>
      <c r="M226" s="21">
        <v>2</v>
      </c>
      <c r="N226" s="21">
        <v>2</v>
      </c>
      <c r="O226" s="21">
        <v>1</v>
      </c>
      <c r="P226" s="21">
        <v>4</v>
      </c>
      <c r="Q226" s="21"/>
      <c r="R226" s="21">
        <f>IF(SUM(B226:Q226)=0,"",SUM(B226:Q226))</f>
        <v>52</v>
      </c>
      <c r="S226" s="8"/>
      <c r="T226" s="61" t="s">
        <v>165</v>
      </c>
    </row>
    <row r="227" spans="1:20" ht="14">
      <c r="A227" s="61" t="s">
        <v>320</v>
      </c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>
        <v>2</v>
      </c>
      <c r="P227" s="21">
        <v>1</v>
      </c>
      <c r="Q227" s="21"/>
      <c r="R227" s="21">
        <f>IF(SUM(B227:Q227)=0,"",SUM(B227:Q227))</f>
        <v>3</v>
      </c>
      <c r="S227" s="8"/>
      <c r="T227" s="61" t="s">
        <v>320</v>
      </c>
    </row>
    <row r="228" spans="1:20" ht="14">
      <c r="A228" s="61" t="s">
        <v>172</v>
      </c>
      <c r="B228" s="21">
        <v>9</v>
      </c>
      <c r="C228" s="21">
        <v>3</v>
      </c>
      <c r="D228" s="21">
        <v>4</v>
      </c>
      <c r="E228" s="21">
        <v>8</v>
      </c>
      <c r="F228" s="21">
        <v>2</v>
      </c>
      <c r="G228" s="21"/>
      <c r="H228" s="21"/>
      <c r="I228" s="21">
        <v>1</v>
      </c>
      <c r="J228" s="21"/>
      <c r="K228" s="21"/>
      <c r="L228" s="21"/>
      <c r="M228" s="21"/>
      <c r="N228" s="21"/>
      <c r="O228" s="21"/>
      <c r="P228" s="21"/>
      <c r="Q228" s="21"/>
      <c r="R228" s="21">
        <f>IF(SUM(B228:Q228)=0,"",SUM(B228:Q228))</f>
        <v>27</v>
      </c>
      <c r="S228" s="8"/>
      <c r="T228" s="61" t="s">
        <v>172</v>
      </c>
    </row>
    <row r="229" spans="1:20" ht="14">
      <c r="A229" s="64" t="s">
        <v>617</v>
      </c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 t="str">
        <f>IF(SUM(B229:Q229)=0,"",SUM(B229:Q229))</f>
        <v/>
      </c>
      <c r="S229" s="125"/>
      <c r="T229" s="64" t="s">
        <v>617</v>
      </c>
    </row>
    <row r="230" spans="1:20"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</row>
    <row r="231" spans="1:20" ht="14">
      <c r="A231" s="2" t="s">
        <v>558</v>
      </c>
      <c r="B231" s="45"/>
      <c r="C231" s="45"/>
      <c r="D231" s="45"/>
      <c r="E231" s="45"/>
      <c r="F231" s="45"/>
      <c r="G231" s="45"/>
      <c r="H231" s="20"/>
      <c r="I231" s="20"/>
      <c r="J231" s="20"/>
      <c r="K231" s="20"/>
      <c r="L231" s="20"/>
      <c r="M231" s="20"/>
      <c r="N231" s="20"/>
      <c r="O231" s="20"/>
      <c r="P231" s="20"/>
      <c r="Q231" s="45"/>
      <c r="R231" s="20"/>
      <c r="T231" s="2" t="s">
        <v>558</v>
      </c>
    </row>
    <row r="232" spans="1:20" ht="14">
      <c r="A232" s="61" t="s">
        <v>470</v>
      </c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>
        <v>9</v>
      </c>
      <c r="N232" s="21">
        <v>7</v>
      </c>
      <c r="O232" s="21">
        <v>6</v>
      </c>
      <c r="P232" s="21">
        <v>55</v>
      </c>
      <c r="Q232" s="21">
        <v>4</v>
      </c>
      <c r="R232" s="21">
        <f t="shared" ref="R232:R239" si="12">IF(SUM(B232:Q232)=0,"",SUM(B232:Q232))</f>
        <v>81</v>
      </c>
      <c r="S232" s="8"/>
      <c r="T232" s="61" t="s">
        <v>470</v>
      </c>
    </row>
    <row r="233" spans="1:20" ht="14">
      <c r="A233" s="61" t="s">
        <v>473</v>
      </c>
      <c r="B233" s="21">
        <v>1</v>
      </c>
      <c r="C233" s="21"/>
      <c r="D233" s="21"/>
      <c r="E233" s="21"/>
      <c r="F233" s="21"/>
      <c r="G233" s="21"/>
      <c r="H233" s="21"/>
      <c r="I233" s="21"/>
      <c r="J233" s="21">
        <v>1</v>
      </c>
      <c r="K233" s="21"/>
      <c r="L233" s="21"/>
      <c r="M233" s="21"/>
      <c r="N233" s="21"/>
      <c r="O233" s="21"/>
      <c r="P233" s="21"/>
      <c r="Q233" s="21"/>
      <c r="R233" s="21">
        <f t="shared" si="12"/>
        <v>2</v>
      </c>
      <c r="S233" s="8"/>
      <c r="T233" s="61" t="s">
        <v>473</v>
      </c>
    </row>
    <row r="234" spans="1:20" ht="14">
      <c r="A234" s="61" t="s">
        <v>727</v>
      </c>
      <c r="B234" s="21"/>
      <c r="C234" s="21">
        <v>4</v>
      </c>
      <c r="D234" s="21"/>
      <c r="E234" s="21"/>
      <c r="F234" s="21"/>
      <c r="G234" s="21"/>
      <c r="H234" s="21"/>
      <c r="I234" s="21"/>
      <c r="J234" s="21"/>
      <c r="K234" s="21"/>
      <c r="L234" s="20"/>
      <c r="M234" s="20"/>
      <c r="N234" s="20"/>
      <c r="O234" s="20"/>
      <c r="P234" s="21"/>
      <c r="Q234" s="21"/>
      <c r="R234" s="21">
        <f t="shared" si="12"/>
        <v>4</v>
      </c>
      <c r="S234" s="8"/>
      <c r="T234" s="61" t="s">
        <v>727</v>
      </c>
    </row>
    <row r="235" spans="1:20" ht="14">
      <c r="A235" s="61" t="s">
        <v>471</v>
      </c>
      <c r="B235" s="21">
        <v>5</v>
      </c>
      <c r="C235" s="21"/>
      <c r="D235" s="21">
        <v>2</v>
      </c>
      <c r="E235" s="21">
        <v>30</v>
      </c>
      <c r="F235" s="21">
        <v>4</v>
      </c>
      <c r="G235" s="21">
        <v>56</v>
      </c>
      <c r="H235" s="21">
        <v>3</v>
      </c>
      <c r="I235" s="21">
        <v>13</v>
      </c>
      <c r="J235" s="21">
        <v>1</v>
      </c>
      <c r="K235" s="21"/>
      <c r="L235" s="21">
        <v>12</v>
      </c>
      <c r="M235" s="21"/>
      <c r="N235" s="21"/>
      <c r="O235" s="21"/>
      <c r="P235" s="21">
        <v>13</v>
      </c>
      <c r="Q235" s="21"/>
      <c r="R235" s="21">
        <f t="shared" si="12"/>
        <v>139</v>
      </c>
      <c r="S235" s="8"/>
      <c r="T235" s="61" t="s">
        <v>471</v>
      </c>
    </row>
    <row r="236" spans="1:20" ht="14">
      <c r="A236" s="61" t="s">
        <v>472</v>
      </c>
      <c r="B236" s="21">
        <v>2</v>
      </c>
      <c r="C236" s="21">
        <v>1</v>
      </c>
      <c r="D236" s="21">
        <v>4</v>
      </c>
      <c r="E236" s="21">
        <v>6</v>
      </c>
      <c r="F236" s="21"/>
      <c r="G236" s="21">
        <v>8</v>
      </c>
      <c r="H236" s="21"/>
      <c r="I236" s="21">
        <v>1</v>
      </c>
      <c r="J236" s="21">
        <v>12</v>
      </c>
      <c r="K236" s="21">
        <v>13</v>
      </c>
      <c r="L236" s="21"/>
      <c r="M236" s="21">
        <v>116</v>
      </c>
      <c r="N236" s="21">
        <v>1</v>
      </c>
      <c r="O236" s="21">
        <v>2</v>
      </c>
      <c r="P236" s="21">
        <v>16</v>
      </c>
      <c r="Q236" s="21">
        <v>1</v>
      </c>
      <c r="R236" s="21">
        <f t="shared" si="12"/>
        <v>183</v>
      </c>
      <c r="S236" s="8"/>
      <c r="T236" s="61" t="s">
        <v>472</v>
      </c>
    </row>
    <row r="237" spans="1:20" ht="14">
      <c r="A237" s="61" t="s">
        <v>1454</v>
      </c>
      <c r="B237" s="21">
        <v>1</v>
      </c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>
        <f t="shared" si="12"/>
        <v>1</v>
      </c>
      <c r="S237" s="8"/>
      <c r="T237" s="61" t="s">
        <v>1454</v>
      </c>
    </row>
    <row r="238" spans="1:20" ht="14">
      <c r="A238" s="61" t="s">
        <v>474</v>
      </c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>
        <v>8</v>
      </c>
      <c r="P238" s="21"/>
      <c r="Q238" s="21"/>
      <c r="R238" s="21">
        <f t="shared" si="12"/>
        <v>8</v>
      </c>
      <c r="S238" s="8"/>
      <c r="T238" s="61" t="s">
        <v>474</v>
      </c>
    </row>
    <row r="239" spans="1:20" ht="14">
      <c r="A239" s="61" t="s">
        <v>317</v>
      </c>
      <c r="B239" s="21"/>
      <c r="C239" s="21"/>
      <c r="D239" s="21"/>
      <c r="E239" s="21"/>
      <c r="F239" s="21"/>
      <c r="G239" s="21">
        <v>1</v>
      </c>
      <c r="H239" s="21"/>
      <c r="I239" s="21">
        <v>1</v>
      </c>
      <c r="J239" s="21">
        <v>7</v>
      </c>
      <c r="K239" s="21"/>
      <c r="L239" s="21">
        <v>4</v>
      </c>
      <c r="M239" s="21">
        <v>4</v>
      </c>
      <c r="N239" s="21">
        <v>3</v>
      </c>
      <c r="O239" s="21">
        <v>4</v>
      </c>
      <c r="P239" s="21">
        <v>15</v>
      </c>
      <c r="Q239" s="21">
        <v>8</v>
      </c>
      <c r="R239" s="21">
        <f t="shared" si="12"/>
        <v>47</v>
      </c>
      <c r="S239" s="8"/>
      <c r="T239" s="61" t="s">
        <v>317</v>
      </c>
    </row>
    <row r="240" spans="1:20" ht="14">
      <c r="A240" s="39" t="s">
        <v>1469</v>
      </c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>
        <v>18</v>
      </c>
      <c r="P240" s="21"/>
      <c r="Q240" s="21"/>
      <c r="R240" s="21"/>
      <c r="S240" s="8"/>
      <c r="T240" s="39" t="s">
        <v>1469</v>
      </c>
    </row>
    <row r="241" spans="1:20" ht="14">
      <c r="A241" s="61" t="s">
        <v>475</v>
      </c>
      <c r="B241" s="21"/>
      <c r="C241" s="21"/>
      <c r="D241" s="21"/>
      <c r="E241" s="21"/>
      <c r="F241" s="21"/>
      <c r="G241" s="21">
        <v>60</v>
      </c>
      <c r="H241" s="21"/>
      <c r="I241" s="21"/>
      <c r="J241" s="21">
        <v>12</v>
      </c>
      <c r="K241" s="21"/>
      <c r="L241" s="21">
        <v>1</v>
      </c>
      <c r="M241" s="21">
        <v>229</v>
      </c>
      <c r="N241" s="21"/>
      <c r="O241" s="21">
        <v>23</v>
      </c>
      <c r="P241" s="21">
        <v>10</v>
      </c>
      <c r="Q241" s="21">
        <v>45</v>
      </c>
      <c r="R241" s="21">
        <f>IF(SUM(B241:Q241)=0,"",SUM(B241:Q241))</f>
        <v>380</v>
      </c>
      <c r="S241" s="8"/>
      <c r="T241" s="61" t="s">
        <v>475</v>
      </c>
    </row>
    <row r="242" spans="1:20" ht="14">
      <c r="A242" s="61" t="s">
        <v>345</v>
      </c>
      <c r="B242" s="21"/>
      <c r="C242" s="21"/>
      <c r="D242" s="21">
        <v>8</v>
      </c>
      <c r="E242" s="21"/>
      <c r="F242" s="21">
        <v>8</v>
      </c>
      <c r="G242" s="21"/>
      <c r="H242" s="21"/>
      <c r="I242" s="21"/>
      <c r="J242" s="21">
        <v>1</v>
      </c>
      <c r="K242" s="21"/>
      <c r="L242" s="21"/>
      <c r="M242" s="21"/>
      <c r="N242" s="21"/>
      <c r="O242" s="21"/>
      <c r="P242" s="21"/>
      <c r="Q242" s="21">
        <v>16</v>
      </c>
      <c r="R242" s="21">
        <f>IF(SUM(B242:Q242)=0,"",SUM(B242:Q242))</f>
        <v>33</v>
      </c>
      <c r="S242" s="8"/>
      <c r="T242" s="61" t="s">
        <v>345</v>
      </c>
    </row>
    <row r="243" spans="1:20">
      <c r="A243" s="48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T243" s="48"/>
    </row>
    <row r="244" spans="1:20" ht="14">
      <c r="A244" s="2" t="s">
        <v>133</v>
      </c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T244" s="2" t="s">
        <v>133</v>
      </c>
    </row>
    <row r="245" spans="1:20" ht="14">
      <c r="A245" s="61" t="s">
        <v>133</v>
      </c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 t="str">
        <f>IF(SUM(B245:Q245)=0,"",SUM(B245:Q245))</f>
        <v/>
      </c>
      <c r="S245" s="8"/>
      <c r="T245" s="61" t="s">
        <v>133</v>
      </c>
    </row>
    <row r="246" spans="1:20">
      <c r="A246" s="48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T246" s="48"/>
    </row>
    <row r="247" spans="1:20" ht="14">
      <c r="A247" s="2" t="s">
        <v>562</v>
      </c>
      <c r="B247" s="45"/>
      <c r="C247" s="45"/>
      <c r="D247" s="45"/>
      <c r="E247" s="45"/>
      <c r="F247" s="45"/>
      <c r="G247" s="45"/>
      <c r="H247" s="20"/>
      <c r="I247" s="20"/>
      <c r="J247" s="20"/>
      <c r="K247" s="20"/>
      <c r="L247" s="20"/>
      <c r="M247" s="20"/>
      <c r="N247" s="20"/>
      <c r="O247" s="20"/>
      <c r="P247" s="20"/>
      <c r="Q247" s="45"/>
      <c r="R247" s="20"/>
      <c r="T247" s="2" t="s">
        <v>562</v>
      </c>
    </row>
    <row r="248" spans="1:20" ht="14">
      <c r="A248" s="61" t="s">
        <v>596</v>
      </c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 t="str">
        <f>IF(SUM(B248:Q248)=0,"",SUM(B248:Q248))</f>
        <v/>
      </c>
      <c r="S248" s="8"/>
      <c r="T248" s="61" t="s">
        <v>596</v>
      </c>
    </row>
    <row r="249" spans="1:20" ht="14">
      <c r="A249" s="61" t="s">
        <v>597</v>
      </c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>
        <v>1</v>
      </c>
      <c r="N249" s="21">
        <v>1</v>
      </c>
      <c r="O249" s="21"/>
      <c r="P249" s="21">
        <v>1</v>
      </c>
      <c r="Q249" s="21"/>
      <c r="R249" s="21">
        <f>IF(SUM(B249:Q249)=0,"",SUM(B249:Q249))</f>
        <v>3</v>
      </c>
      <c r="S249" s="8"/>
      <c r="T249" s="61" t="s">
        <v>597</v>
      </c>
    </row>
    <row r="250" spans="1:20">
      <c r="A250" s="48"/>
      <c r="B250" s="45"/>
      <c r="C250" s="45"/>
      <c r="D250" s="45"/>
      <c r="E250" s="45"/>
      <c r="F250" s="45"/>
      <c r="G250" s="45"/>
      <c r="H250" s="20"/>
      <c r="I250" s="20"/>
      <c r="J250" s="20"/>
      <c r="K250" s="20"/>
      <c r="L250" s="20"/>
      <c r="M250" s="20"/>
      <c r="N250" s="20"/>
      <c r="O250" s="20"/>
      <c r="P250" s="20"/>
      <c r="Q250" s="45"/>
      <c r="R250" s="20"/>
      <c r="T250" s="48"/>
    </row>
    <row r="251" spans="1:20" ht="14">
      <c r="A251" s="2" t="s">
        <v>699</v>
      </c>
      <c r="B251" s="45"/>
      <c r="C251" s="45"/>
      <c r="D251" s="45"/>
      <c r="E251" s="45"/>
      <c r="F251" s="45"/>
      <c r="G251" s="45"/>
      <c r="H251" s="20"/>
      <c r="I251" s="20"/>
      <c r="J251" s="20"/>
      <c r="K251" s="20"/>
      <c r="L251" s="20"/>
      <c r="M251" s="20"/>
      <c r="N251" s="20"/>
      <c r="O251" s="20"/>
      <c r="P251" s="20"/>
      <c r="Q251" s="45"/>
      <c r="R251" s="20"/>
      <c r="T251" s="2" t="s">
        <v>699</v>
      </c>
    </row>
    <row r="252" spans="1:20" ht="14">
      <c r="A252" s="61" t="s">
        <v>75</v>
      </c>
      <c r="B252" s="21">
        <v>7</v>
      </c>
      <c r="C252" s="21">
        <v>5</v>
      </c>
      <c r="D252" s="21">
        <v>6</v>
      </c>
      <c r="E252" s="21">
        <v>5</v>
      </c>
      <c r="F252" s="21">
        <v>2</v>
      </c>
      <c r="G252" s="21">
        <v>2</v>
      </c>
      <c r="H252" s="21">
        <v>1</v>
      </c>
      <c r="I252" s="21">
        <v>3</v>
      </c>
      <c r="J252" s="21">
        <v>4</v>
      </c>
      <c r="K252" s="21">
        <v>2</v>
      </c>
      <c r="L252" s="21">
        <v>2</v>
      </c>
      <c r="M252" s="21"/>
      <c r="N252" s="21"/>
      <c r="O252" s="21">
        <v>3</v>
      </c>
      <c r="P252" s="21">
        <v>7</v>
      </c>
      <c r="Q252" s="21"/>
      <c r="R252" s="21">
        <f>IF(SUM(B252:Q252)=0,"",SUM(B252:Q252))</f>
        <v>49</v>
      </c>
      <c r="S252" s="8"/>
      <c r="T252" s="61" t="s">
        <v>75</v>
      </c>
    </row>
    <row r="253" spans="1:20" ht="14">
      <c r="A253" s="61" t="s">
        <v>181</v>
      </c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>
        <v>4</v>
      </c>
      <c r="O253" s="21">
        <v>2</v>
      </c>
      <c r="P253" s="21">
        <v>1</v>
      </c>
      <c r="Q253" s="21"/>
      <c r="R253" s="21">
        <f>IF(SUM(B253:Q253)=0,"",SUM(B253:Q253))</f>
        <v>7</v>
      </c>
      <c r="S253" s="8"/>
      <c r="T253" s="61" t="s">
        <v>181</v>
      </c>
    </row>
    <row r="254" spans="1:20" ht="14">
      <c r="A254" s="61" t="s">
        <v>325</v>
      </c>
      <c r="B254" s="21"/>
      <c r="C254" s="21"/>
      <c r="D254" s="21"/>
      <c r="E254" s="21"/>
      <c r="F254" s="21"/>
      <c r="G254" s="21">
        <v>2</v>
      </c>
      <c r="H254" s="21"/>
      <c r="I254" s="21"/>
      <c r="J254" s="21"/>
      <c r="K254" s="21"/>
      <c r="L254" s="21"/>
      <c r="M254" s="21"/>
      <c r="N254" s="21"/>
      <c r="O254" s="21"/>
      <c r="P254" s="21">
        <v>3</v>
      </c>
      <c r="Q254" s="21"/>
      <c r="R254" s="21">
        <f>IF(SUM(B254:Q254)=0,"",SUM(B254:Q254))</f>
        <v>5</v>
      </c>
      <c r="S254" s="8"/>
      <c r="T254" s="61" t="s">
        <v>325</v>
      </c>
    </row>
    <row r="255" spans="1:20" ht="14">
      <c r="A255" s="61" t="s">
        <v>326</v>
      </c>
      <c r="B255" s="21">
        <v>9</v>
      </c>
      <c r="C255" s="21">
        <v>1</v>
      </c>
      <c r="D255" s="21"/>
      <c r="E255" s="21"/>
      <c r="F255" s="21"/>
      <c r="G255" s="21"/>
      <c r="H255" s="21"/>
      <c r="I255" s="21">
        <v>1</v>
      </c>
      <c r="J255" s="21"/>
      <c r="K255" s="21"/>
      <c r="L255" s="21"/>
      <c r="M255" s="21"/>
      <c r="N255" s="21"/>
      <c r="O255" s="21"/>
      <c r="P255" s="21"/>
      <c r="Q255" s="21"/>
      <c r="R255" s="21">
        <f>IF(SUM(B255:Q255)=0,"",SUM(B255:Q255))</f>
        <v>11</v>
      </c>
      <c r="S255" s="8"/>
      <c r="T255" s="61" t="s">
        <v>326</v>
      </c>
    </row>
    <row r="256" spans="1:20">
      <c r="A256" s="48"/>
      <c r="B256" s="44"/>
      <c r="C256" s="44"/>
      <c r="D256" s="44"/>
      <c r="E256" s="44"/>
      <c r="F256" s="44"/>
      <c r="G256" s="44"/>
      <c r="H256" s="20"/>
      <c r="I256" s="20"/>
      <c r="J256" s="20"/>
      <c r="K256" s="20"/>
      <c r="L256" s="20"/>
      <c r="M256" s="20"/>
      <c r="N256" s="20"/>
      <c r="O256" s="20"/>
      <c r="P256" s="20"/>
      <c r="Q256" s="44"/>
      <c r="R256" s="20"/>
      <c r="T256" s="48"/>
    </row>
    <row r="257" spans="1:20" ht="14">
      <c r="A257" s="127" t="s">
        <v>1360</v>
      </c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125"/>
      <c r="T257" s="127" t="s">
        <v>1360</v>
      </c>
    </row>
    <row r="258" spans="1:20" ht="14">
      <c r="A258" s="39" t="s">
        <v>1361</v>
      </c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 t="str">
        <f>IF(SUM(B258:Q258)=0,"",SUM(B258:Q258))</f>
        <v/>
      </c>
      <c r="S258" s="8"/>
      <c r="T258" s="39" t="s">
        <v>1361</v>
      </c>
    </row>
    <row r="259" spans="1:20">
      <c r="A259" s="48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T259" s="48"/>
    </row>
    <row r="260" spans="1:20" ht="14">
      <c r="A260" s="2" t="s">
        <v>560</v>
      </c>
      <c r="B260" s="45"/>
      <c r="C260" s="45"/>
      <c r="D260" s="45"/>
      <c r="E260" s="45"/>
      <c r="F260" s="45"/>
      <c r="G260" s="45"/>
      <c r="H260" s="20"/>
      <c r="I260" s="20"/>
      <c r="J260" s="20"/>
      <c r="K260" s="20"/>
      <c r="L260" s="20"/>
      <c r="M260" s="20"/>
      <c r="N260" s="20"/>
      <c r="O260" s="20"/>
      <c r="P260" s="20"/>
      <c r="Q260" s="45"/>
      <c r="R260" s="20"/>
      <c r="T260" s="2" t="s">
        <v>560</v>
      </c>
    </row>
    <row r="261" spans="1:20" ht="14">
      <c r="A261" s="61" t="s">
        <v>327</v>
      </c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>
        <v>9</v>
      </c>
      <c r="N261" s="21"/>
      <c r="O261" s="21"/>
      <c r="P261" s="21"/>
      <c r="Q261" s="21"/>
      <c r="R261" s="21">
        <f t="shared" ref="R261:R267" si="13">IF(SUM(B261:Q261)=0,"",SUM(B261:Q261))</f>
        <v>9</v>
      </c>
      <c r="S261" s="8"/>
      <c r="T261" s="61" t="s">
        <v>327</v>
      </c>
    </row>
    <row r="262" spans="1:20" ht="14">
      <c r="A262" s="61" t="s">
        <v>478</v>
      </c>
      <c r="B262" s="21"/>
      <c r="C262" s="21">
        <v>1</v>
      </c>
      <c r="D262" s="21"/>
      <c r="E262" s="21"/>
      <c r="F262" s="21"/>
      <c r="G262" s="21"/>
      <c r="H262" s="21"/>
      <c r="I262" s="21"/>
      <c r="J262" s="21"/>
      <c r="K262" s="21"/>
      <c r="L262" s="21"/>
      <c r="M262" s="21">
        <v>2</v>
      </c>
      <c r="N262" s="21"/>
      <c r="O262" s="21"/>
      <c r="P262" s="21"/>
      <c r="Q262" s="21"/>
      <c r="R262" s="21">
        <f t="shared" si="13"/>
        <v>3</v>
      </c>
      <c r="S262" s="8"/>
      <c r="T262" s="61" t="s">
        <v>478</v>
      </c>
    </row>
    <row r="263" spans="1:20" ht="14">
      <c r="A263" s="61" t="s">
        <v>630</v>
      </c>
      <c r="B263" s="21"/>
      <c r="C263" s="21"/>
      <c r="D263" s="21"/>
      <c r="E263" s="21">
        <v>9</v>
      </c>
      <c r="F263" s="21">
        <v>1</v>
      </c>
      <c r="G263" s="21">
        <v>4</v>
      </c>
      <c r="H263" s="21"/>
      <c r="I263" s="21">
        <v>7</v>
      </c>
      <c r="J263" s="21">
        <v>2</v>
      </c>
      <c r="K263" s="21">
        <v>2</v>
      </c>
      <c r="L263" s="21"/>
      <c r="M263" s="21"/>
      <c r="N263" s="21">
        <v>7</v>
      </c>
      <c r="O263" s="21">
        <v>2</v>
      </c>
      <c r="P263" s="21">
        <v>14</v>
      </c>
      <c r="Q263" s="21">
        <v>1</v>
      </c>
      <c r="R263" s="21">
        <f t="shared" si="13"/>
        <v>49</v>
      </c>
      <c r="S263" s="8"/>
      <c r="T263" s="61" t="s">
        <v>630</v>
      </c>
    </row>
    <row r="264" spans="1:20" ht="14">
      <c r="A264" s="61" t="s">
        <v>260</v>
      </c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 t="str">
        <f t="shared" si="13"/>
        <v/>
      </c>
      <c r="S264" s="8"/>
      <c r="T264" s="61" t="s">
        <v>260</v>
      </c>
    </row>
    <row r="265" spans="1:20" ht="14">
      <c r="A265" s="61" t="s">
        <v>8</v>
      </c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 t="str">
        <f t="shared" si="13"/>
        <v/>
      </c>
      <c r="S265" s="8"/>
      <c r="T265" s="61" t="s">
        <v>8</v>
      </c>
    </row>
    <row r="266" spans="1:20" ht="14">
      <c r="A266" s="61" t="s">
        <v>629</v>
      </c>
      <c r="B266" s="21">
        <v>14</v>
      </c>
      <c r="C266" s="21">
        <v>1</v>
      </c>
      <c r="D266" s="21"/>
      <c r="E266" s="21"/>
      <c r="F266" s="21"/>
      <c r="G266" s="21"/>
      <c r="H266" s="21"/>
      <c r="I266" s="21"/>
      <c r="J266" s="21">
        <v>2</v>
      </c>
      <c r="K266" s="21"/>
      <c r="L266" s="21"/>
      <c r="M266" s="21">
        <v>2</v>
      </c>
      <c r="N266" s="21">
        <v>2</v>
      </c>
      <c r="O266" s="21">
        <v>2</v>
      </c>
      <c r="P266" s="21"/>
      <c r="Q266" s="21">
        <v>1</v>
      </c>
      <c r="R266" s="21">
        <f t="shared" si="13"/>
        <v>24</v>
      </c>
      <c r="S266" s="8"/>
      <c r="T266" s="61" t="s">
        <v>629</v>
      </c>
    </row>
    <row r="267" spans="1:20" ht="14">
      <c r="A267" s="61" t="s">
        <v>45</v>
      </c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 t="str">
        <f t="shared" si="13"/>
        <v/>
      </c>
      <c r="S267" s="8"/>
      <c r="T267" s="61" t="s">
        <v>45</v>
      </c>
    </row>
    <row r="268" spans="1:20"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</row>
    <row r="269" spans="1:20" ht="14">
      <c r="A269" s="2" t="s">
        <v>561</v>
      </c>
      <c r="B269" s="45"/>
      <c r="C269" s="45"/>
      <c r="D269" s="45"/>
      <c r="E269" s="45"/>
      <c r="F269" s="45"/>
      <c r="G269" s="45"/>
      <c r="H269" s="20"/>
      <c r="I269" s="20"/>
      <c r="J269" s="20"/>
      <c r="K269" s="20"/>
      <c r="L269" s="20"/>
      <c r="M269" s="20"/>
      <c r="N269" s="20"/>
      <c r="O269" s="20"/>
      <c r="P269" s="20"/>
      <c r="Q269" s="45"/>
      <c r="R269" s="20"/>
      <c r="T269" s="2" t="s">
        <v>561</v>
      </c>
    </row>
    <row r="270" spans="1:20" ht="14">
      <c r="A270" s="61" t="s">
        <v>595</v>
      </c>
      <c r="B270" s="21"/>
      <c r="C270" s="21"/>
      <c r="D270" s="21"/>
      <c r="E270" s="21"/>
      <c r="F270" s="21">
        <v>2</v>
      </c>
      <c r="G270" s="21"/>
      <c r="H270" s="21"/>
      <c r="I270" s="21"/>
      <c r="J270" s="21"/>
      <c r="K270" s="21"/>
      <c r="L270" s="21"/>
      <c r="M270" s="21"/>
      <c r="N270" s="21"/>
      <c r="O270" s="21"/>
      <c r="P270" s="21">
        <v>1</v>
      </c>
      <c r="Q270" s="21"/>
      <c r="R270" s="21">
        <f>IF(SUM(B270:Q270)=0,"",SUM(B270:Q270))</f>
        <v>3</v>
      </c>
      <c r="S270" s="8"/>
      <c r="T270" s="61" t="s">
        <v>595</v>
      </c>
    </row>
    <row r="271" spans="1:20">
      <c r="A271" s="49"/>
      <c r="B271" s="44"/>
      <c r="C271" s="44"/>
      <c r="D271" s="44"/>
      <c r="E271" s="44"/>
      <c r="F271" s="44"/>
      <c r="G271" s="44"/>
      <c r="H271" s="20"/>
      <c r="I271" s="20"/>
      <c r="J271" s="20"/>
      <c r="K271" s="20"/>
      <c r="L271" s="20"/>
      <c r="M271" s="20"/>
      <c r="N271" s="20"/>
      <c r="O271" s="20"/>
      <c r="P271" s="20"/>
      <c r="Q271" s="44"/>
      <c r="R271" s="20"/>
      <c r="T271" s="49"/>
    </row>
    <row r="272" spans="1:20" ht="14">
      <c r="A272" s="2" t="s">
        <v>254</v>
      </c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T272" s="2" t="s">
        <v>254</v>
      </c>
    </row>
    <row r="273" spans="1:20" ht="14">
      <c r="A273" s="61" t="s">
        <v>660</v>
      </c>
      <c r="B273" s="21">
        <v>21</v>
      </c>
      <c r="C273" s="21"/>
      <c r="D273" s="21">
        <v>7</v>
      </c>
      <c r="E273" s="21">
        <v>14</v>
      </c>
      <c r="F273" s="21">
        <v>8</v>
      </c>
      <c r="G273" s="21">
        <v>5</v>
      </c>
      <c r="H273" s="21"/>
      <c r="I273" s="21">
        <v>1</v>
      </c>
      <c r="J273" s="21">
        <v>14</v>
      </c>
      <c r="K273" s="21">
        <v>4</v>
      </c>
      <c r="L273" s="21">
        <v>14</v>
      </c>
      <c r="M273" s="21">
        <v>162</v>
      </c>
      <c r="N273" s="21">
        <v>2</v>
      </c>
      <c r="O273" s="21">
        <v>51</v>
      </c>
      <c r="P273" s="21">
        <v>32</v>
      </c>
      <c r="Q273" s="21">
        <v>20</v>
      </c>
      <c r="R273" s="21">
        <f>IF(SUM(B273:Q273)=0,"",SUM(B273:Q273))</f>
        <v>355</v>
      </c>
      <c r="S273" s="8"/>
      <c r="T273" s="61" t="s">
        <v>660</v>
      </c>
    </row>
    <row r="274" spans="1:20">
      <c r="A274" s="48"/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T274" s="48"/>
    </row>
    <row r="275" spans="1:20" ht="14">
      <c r="A275" s="2" t="s">
        <v>564</v>
      </c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T275" s="2" t="s">
        <v>564</v>
      </c>
    </row>
    <row r="276" spans="1:20" ht="14">
      <c r="A276" s="61" t="s">
        <v>135</v>
      </c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 t="str">
        <f>IF(SUM(B276:Q276)=0,"",SUM(B276:Q276))</f>
        <v/>
      </c>
      <c r="S276" s="8"/>
      <c r="T276" s="61" t="s">
        <v>135</v>
      </c>
    </row>
    <row r="277" spans="1:20" ht="14">
      <c r="A277" s="61" t="s">
        <v>659</v>
      </c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 t="str">
        <f>IF(SUM(B277:Q277)=0,"",SUM(B277:Q277))</f>
        <v/>
      </c>
      <c r="S277" s="8"/>
      <c r="T277" s="61" t="s">
        <v>659</v>
      </c>
    </row>
    <row r="278" spans="1:20">
      <c r="B278" s="44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</row>
    <row r="279" spans="1:20" ht="14">
      <c r="A279" s="2" t="s">
        <v>563</v>
      </c>
      <c r="B279" s="45"/>
      <c r="C279" s="45"/>
      <c r="D279" s="45"/>
      <c r="E279" s="45"/>
      <c r="F279" s="45"/>
      <c r="G279" s="45"/>
      <c r="H279" s="20"/>
      <c r="I279" s="20"/>
      <c r="J279" s="20"/>
      <c r="K279" s="20"/>
      <c r="L279" s="20"/>
      <c r="M279" s="20"/>
      <c r="N279" s="20"/>
      <c r="O279" s="20"/>
      <c r="P279" s="20"/>
      <c r="Q279" s="45"/>
      <c r="R279" s="20"/>
      <c r="T279" s="2" t="s">
        <v>563</v>
      </c>
    </row>
    <row r="280" spans="1:20" ht="14">
      <c r="A280" s="61" t="s">
        <v>611</v>
      </c>
      <c r="B280" s="21"/>
      <c r="C280" s="21"/>
      <c r="D280" s="21">
        <v>2</v>
      </c>
      <c r="E280" s="21">
        <v>4</v>
      </c>
      <c r="F280" s="21"/>
      <c r="G280" s="21">
        <v>5</v>
      </c>
      <c r="H280" s="21">
        <v>1</v>
      </c>
      <c r="I280" s="21">
        <v>3</v>
      </c>
      <c r="J280" s="21"/>
      <c r="K280" s="21"/>
      <c r="L280" s="21">
        <v>9</v>
      </c>
      <c r="M280" s="21"/>
      <c r="N280" s="21">
        <v>8</v>
      </c>
      <c r="O280" s="21">
        <v>1</v>
      </c>
      <c r="P280" s="21">
        <v>5</v>
      </c>
      <c r="Q280" s="21"/>
      <c r="R280" s="21">
        <f t="shared" ref="R280:R290" si="14">IF(SUM(B280:Q280)=0,"",SUM(B280:Q280))</f>
        <v>38</v>
      </c>
      <c r="S280" s="8"/>
      <c r="T280" s="61" t="s">
        <v>611</v>
      </c>
    </row>
    <row r="281" spans="1:20" ht="14">
      <c r="A281" s="61" t="s">
        <v>613</v>
      </c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>
        <v>1</v>
      </c>
      <c r="P281" s="21">
        <v>18</v>
      </c>
      <c r="Q281" s="21">
        <v>5</v>
      </c>
      <c r="R281" s="21">
        <f t="shared" si="14"/>
        <v>24</v>
      </c>
      <c r="S281" s="8"/>
      <c r="T281" s="61" t="s">
        <v>613</v>
      </c>
    </row>
    <row r="282" spans="1:20" ht="14">
      <c r="A282" s="61" t="s">
        <v>740</v>
      </c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>
        <v>1</v>
      </c>
      <c r="Q282" s="21"/>
      <c r="R282" s="21">
        <f t="shared" si="14"/>
        <v>1</v>
      </c>
      <c r="S282" s="8"/>
      <c r="T282" s="61" t="s">
        <v>740</v>
      </c>
    </row>
    <row r="283" spans="1:20" ht="14">
      <c r="A283" s="61" t="s">
        <v>1039</v>
      </c>
      <c r="B283" s="21"/>
      <c r="C283" s="21"/>
      <c r="D283" s="21"/>
      <c r="E283" s="21"/>
      <c r="F283" s="21"/>
      <c r="G283" s="21"/>
      <c r="H283" s="21"/>
      <c r="I283" s="21"/>
      <c r="J283" s="21">
        <v>1</v>
      </c>
      <c r="K283" s="21"/>
      <c r="L283" s="21"/>
      <c r="M283" s="21"/>
      <c r="N283" s="21"/>
      <c r="O283" s="21">
        <v>1</v>
      </c>
      <c r="P283" s="21"/>
      <c r="Q283" s="21"/>
      <c r="R283" s="21">
        <f t="shared" si="14"/>
        <v>2</v>
      </c>
      <c r="S283" s="8"/>
      <c r="T283" s="61" t="s">
        <v>1039</v>
      </c>
    </row>
    <row r="284" spans="1:20" ht="14">
      <c r="A284" s="62" t="s">
        <v>303</v>
      </c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 t="str">
        <f t="shared" si="14"/>
        <v/>
      </c>
      <c r="S284" s="8"/>
      <c r="T284" s="61" t="s">
        <v>303</v>
      </c>
    </row>
    <row r="285" spans="1:20" ht="14">
      <c r="A285" s="39" t="s">
        <v>1486</v>
      </c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>
        <v>1</v>
      </c>
      <c r="N285" s="21"/>
      <c r="O285" s="21"/>
      <c r="P285" s="21"/>
      <c r="Q285" s="21"/>
      <c r="R285" s="21">
        <f t="shared" si="14"/>
        <v>1</v>
      </c>
      <c r="S285" s="8"/>
      <c r="T285" s="39" t="s">
        <v>1486</v>
      </c>
    </row>
    <row r="286" spans="1:20" ht="14">
      <c r="A286" s="61" t="s">
        <v>134</v>
      </c>
      <c r="B286" s="21">
        <v>1</v>
      </c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>
        <f t="shared" si="14"/>
        <v>1</v>
      </c>
      <c r="S286" s="8"/>
      <c r="T286" s="61" t="s">
        <v>134</v>
      </c>
    </row>
    <row r="287" spans="1:20" ht="14">
      <c r="A287" s="61" t="s">
        <v>1040</v>
      </c>
      <c r="B287" s="21"/>
      <c r="C287" s="21">
        <v>1</v>
      </c>
      <c r="D287" s="21"/>
      <c r="E287" s="21">
        <v>1</v>
      </c>
      <c r="F287" s="21"/>
      <c r="G287" s="21"/>
      <c r="H287" s="21"/>
      <c r="I287" s="21">
        <v>4</v>
      </c>
      <c r="J287" s="21"/>
      <c r="K287" s="21"/>
      <c r="L287" s="21"/>
      <c r="M287" s="21"/>
      <c r="N287" s="21"/>
      <c r="O287" s="21">
        <v>2</v>
      </c>
      <c r="P287" s="21">
        <v>2</v>
      </c>
      <c r="Q287" s="21"/>
      <c r="R287" s="21">
        <f t="shared" si="14"/>
        <v>10</v>
      </c>
      <c r="S287" s="8"/>
      <c r="T287" s="61" t="s">
        <v>1040</v>
      </c>
    </row>
    <row r="288" spans="1:20" ht="14">
      <c r="A288" s="61" t="s">
        <v>1309</v>
      </c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 t="str">
        <f t="shared" si="14"/>
        <v/>
      </c>
      <c r="S288" s="8"/>
      <c r="T288" s="61" t="s">
        <v>1309</v>
      </c>
    </row>
    <row r="289" spans="1:20" ht="14">
      <c r="A289" s="61" t="s">
        <v>658</v>
      </c>
      <c r="B289" s="21">
        <v>18</v>
      </c>
      <c r="C289" s="21">
        <v>7</v>
      </c>
      <c r="D289" s="21">
        <v>11</v>
      </c>
      <c r="E289" s="21">
        <v>24</v>
      </c>
      <c r="F289" s="21">
        <v>9</v>
      </c>
      <c r="G289" s="21">
        <v>10</v>
      </c>
      <c r="H289" s="21">
        <v>8</v>
      </c>
      <c r="I289" s="21">
        <v>18</v>
      </c>
      <c r="J289" s="21">
        <v>3</v>
      </c>
      <c r="K289" s="21">
        <v>6</v>
      </c>
      <c r="L289" s="21">
        <v>7</v>
      </c>
      <c r="M289" s="21">
        <v>10</v>
      </c>
      <c r="N289" s="21">
        <v>6</v>
      </c>
      <c r="O289" s="21">
        <v>12</v>
      </c>
      <c r="P289" s="21">
        <v>17</v>
      </c>
      <c r="Q289" s="21">
        <v>8</v>
      </c>
      <c r="R289" s="21">
        <f t="shared" si="14"/>
        <v>174</v>
      </c>
      <c r="S289" s="8"/>
      <c r="T289" s="61" t="s">
        <v>658</v>
      </c>
    </row>
    <row r="290" spans="1:20" ht="14">
      <c r="A290" s="38" t="s">
        <v>1350</v>
      </c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21" t="str">
        <f t="shared" si="14"/>
        <v/>
      </c>
      <c r="S290" s="8"/>
      <c r="T290" s="39" t="s">
        <v>1350</v>
      </c>
    </row>
    <row r="291" spans="1:20"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</row>
    <row r="292" spans="1:20">
      <c r="A292" s="3" t="s">
        <v>1458</v>
      </c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T292" s="3" t="s">
        <v>1458</v>
      </c>
    </row>
    <row r="293" spans="1:20" ht="14">
      <c r="A293" s="61" t="s">
        <v>662</v>
      </c>
      <c r="B293" s="21"/>
      <c r="C293" s="21"/>
      <c r="D293" s="21"/>
      <c r="E293" s="21"/>
      <c r="F293" s="21"/>
      <c r="G293" s="21"/>
      <c r="H293" s="21"/>
      <c r="I293" s="21"/>
      <c r="J293" s="21">
        <v>1</v>
      </c>
      <c r="K293" s="21"/>
      <c r="L293" s="21"/>
      <c r="M293" s="21">
        <v>2</v>
      </c>
      <c r="N293" s="21"/>
      <c r="O293" s="21">
        <v>2</v>
      </c>
      <c r="P293" s="21">
        <v>2</v>
      </c>
      <c r="Q293" s="21"/>
      <c r="R293" s="21">
        <f>IF(SUM(B293:Q293)=0,"",SUM(B293:Q293))</f>
        <v>7</v>
      </c>
      <c r="S293" s="8"/>
      <c r="T293" s="61" t="s">
        <v>662</v>
      </c>
    </row>
    <row r="294" spans="1:20">
      <c r="A294" s="48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T294" s="48"/>
    </row>
    <row r="295" spans="1:20" ht="14">
      <c r="A295" s="2" t="s">
        <v>1284</v>
      </c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T295" s="2" t="s">
        <v>1284</v>
      </c>
    </row>
    <row r="296" spans="1:20" ht="14">
      <c r="A296" s="61" t="s">
        <v>690</v>
      </c>
      <c r="B296" s="21">
        <v>23</v>
      </c>
      <c r="C296" s="33"/>
      <c r="D296" s="33"/>
      <c r="E296" s="33"/>
      <c r="F296" s="33"/>
      <c r="G296" s="33"/>
      <c r="H296" s="33"/>
      <c r="I296" s="33"/>
      <c r="J296" s="33">
        <v>3</v>
      </c>
      <c r="K296" s="33">
        <v>13</v>
      </c>
      <c r="L296" s="33">
        <v>3</v>
      </c>
      <c r="M296" s="33">
        <v>72</v>
      </c>
      <c r="N296" s="33">
        <v>7</v>
      </c>
      <c r="O296" s="33">
        <v>5</v>
      </c>
      <c r="P296" s="21">
        <v>2</v>
      </c>
      <c r="Q296" s="21">
        <v>14</v>
      </c>
      <c r="R296" s="21">
        <f>IF(SUM(B296:Q296)=0,"",SUM(B296:Q296))</f>
        <v>142</v>
      </c>
      <c r="S296" s="8"/>
      <c r="T296" s="61" t="s">
        <v>690</v>
      </c>
    </row>
    <row r="297" spans="1:20">
      <c r="A297" s="48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T297" s="48"/>
    </row>
    <row r="298" spans="1:20" ht="14">
      <c r="A298" s="2" t="s">
        <v>565</v>
      </c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T298" s="2" t="s">
        <v>565</v>
      </c>
    </row>
    <row r="299" spans="1:20" ht="14">
      <c r="A299" s="61" t="s">
        <v>661</v>
      </c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 t="str">
        <f>IF(SUM(B299:Q299)=0,"",SUM(B299:Q299))</f>
        <v/>
      </c>
      <c r="S299" s="8"/>
      <c r="T299" s="61" t="s">
        <v>661</v>
      </c>
    </row>
    <row r="300" spans="1:20">
      <c r="A300" s="48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T300" s="48"/>
    </row>
    <row r="301" spans="1:20" ht="14">
      <c r="A301" s="2" t="s">
        <v>1280</v>
      </c>
      <c r="B301" s="45"/>
      <c r="C301" s="45"/>
      <c r="D301" s="45"/>
      <c r="E301" s="45"/>
      <c r="F301" s="45"/>
      <c r="G301" s="45"/>
      <c r="H301" s="20"/>
      <c r="I301" s="20"/>
      <c r="J301" s="20"/>
      <c r="K301" s="45"/>
      <c r="L301" s="20"/>
      <c r="M301" s="20"/>
      <c r="N301" s="20"/>
      <c r="O301" s="20"/>
      <c r="P301" s="20"/>
      <c r="Q301" s="45"/>
      <c r="R301" s="20"/>
      <c r="T301" s="2" t="s">
        <v>1280</v>
      </c>
    </row>
    <row r="302" spans="1:20" ht="14">
      <c r="A302" s="61" t="s">
        <v>689</v>
      </c>
      <c r="B302" s="21">
        <v>3</v>
      </c>
      <c r="C302" s="21">
        <v>2</v>
      </c>
      <c r="D302" s="21">
        <v>3</v>
      </c>
      <c r="E302" s="21"/>
      <c r="F302" s="21"/>
      <c r="G302" s="21"/>
      <c r="H302" s="21"/>
      <c r="I302" s="21">
        <v>1</v>
      </c>
      <c r="J302" s="21">
        <v>1</v>
      </c>
      <c r="K302" s="21"/>
      <c r="L302" s="21"/>
      <c r="M302" s="21"/>
      <c r="N302" s="21"/>
      <c r="O302" s="21"/>
      <c r="P302" s="21"/>
      <c r="Q302" s="21"/>
      <c r="R302" s="21">
        <f t="shared" ref="R302:R310" si="15">IF(SUM(B302:Q302)=0,"",SUM(B302:Q302))</f>
        <v>10</v>
      </c>
      <c r="S302" s="8"/>
      <c r="T302" s="61" t="s">
        <v>689</v>
      </c>
    </row>
    <row r="303" spans="1:20" ht="14">
      <c r="A303" s="61" t="s">
        <v>404</v>
      </c>
      <c r="B303" s="21">
        <v>3</v>
      </c>
      <c r="C303" s="21"/>
      <c r="D303" s="21">
        <v>2</v>
      </c>
      <c r="E303" s="21"/>
      <c r="F303" s="21"/>
      <c r="G303" s="21"/>
      <c r="H303" s="21"/>
      <c r="I303" s="21"/>
      <c r="J303" s="21">
        <v>4</v>
      </c>
      <c r="K303" s="21">
        <v>5</v>
      </c>
      <c r="L303" s="21">
        <v>3</v>
      </c>
      <c r="M303" s="21">
        <v>54</v>
      </c>
      <c r="N303" s="21">
        <v>3</v>
      </c>
      <c r="O303" s="21">
        <v>14</v>
      </c>
      <c r="P303" s="21">
        <v>9</v>
      </c>
      <c r="Q303" s="21">
        <v>16</v>
      </c>
      <c r="R303" s="21">
        <f t="shared" si="15"/>
        <v>113</v>
      </c>
      <c r="S303" s="8"/>
      <c r="T303" s="61" t="s">
        <v>404</v>
      </c>
    </row>
    <row r="304" spans="1:20" ht="14">
      <c r="A304" s="61" t="s">
        <v>402</v>
      </c>
      <c r="B304" s="21">
        <v>2</v>
      </c>
      <c r="C304" s="21"/>
      <c r="D304" s="21">
        <v>6</v>
      </c>
      <c r="E304" s="21">
        <v>2</v>
      </c>
      <c r="F304" s="21"/>
      <c r="G304" s="21"/>
      <c r="H304" s="21"/>
      <c r="I304" s="21">
        <v>6</v>
      </c>
      <c r="J304" s="21"/>
      <c r="K304" s="21"/>
      <c r="L304" s="21"/>
      <c r="M304" s="21"/>
      <c r="N304" s="21"/>
      <c r="O304" s="21"/>
      <c r="P304" s="21"/>
      <c r="Q304" s="21"/>
      <c r="R304" s="21">
        <f t="shared" si="15"/>
        <v>16</v>
      </c>
      <c r="S304" s="8"/>
      <c r="T304" s="61" t="s">
        <v>402</v>
      </c>
    </row>
    <row r="305" spans="1:20" ht="14">
      <c r="A305" s="61" t="s">
        <v>403</v>
      </c>
      <c r="B305" s="21"/>
      <c r="C305" s="21"/>
      <c r="D305" s="21"/>
      <c r="E305" s="21"/>
      <c r="F305" s="21"/>
      <c r="G305" s="21">
        <v>8</v>
      </c>
      <c r="H305" s="21"/>
      <c r="I305" s="21"/>
      <c r="J305" s="21"/>
      <c r="K305" s="21"/>
      <c r="L305" s="21"/>
      <c r="M305" s="21"/>
      <c r="N305" s="21"/>
      <c r="O305" s="21">
        <v>1</v>
      </c>
      <c r="P305" s="21">
        <v>8</v>
      </c>
      <c r="Q305" s="21"/>
      <c r="R305" s="21">
        <f t="shared" si="15"/>
        <v>17</v>
      </c>
      <c r="S305" s="8"/>
      <c r="T305" s="61" t="s">
        <v>403</v>
      </c>
    </row>
    <row r="306" spans="1:20" ht="14">
      <c r="A306" s="61" t="s">
        <v>262</v>
      </c>
      <c r="B306" s="21"/>
      <c r="C306" s="21"/>
      <c r="D306" s="21"/>
      <c r="E306" s="21"/>
      <c r="F306" s="21"/>
      <c r="G306" s="21"/>
      <c r="H306" s="21"/>
      <c r="I306" s="21">
        <v>1</v>
      </c>
      <c r="J306" s="21"/>
      <c r="K306" s="21"/>
      <c r="L306" s="21"/>
      <c r="M306" s="21"/>
      <c r="N306" s="21"/>
      <c r="O306" s="21">
        <v>2</v>
      </c>
      <c r="P306" s="21"/>
      <c r="Q306" s="21"/>
      <c r="R306" s="21">
        <f t="shared" si="15"/>
        <v>3</v>
      </c>
      <c r="S306" s="8"/>
      <c r="T306" s="61" t="s">
        <v>262</v>
      </c>
    </row>
    <row r="307" spans="1:20" ht="14">
      <c r="A307" s="61" t="s">
        <v>654</v>
      </c>
      <c r="B307" s="21"/>
      <c r="C307" s="21"/>
      <c r="D307" s="21"/>
      <c r="E307" s="21"/>
      <c r="F307" s="21"/>
      <c r="G307" s="21"/>
      <c r="H307" s="21"/>
      <c r="I307" s="21"/>
      <c r="J307" s="77"/>
      <c r="K307" s="21">
        <v>1</v>
      </c>
      <c r="L307" s="21"/>
      <c r="M307" s="21"/>
      <c r="N307" s="21"/>
      <c r="O307" s="21"/>
      <c r="P307" s="21">
        <v>1</v>
      </c>
      <c r="Q307" s="21"/>
      <c r="R307" s="21">
        <f t="shared" si="15"/>
        <v>2</v>
      </c>
      <c r="S307" s="8"/>
      <c r="T307" s="61" t="s">
        <v>654</v>
      </c>
    </row>
    <row r="308" spans="1:20" ht="14">
      <c r="A308" s="61" t="s">
        <v>669</v>
      </c>
      <c r="B308" s="21">
        <v>10</v>
      </c>
      <c r="C308" s="21">
        <v>2</v>
      </c>
      <c r="D308" s="21">
        <v>2</v>
      </c>
      <c r="E308" s="21"/>
      <c r="F308" s="21"/>
      <c r="G308" s="21"/>
      <c r="H308" s="21"/>
      <c r="I308" s="21">
        <v>2</v>
      </c>
      <c r="J308" s="21">
        <v>5</v>
      </c>
      <c r="K308" s="21">
        <v>12</v>
      </c>
      <c r="L308" s="21">
        <v>1</v>
      </c>
      <c r="M308" s="21">
        <v>6</v>
      </c>
      <c r="N308" s="21">
        <v>5</v>
      </c>
      <c r="O308" s="21">
        <v>2</v>
      </c>
      <c r="P308" s="21">
        <v>1</v>
      </c>
      <c r="Q308" s="21"/>
      <c r="R308" s="21">
        <f t="shared" si="15"/>
        <v>48</v>
      </c>
      <c r="S308" s="8"/>
      <c r="T308" s="61" t="s">
        <v>669</v>
      </c>
    </row>
    <row r="309" spans="1:20" ht="14">
      <c r="A309" s="61" t="s">
        <v>670</v>
      </c>
      <c r="B309" s="21">
        <v>9</v>
      </c>
      <c r="C309" s="21"/>
      <c r="D309" s="21">
        <v>3</v>
      </c>
      <c r="E309" s="21">
        <v>1</v>
      </c>
      <c r="F309" s="21">
        <v>2</v>
      </c>
      <c r="G309" s="21"/>
      <c r="H309" s="21"/>
      <c r="I309" s="21"/>
      <c r="J309" s="21">
        <v>5</v>
      </c>
      <c r="K309" s="36"/>
      <c r="L309" s="21">
        <v>2</v>
      </c>
      <c r="M309" s="21">
        <v>76</v>
      </c>
      <c r="N309" s="21">
        <v>6</v>
      </c>
      <c r="O309" s="21">
        <v>1</v>
      </c>
      <c r="P309" s="21">
        <v>5</v>
      </c>
      <c r="Q309" s="21">
        <v>3</v>
      </c>
      <c r="R309" s="21">
        <f t="shared" si="15"/>
        <v>113</v>
      </c>
      <c r="S309" s="8"/>
      <c r="T309" s="61" t="s">
        <v>670</v>
      </c>
    </row>
    <row r="310" spans="1:20" ht="14">
      <c r="A310" s="61" t="s">
        <v>351</v>
      </c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 t="str">
        <f t="shared" si="15"/>
        <v/>
      </c>
      <c r="S310" s="8"/>
      <c r="T310" s="61" t="s">
        <v>351</v>
      </c>
    </row>
    <row r="311" spans="1:20"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</row>
    <row r="312" spans="1:20" ht="14">
      <c r="A312" s="2" t="s">
        <v>74</v>
      </c>
      <c r="B312" s="45"/>
      <c r="C312" s="45"/>
      <c r="D312" s="45"/>
      <c r="E312" s="45"/>
      <c r="F312" s="45"/>
      <c r="G312" s="45"/>
      <c r="H312" s="20"/>
      <c r="I312" s="20"/>
      <c r="J312" s="20"/>
      <c r="K312" s="20"/>
      <c r="L312" s="20"/>
      <c r="M312" s="20"/>
      <c r="N312" s="20"/>
      <c r="O312" s="20"/>
      <c r="P312" s="20"/>
      <c r="Q312" s="45"/>
      <c r="R312" s="20"/>
      <c r="T312" s="2" t="s">
        <v>74</v>
      </c>
    </row>
    <row r="313" spans="1:20" ht="14">
      <c r="A313" s="61" t="s">
        <v>120</v>
      </c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 t="str">
        <f t="shared" ref="R313:R330" si="16">IF(SUM(B313:Q313)=0,"",SUM(B313:Q313))</f>
        <v/>
      </c>
      <c r="S313" s="8"/>
      <c r="T313" s="61" t="s">
        <v>120</v>
      </c>
    </row>
    <row r="314" spans="1:20" ht="14">
      <c r="A314" s="61" t="s">
        <v>380</v>
      </c>
      <c r="B314" s="21">
        <v>1</v>
      </c>
      <c r="C314" s="21"/>
      <c r="D314" s="21">
        <v>8</v>
      </c>
      <c r="E314" s="21">
        <v>25</v>
      </c>
      <c r="F314" s="21"/>
      <c r="G314" s="21">
        <v>9</v>
      </c>
      <c r="H314" s="21">
        <v>5</v>
      </c>
      <c r="I314" s="21">
        <v>4</v>
      </c>
      <c r="J314" s="21">
        <v>2</v>
      </c>
      <c r="K314" s="21">
        <v>7</v>
      </c>
      <c r="L314" s="21">
        <v>1</v>
      </c>
      <c r="M314" s="21"/>
      <c r="N314" s="21">
        <v>5</v>
      </c>
      <c r="O314" s="21">
        <v>11</v>
      </c>
      <c r="P314" s="21">
        <v>15</v>
      </c>
      <c r="Q314" s="21"/>
      <c r="R314" s="21">
        <f t="shared" si="16"/>
        <v>93</v>
      </c>
      <c r="S314" s="8"/>
      <c r="T314" s="61" t="s">
        <v>380</v>
      </c>
    </row>
    <row r="315" spans="1:20" ht="14">
      <c r="A315" s="61" t="s">
        <v>381</v>
      </c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>
        <v>1</v>
      </c>
      <c r="Q315" s="21"/>
      <c r="R315" s="21">
        <f t="shared" si="16"/>
        <v>1</v>
      </c>
      <c r="S315" s="8"/>
      <c r="T315" s="61" t="s">
        <v>381</v>
      </c>
    </row>
    <row r="316" spans="1:20" ht="14">
      <c r="A316" s="61" t="s">
        <v>287</v>
      </c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 t="str">
        <f t="shared" si="16"/>
        <v/>
      </c>
      <c r="S316" s="8"/>
      <c r="T316" s="61" t="s">
        <v>287</v>
      </c>
    </row>
    <row r="317" spans="1:20" ht="14">
      <c r="A317" s="61" t="s">
        <v>232</v>
      </c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>
        <v>4</v>
      </c>
      <c r="M317" s="21">
        <v>3</v>
      </c>
      <c r="N317" s="21">
        <v>2</v>
      </c>
      <c r="O317" s="21">
        <v>1</v>
      </c>
      <c r="P317" s="21">
        <v>4</v>
      </c>
      <c r="Q317" s="21">
        <v>3</v>
      </c>
      <c r="R317" s="21">
        <f t="shared" si="16"/>
        <v>17</v>
      </c>
      <c r="S317" s="8"/>
      <c r="T317" s="61" t="s">
        <v>232</v>
      </c>
    </row>
    <row r="318" spans="1:20" ht="14">
      <c r="A318" s="61" t="s">
        <v>121</v>
      </c>
      <c r="B318" s="21"/>
      <c r="C318" s="21"/>
      <c r="D318" s="21">
        <v>1</v>
      </c>
      <c r="E318" s="21"/>
      <c r="F318" s="21"/>
      <c r="G318" s="21"/>
      <c r="H318" s="21">
        <v>1</v>
      </c>
      <c r="I318" s="21"/>
      <c r="J318" s="21"/>
      <c r="K318" s="21"/>
      <c r="L318" s="21"/>
      <c r="M318" s="21"/>
      <c r="N318" s="21"/>
      <c r="O318" s="21"/>
      <c r="P318" s="21"/>
      <c r="Q318" s="21"/>
      <c r="R318" s="21">
        <f t="shared" si="16"/>
        <v>2</v>
      </c>
      <c r="S318" s="8"/>
      <c r="T318" s="61" t="s">
        <v>121</v>
      </c>
    </row>
    <row r="319" spans="1:20" ht="14">
      <c r="A319" s="61" t="s">
        <v>857</v>
      </c>
      <c r="B319" s="21">
        <v>11</v>
      </c>
      <c r="C319" s="21">
        <v>3</v>
      </c>
      <c r="D319" s="21">
        <v>4</v>
      </c>
      <c r="E319" s="21">
        <v>3</v>
      </c>
      <c r="F319" s="21">
        <v>2</v>
      </c>
      <c r="G319" s="21"/>
      <c r="H319" s="21">
        <v>3</v>
      </c>
      <c r="I319" s="21">
        <v>4</v>
      </c>
      <c r="J319" s="21"/>
      <c r="K319" s="21">
        <v>1</v>
      </c>
      <c r="L319" s="21"/>
      <c r="M319" s="21"/>
      <c r="N319" s="21">
        <v>1</v>
      </c>
      <c r="O319" s="21"/>
      <c r="P319" s="21">
        <v>10</v>
      </c>
      <c r="Q319" s="21"/>
      <c r="R319" s="21">
        <f t="shared" si="16"/>
        <v>42</v>
      </c>
      <c r="S319" s="8"/>
      <c r="T319" s="61" t="s">
        <v>857</v>
      </c>
    </row>
    <row r="320" spans="1:20" ht="14">
      <c r="A320" s="61" t="s">
        <v>420</v>
      </c>
      <c r="B320" s="21"/>
      <c r="C320" s="21">
        <v>4</v>
      </c>
      <c r="D320" s="21">
        <v>8</v>
      </c>
      <c r="E320" s="21">
        <v>6</v>
      </c>
      <c r="F320" s="21"/>
      <c r="G320" s="21">
        <v>2</v>
      </c>
      <c r="H320" s="21"/>
      <c r="I320" s="21">
        <v>2</v>
      </c>
      <c r="J320" s="21"/>
      <c r="K320" s="21"/>
      <c r="L320" s="21"/>
      <c r="M320" s="21">
        <v>1</v>
      </c>
      <c r="N320" s="21"/>
      <c r="O320" s="21">
        <v>2</v>
      </c>
      <c r="P320" s="21">
        <v>1</v>
      </c>
      <c r="Q320" s="21"/>
      <c r="R320" s="21">
        <f t="shared" si="16"/>
        <v>26</v>
      </c>
      <c r="S320" s="8"/>
      <c r="T320" s="61" t="s">
        <v>420</v>
      </c>
    </row>
    <row r="321" spans="1:20" ht="14">
      <c r="A321" s="61" t="s">
        <v>856</v>
      </c>
      <c r="B321" s="21">
        <v>1</v>
      </c>
      <c r="C321" s="21"/>
      <c r="D321" s="21"/>
      <c r="E321" s="21">
        <v>1</v>
      </c>
      <c r="F321" s="21"/>
      <c r="G321" s="21"/>
      <c r="H321" s="21"/>
      <c r="I321" s="21"/>
      <c r="J321" s="21"/>
      <c r="K321" s="21">
        <v>2</v>
      </c>
      <c r="L321" s="21"/>
      <c r="M321" s="21">
        <v>1</v>
      </c>
      <c r="N321" s="21"/>
      <c r="O321" s="21"/>
      <c r="P321" s="21"/>
      <c r="Q321" s="21"/>
      <c r="R321" s="21">
        <f t="shared" si="16"/>
        <v>5</v>
      </c>
      <c r="S321" s="8"/>
      <c r="T321" s="61" t="s">
        <v>856</v>
      </c>
    </row>
    <row r="322" spans="1:20" ht="14">
      <c r="A322" s="61" t="s">
        <v>778</v>
      </c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 t="str">
        <f t="shared" si="16"/>
        <v/>
      </c>
      <c r="S322" s="8"/>
      <c r="T322" s="61" t="s">
        <v>778</v>
      </c>
    </row>
    <row r="323" spans="1:20" ht="14">
      <c r="A323" s="61" t="s">
        <v>1193</v>
      </c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 t="str">
        <f t="shared" si="16"/>
        <v/>
      </c>
      <c r="S323" s="8"/>
      <c r="T323" s="61" t="s">
        <v>1193</v>
      </c>
    </row>
    <row r="324" spans="1:20" ht="14">
      <c r="A324" s="61" t="s">
        <v>1281</v>
      </c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>
        <v>2</v>
      </c>
      <c r="Q324" s="21"/>
      <c r="R324" s="21">
        <f t="shared" si="16"/>
        <v>2</v>
      </c>
      <c r="S324" s="8"/>
      <c r="T324" s="61" t="s">
        <v>1281</v>
      </c>
    </row>
    <row r="325" spans="1:20" ht="14">
      <c r="A325" s="61" t="s">
        <v>382</v>
      </c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>
        <v>1</v>
      </c>
      <c r="M325" s="21"/>
      <c r="N325" s="21"/>
      <c r="O325" s="21"/>
      <c r="P325" s="21">
        <v>4</v>
      </c>
      <c r="Q325" s="21"/>
      <c r="R325" s="21">
        <f t="shared" si="16"/>
        <v>5</v>
      </c>
      <c r="S325" s="8"/>
      <c r="T325" s="61" t="s">
        <v>382</v>
      </c>
    </row>
    <row r="326" spans="1:20" ht="14">
      <c r="A326" s="61" t="s">
        <v>234</v>
      </c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>
        <v>3</v>
      </c>
      <c r="M326" s="21">
        <v>3</v>
      </c>
      <c r="N326" s="21"/>
      <c r="O326" s="21">
        <v>1</v>
      </c>
      <c r="P326" s="21">
        <v>3</v>
      </c>
      <c r="Q326" s="21"/>
      <c r="R326" s="21">
        <f t="shared" si="16"/>
        <v>10</v>
      </c>
      <c r="S326" s="8"/>
      <c r="T326" s="61" t="s">
        <v>234</v>
      </c>
    </row>
    <row r="327" spans="1:20" ht="14">
      <c r="A327" s="61" t="s">
        <v>122</v>
      </c>
      <c r="B327" s="21">
        <v>13</v>
      </c>
      <c r="C327" s="21">
        <v>2</v>
      </c>
      <c r="D327" s="21"/>
      <c r="E327" s="21">
        <v>2</v>
      </c>
      <c r="F327" s="21"/>
      <c r="G327" s="21">
        <v>1</v>
      </c>
      <c r="H327" s="21">
        <v>1</v>
      </c>
      <c r="I327" s="21">
        <v>7</v>
      </c>
      <c r="J327" s="21"/>
      <c r="K327" s="21"/>
      <c r="L327" s="20">
        <v>1</v>
      </c>
      <c r="M327" s="20">
        <v>2</v>
      </c>
      <c r="N327" s="20"/>
      <c r="O327" s="20">
        <v>2</v>
      </c>
      <c r="P327" s="21">
        <v>7</v>
      </c>
      <c r="Q327" s="21">
        <v>4</v>
      </c>
      <c r="R327" s="21">
        <f t="shared" si="16"/>
        <v>42</v>
      </c>
      <c r="S327" s="8"/>
      <c r="T327" s="61" t="s">
        <v>122</v>
      </c>
    </row>
    <row r="328" spans="1:20" ht="14">
      <c r="A328" s="61" t="s">
        <v>2</v>
      </c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 t="str">
        <f t="shared" si="16"/>
        <v/>
      </c>
      <c r="S328" s="8"/>
      <c r="T328" s="61" t="s">
        <v>2</v>
      </c>
    </row>
    <row r="329" spans="1:20" ht="14">
      <c r="A329" s="61" t="s">
        <v>536</v>
      </c>
      <c r="B329" s="21">
        <v>27</v>
      </c>
      <c r="C329" s="21">
        <v>8</v>
      </c>
      <c r="D329" s="21">
        <v>13</v>
      </c>
      <c r="E329" s="21">
        <v>7</v>
      </c>
      <c r="F329" s="21">
        <v>6</v>
      </c>
      <c r="G329" s="21">
        <v>1</v>
      </c>
      <c r="H329" s="21">
        <v>2</v>
      </c>
      <c r="I329" s="21">
        <v>3</v>
      </c>
      <c r="J329" s="21">
        <v>3</v>
      </c>
      <c r="K329" s="21">
        <v>6</v>
      </c>
      <c r="L329" s="21">
        <v>1</v>
      </c>
      <c r="M329" s="21"/>
      <c r="N329" s="21">
        <v>1</v>
      </c>
      <c r="O329" s="21"/>
      <c r="P329" s="21">
        <v>15</v>
      </c>
      <c r="Q329" s="21"/>
      <c r="R329" s="21">
        <f t="shared" si="16"/>
        <v>93</v>
      </c>
      <c r="S329" s="8"/>
      <c r="T329" s="61" t="s">
        <v>536</v>
      </c>
    </row>
    <row r="330" spans="1:20" ht="14">
      <c r="A330" s="61" t="s">
        <v>209</v>
      </c>
      <c r="B330" s="21"/>
      <c r="C330" s="21"/>
      <c r="D330" s="21"/>
      <c r="E330" s="21"/>
      <c r="F330" s="21"/>
      <c r="G330" s="21"/>
      <c r="H330" s="21">
        <v>1</v>
      </c>
      <c r="I330" s="21"/>
      <c r="J330" s="21"/>
      <c r="K330" s="21"/>
      <c r="L330" s="21"/>
      <c r="M330" s="21"/>
      <c r="N330" s="21"/>
      <c r="O330" s="21"/>
      <c r="P330" s="21"/>
      <c r="Q330" s="21"/>
      <c r="R330" s="21">
        <f t="shared" si="16"/>
        <v>1</v>
      </c>
      <c r="S330" s="8"/>
      <c r="T330" s="61" t="s">
        <v>209</v>
      </c>
    </row>
    <row r="331" spans="1:20">
      <c r="A331" s="48"/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T331" s="48"/>
    </row>
    <row r="332" spans="1:20" ht="14">
      <c r="A332" s="2" t="s">
        <v>1282</v>
      </c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T332" s="2" t="s">
        <v>1282</v>
      </c>
    </row>
    <row r="333" spans="1:20" ht="14">
      <c r="A333" s="61" t="s">
        <v>257</v>
      </c>
      <c r="B333" s="21">
        <v>1</v>
      </c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>
        <v>2</v>
      </c>
      <c r="N333" s="21">
        <v>3</v>
      </c>
      <c r="O333" s="21"/>
      <c r="P333" s="21"/>
      <c r="Q333" s="21"/>
      <c r="R333" s="21">
        <f>IF(SUM(B333:Q333)=0,"",SUM(B333:Q333))</f>
        <v>6</v>
      </c>
      <c r="S333" s="8"/>
      <c r="T333" s="61" t="s">
        <v>257</v>
      </c>
    </row>
    <row r="334" spans="1:20"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</row>
    <row r="335" spans="1:20" ht="14">
      <c r="A335" s="2" t="s">
        <v>1041</v>
      </c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T335" s="2" t="s">
        <v>1041</v>
      </c>
    </row>
    <row r="336" spans="1:20" ht="14">
      <c r="A336" s="61" t="s">
        <v>610</v>
      </c>
      <c r="B336" s="21"/>
      <c r="C336" s="21"/>
      <c r="D336" s="21"/>
      <c r="E336" s="21"/>
      <c r="F336" s="21"/>
      <c r="G336" s="21">
        <v>8</v>
      </c>
      <c r="H336" s="21"/>
      <c r="I336" s="21"/>
      <c r="J336" s="21"/>
      <c r="K336" s="77" t="s">
        <v>1128</v>
      </c>
      <c r="L336" s="21"/>
      <c r="M336" s="21">
        <v>1</v>
      </c>
      <c r="N336" s="21"/>
      <c r="O336" s="21"/>
      <c r="P336" s="21"/>
      <c r="Q336" s="21"/>
      <c r="R336" s="21">
        <f t="shared" ref="R336:R343" si="17">IF(SUM(B336:Q336)=0,"",SUM(B336:Q336))</f>
        <v>9</v>
      </c>
      <c r="S336" s="8"/>
      <c r="T336" s="61" t="s">
        <v>610</v>
      </c>
    </row>
    <row r="337" spans="1:20" ht="14">
      <c r="A337" s="61" t="s">
        <v>747</v>
      </c>
      <c r="B337" s="21"/>
      <c r="C337" s="21"/>
      <c r="D337" s="21"/>
      <c r="E337" s="21">
        <v>5</v>
      </c>
      <c r="F337" s="21"/>
      <c r="G337" s="21">
        <v>9</v>
      </c>
      <c r="H337" s="21"/>
      <c r="I337" s="21">
        <v>3</v>
      </c>
      <c r="J337" s="21">
        <v>1</v>
      </c>
      <c r="K337" s="21">
        <v>3</v>
      </c>
      <c r="L337" s="21">
        <v>57</v>
      </c>
      <c r="M337" s="21">
        <v>37</v>
      </c>
      <c r="N337" s="21">
        <v>70</v>
      </c>
      <c r="O337" s="21">
        <v>32</v>
      </c>
      <c r="P337" s="21">
        <v>38</v>
      </c>
      <c r="Q337" s="21">
        <v>26</v>
      </c>
      <c r="R337" s="21">
        <f t="shared" si="17"/>
        <v>281</v>
      </c>
      <c r="S337" s="8"/>
      <c r="T337" s="61" t="s">
        <v>747</v>
      </c>
    </row>
    <row r="338" spans="1:20" ht="14">
      <c r="A338" s="61" t="s">
        <v>553</v>
      </c>
      <c r="B338" s="21">
        <v>6</v>
      </c>
      <c r="C338" s="21">
        <v>2</v>
      </c>
      <c r="D338" s="21"/>
      <c r="E338" s="21"/>
      <c r="F338" s="21"/>
      <c r="G338" s="21">
        <v>2</v>
      </c>
      <c r="H338" s="21"/>
      <c r="I338" s="21"/>
      <c r="J338" s="21">
        <v>2</v>
      </c>
      <c r="K338" s="21">
        <v>4</v>
      </c>
      <c r="L338" s="21">
        <v>4</v>
      </c>
      <c r="M338" s="21">
        <v>24</v>
      </c>
      <c r="N338" s="21">
        <v>3</v>
      </c>
      <c r="O338" s="21">
        <v>4</v>
      </c>
      <c r="P338" s="21">
        <v>6</v>
      </c>
      <c r="Q338" s="21">
        <v>13</v>
      </c>
      <c r="R338" s="21">
        <f t="shared" si="17"/>
        <v>70</v>
      </c>
      <c r="S338" s="8"/>
      <c r="T338" s="61" t="s">
        <v>553</v>
      </c>
    </row>
    <row r="339" spans="1:20" ht="14">
      <c r="A339" s="61" t="s">
        <v>752</v>
      </c>
      <c r="B339" s="21">
        <v>37</v>
      </c>
      <c r="C339" s="21">
        <v>4</v>
      </c>
      <c r="D339" s="21"/>
      <c r="E339" s="21">
        <v>75</v>
      </c>
      <c r="F339" s="21"/>
      <c r="G339" s="21">
        <v>88</v>
      </c>
      <c r="H339" s="21">
        <v>18</v>
      </c>
      <c r="I339" s="21">
        <v>4</v>
      </c>
      <c r="J339" s="21">
        <v>13</v>
      </c>
      <c r="K339" s="21">
        <v>7</v>
      </c>
      <c r="L339" s="21">
        <v>28</v>
      </c>
      <c r="M339" s="21">
        <v>4</v>
      </c>
      <c r="N339" s="21">
        <v>6</v>
      </c>
      <c r="O339" s="21">
        <v>6</v>
      </c>
      <c r="P339" s="21">
        <v>10</v>
      </c>
      <c r="Q339" s="21">
        <v>42</v>
      </c>
      <c r="R339" s="21">
        <f t="shared" si="17"/>
        <v>342</v>
      </c>
      <c r="S339" s="8"/>
      <c r="T339" s="61" t="s">
        <v>752</v>
      </c>
    </row>
    <row r="340" spans="1:20" ht="14">
      <c r="A340" s="61" t="s">
        <v>289</v>
      </c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>
        <v>1</v>
      </c>
      <c r="P340" s="21"/>
      <c r="Q340" s="21"/>
      <c r="R340" s="21">
        <f t="shared" si="17"/>
        <v>1</v>
      </c>
      <c r="S340" s="8"/>
      <c r="T340" s="61" t="s">
        <v>289</v>
      </c>
    </row>
    <row r="341" spans="1:20" ht="14">
      <c r="A341" s="61" t="s">
        <v>484</v>
      </c>
      <c r="B341" s="21">
        <v>20</v>
      </c>
      <c r="C341" s="21">
        <v>4</v>
      </c>
      <c r="D341" s="21">
        <v>4</v>
      </c>
      <c r="E341" s="21">
        <v>7</v>
      </c>
      <c r="F341" s="21">
        <v>1</v>
      </c>
      <c r="G341" s="21">
        <v>18</v>
      </c>
      <c r="H341" s="21"/>
      <c r="I341" s="21">
        <v>3</v>
      </c>
      <c r="J341" s="21">
        <v>6</v>
      </c>
      <c r="K341" s="21">
        <v>1</v>
      </c>
      <c r="L341" s="21">
        <v>17</v>
      </c>
      <c r="M341" s="21">
        <v>10</v>
      </c>
      <c r="N341" s="21">
        <v>9</v>
      </c>
      <c r="O341" s="21">
        <v>1</v>
      </c>
      <c r="P341" s="21">
        <v>18</v>
      </c>
      <c r="Q341" s="21">
        <v>9</v>
      </c>
      <c r="R341" s="21">
        <f t="shared" si="17"/>
        <v>128</v>
      </c>
      <c r="S341" s="8"/>
      <c r="T341" s="61" t="s">
        <v>484</v>
      </c>
    </row>
    <row r="342" spans="1:20" ht="14">
      <c r="A342" s="61" t="s">
        <v>631</v>
      </c>
      <c r="B342" s="21">
        <v>15</v>
      </c>
      <c r="C342" s="21"/>
      <c r="D342" s="21"/>
      <c r="E342" s="21">
        <v>22</v>
      </c>
      <c r="F342" s="21">
        <v>1</v>
      </c>
      <c r="G342" s="21">
        <v>25</v>
      </c>
      <c r="H342" s="21"/>
      <c r="I342" s="21"/>
      <c r="J342" s="21">
        <v>9</v>
      </c>
      <c r="K342" s="21"/>
      <c r="L342" s="21">
        <v>10</v>
      </c>
      <c r="M342" s="21">
        <v>86</v>
      </c>
      <c r="N342" s="21">
        <v>14</v>
      </c>
      <c r="O342" s="21">
        <v>16</v>
      </c>
      <c r="P342" s="21">
        <v>26</v>
      </c>
      <c r="Q342" s="21">
        <v>4</v>
      </c>
      <c r="R342" s="21">
        <f t="shared" si="17"/>
        <v>228</v>
      </c>
      <c r="S342" s="8"/>
      <c r="T342" s="61" t="s">
        <v>631</v>
      </c>
    </row>
    <row r="343" spans="1:20" ht="14">
      <c r="A343" s="61" t="s">
        <v>507</v>
      </c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 t="str">
        <f t="shared" si="17"/>
        <v/>
      </c>
      <c r="S343" s="8"/>
      <c r="T343" s="61" t="s">
        <v>507</v>
      </c>
    </row>
    <row r="344" spans="1:20"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</row>
    <row r="345" spans="1:20"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</row>
    <row r="346" spans="1:20" ht="14">
      <c r="A346" s="2" t="s">
        <v>405</v>
      </c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T346" s="2" t="s">
        <v>405</v>
      </c>
    </row>
    <row r="347" spans="1:20" ht="14">
      <c r="A347" s="61" t="s">
        <v>256</v>
      </c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 t="str">
        <f t="shared" ref="R347:R361" si="18">IF(SUM(B347:Q347)=0,"",SUM(B347:Q347))</f>
        <v/>
      </c>
      <c r="S347" s="8"/>
      <c r="T347" s="61" t="s">
        <v>256</v>
      </c>
    </row>
    <row r="348" spans="1:20" ht="14">
      <c r="A348" s="61" t="s">
        <v>620</v>
      </c>
      <c r="B348" s="21">
        <v>2</v>
      </c>
      <c r="C348" s="21"/>
      <c r="D348" s="21"/>
      <c r="E348" s="21"/>
      <c r="F348" s="21"/>
      <c r="G348" s="21">
        <v>3</v>
      </c>
      <c r="H348" s="21"/>
      <c r="I348" s="21"/>
      <c r="J348" s="21"/>
      <c r="K348" s="21"/>
      <c r="L348" s="21"/>
      <c r="M348" s="21"/>
      <c r="N348" s="21">
        <v>1</v>
      </c>
      <c r="O348" s="21"/>
      <c r="P348" s="21">
        <v>3</v>
      </c>
      <c r="Q348" s="21"/>
      <c r="R348" s="21">
        <f t="shared" si="18"/>
        <v>9</v>
      </c>
      <c r="S348" s="8"/>
      <c r="T348" s="61" t="s">
        <v>620</v>
      </c>
    </row>
    <row r="349" spans="1:20" ht="14">
      <c r="A349" s="61" t="s">
        <v>166</v>
      </c>
      <c r="B349" s="21">
        <v>19</v>
      </c>
      <c r="C349" s="21">
        <v>6</v>
      </c>
      <c r="D349" s="21">
        <v>8</v>
      </c>
      <c r="E349" s="21">
        <v>5</v>
      </c>
      <c r="F349" s="21">
        <v>12</v>
      </c>
      <c r="G349" s="21">
        <v>5</v>
      </c>
      <c r="H349" s="21">
        <v>8</v>
      </c>
      <c r="I349" s="21">
        <v>10</v>
      </c>
      <c r="J349" s="21">
        <v>2</v>
      </c>
      <c r="K349" s="21">
        <v>1</v>
      </c>
      <c r="L349" s="21">
        <v>2</v>
      </c>
      <c r="M349" s="21">
        <v>3</v>
      </c>
      <c r="N349" s="21">
        <v>8</v>
      </c>
      <c r="O349" s="21">
        <v>1</v>
      </c>
      <c r="P349" s="21">
        <v>16</v>
      </c>
      <c r="Q349" s="21"/>
      <c r="R349" s="21">
        <f t="shared" si="18"/>
        <v>106</v>
      </c>
      <c r="S349" s="8"/>
      <c r="T349" s="61" t="s">
        <v>166</v>
      </c>
    </row>
    <row r="350" spans="1:20" ht="14">
      <c r="A350" s="61" t="s">
        <v>583</v>
      </c>
      <c r="B350" s="21">
        <v>4</v>
      </c>
      <c r="C350" s="21">
        <v>1</v>
      </c>
      <c r="D350" s="21">
        <v>10</v>
      </c>
      <c r="E350" s="21">
        <v>8</v>
      </c>
      <c r="F350" s="21"/>
      <c r="G350" s="21">
        <v>1</v>
      </c>
      <c r="H350" s="21"/>
      <c r="I350" s="21">
        <v>3</v>
      </c>
      <c r="J350" s="21"/>
      <c r="K350" s="21"/>
      <c r="L350" s="21"/>
      <c r="M350" s="21">
        <v>1</v>
      </c>
      <c r="N350" s="21"/>
      <c r="O350" s="21"/>
      <c r="P350" s="21">
        <v>14</v>
      </c>
      <c r="Q350" s="21"/>
      <c r="R350" s="21">
        <f t="shared" si="18"/>
        <v>42</v>
      </c>
      <c r="S350" s="8"/>
      <c r="T350" s="61" t="s">
        <v>583</v>
      </c>
    </row>
    <row r="351" spans="1:20" ht="14">
      <c r="A351" s="61" t="s">
        <v>520</v>
      </c>
      <c r="B351" s="21">
        <v>10</v>
      </c>
      <c r="C351" s="21">
        <v>1</v>
      </c>
      <c r="D351" s="21"/>
      <c r="E351" s="21">
        <v>11</v>
      </c>
      <c r="F351" s="21"/>
      <c r="G351" s="21">
        <v>3</v>
      </c>
      <c r="H351" s="21">
        <v>1</v>
      </c>
      <c r="I351" s="21">
        <v>4</v>
      </c>
      <c r="J351" s="21">
        <v>1</v>
      </c>
      <c r="K351" s="21"/>
      <c r="L351" s="21"/>
      <c r="M351" s="21"/>
      <c r="N351" s="21"/>
      <c r="O351" s="21"/>
      <c r="P351" s="21">
        <v>1</v>
      </c>
      <c r="Q351" s="21"/>
      <c r="R351" s="21">
        <f t="shared" si="18"/>
        <v>32</v>
      </c>
      <c r="S351" s="8"/>
      <c r="T351" s="61" t="s">
        <v>520</v>
      </c>
    </row>
    <row r="352" spans="1:20" ht="14">
      <c r="A352" s="61" t="s">
        <v>176</v>
      </c>
      <c r="B352" s="21">
        <v>1</v>
      </c>
      <c r="C352" s="21"/>
      <c r="D352" s="21"/>
      <c r="E352" s="21">
        <v>25</v>
      </c>
      <c r="F352" s="21"/>
      <c r="G352" s="21">
        <v>9</v>
      </c>
      <c r="H352" s="21">
        <v>3</v>
      </c>
      <c r="I352" s="21">
        <v>3</v>
      </c>
      <c r="J352" s="21">
        <v>2</v>
      </c>
      <c r="K352" s="21">
        <v>1</v>
      </c>
      <c r="L352" s="20">
        <v>1</v>
      </c>
      <c r="M352" s="20">
        <v>5</v>
      </c>
      <c r="N352" s="20">
        <v>3</v>
      </c>
      <c r="O352" s="20">
        <v>4</v>
      </c>
      <c r="P352" s="21">
        <v>8</v>
      </c>
      <c r="Q352" s="21">
        <v>1</v>
      </c>
      <c r="R352" s="21">
        <f t="shared" si="18"/>
        <v>66</v>
      </c>
      <c r="S352" s="8"/>
      <c r="T352" s="61" t="s">
        <v>176</v>
      </c>
    </row>
    <row r="353" spans="1:20" ht="14">
      <c r="A353" s="61" t="s">
        <v>177</v>
      </c>
      <c r="B353" s="21">
        <v>16</v>
      </c>
      <c r="C353" s="21">
        <v>1</v>
      </c>
      <c r="D353" s="21">
        <v>3</v>
      </c>
      <c r="E353" s="21">
        <v>5</v>
      </c>
      <c r="F353" s="21"/>
      <c r="G353" s="21">
        <v>7</v>
      </c>
      <c r="H353" s="21">
        <v>4</v>
      </c>
      <c r="I353" s="21">
        <v>5</v>
      </c>
      <c r="J353" s="21">
        <v>1</v>
      </c>
      <c r="K353" s="21"/>
      <c r="L353" s="21"/>
      <c r="M353" s="21">
        <v>6</v>
      </c>
      <c r="N353" s="21">
        <v>2</v>
      </c>
      <c r="O353" s="21">
        <v>1</v>
      </c>
      <c r="P353" s="21">
        <v>12</v>
      </c>
      <c r="Q353" s="21"/>
      <c r="R353" s="21">
        <f t="shared" si="18"/>
        <v>63</v>
      </c>
      <c r="S353" s="8"/>
      <c r="T353" s="61" t="s">
        <v>177</v>
      </c>
    </row>
    <row r="354" spans="1:20" ht="14">
      <c r="A354" s="61" t="s">
        <v>1310</v>
      </c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>
        <v>5</v>
      </c>
      <c r="N354" s="21"/>
      <c r="O354" s="21"/>
      <c r="P354" s="21">
        <v>3</v>
      </c>
      <c r="Q354" s="21"/>
      <c r="R354" s="21">
        <f t="shared" si="18"/>
        <v>8</v>
      </c>
      <c r="S354" s="8"/>
      <c r="T354" s="61" t="s">
        <v>1310</v>
      </c>
    </row>
    <row r="355" spans="1:20" ht="14">
      <c r="A355" s="39" t="s">
        <v>1468</v>
      </c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>
        <v>3</v>
      </c>
      <c r="P355" s="21"/>
      <c r="Q355" s="21"/>
      <c r="R355" s="21">
        <f t="shared" si="18"/>
        <v>3</v>
      </c>
      <c r="S355" s="8"/>
      <c r="T355" s="39" t="s">
        <v>1468</v>
      </c>
    </row>
    <row r="356" spans="1:20" ht="14">
      <c r="A356" s="61" t="s">
        <v>178</v>
      </c>
      <c r="B356" s="21">
        <v>2</v>
      </c>
      <c r="C356" s="21">
        <v>1</v>
      </c>
      <c r="D356" s="21">
        <v>4</v>
      </c>
      <c r="E356" s="21">
        <v>8</v>
      </c>
      <c r="F356" s="21"/>
      <c r="G356" s="21"/>
      <c r="H356" s="21"/>
      <c r="I356" s="21">
        <v>4</v>
      </c>
      <c r="J356" s="21">
        <v>1</v>
      </c>
      <c r="K356" s="21"/>
      <c r="L356" s="21"/>
      <c r="M356" s="21"/>
      <c r="N356" s="21"/>
      <c r="O356" s="21"/>
      <c r="P356" s="21"/>
      <c r="Q356" s="21"/>
      <c r="R356" s="21">
        <f t="shared" si="18"/>
        <v>20</v>
      </c>
      <c r="S356" s="8"/>
      <c r="T356" s="61" t="s">
        <v>178</v>
      </c>
    </row>
    <row r="357" spans="1:20" ht="14">
      <c r="A357" s="61" t="s">
        <v>72</v>
      </c>
      <c r="B357" s="21">
        <v>3</v>
      </c>
      <c r="C357" s="21"/>
      <c r="D357" s="21"/>
      <c r="E357" s="21"/>
      <c r="F357" s="21"/>
      <c r="G357" s="21"/>
      <c r="H357" s="21"/>
      <c r="I357" s="21">
        <v>1</v>
      </c>
      <c r="J357" s="21"/>
      <c r="K357" s="21"/>
      <c r="L357" s="21"/>
      <c r="M357" s="21"/>
      <c r="N357" s="21"/>
      <c r="O357" s="21">
        <v>1</v>
      </c>
      <c r="P357" s="21">
        <v>2</v>
      </c>
      <c r="Q357" s="21"/>
      <c r="R357" s="21">
        <f t="shared" si="18"/>
        <v>7</v>
      </c>
      <c r="S357" s="8"/>
      <c r="T357" s="61" t="s">
        <v>72</v>
      </c>
    </row>
    <row r="358" spans="1:20" ht="14">
      <c r="A358" s="61" t="s">
        <v>400</v>
      </c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 t="str">
        <f t="shared" si="18"/>
        <v/>
      </c>
      <c r="S358" s="8"/>
      <c r="T358" s="61" t="s">
        <v>400</v>
      </c>
    </row>
    <row r="359" spans="1:20" ht="14">
      <c r="A359" s="39" t="s">
        <v>1351</v>
      </c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 t="str">
        <f t="shared" si="18"/>
        <v/>
      </c>
      <c r="S359" s="8"/>
      <c r="T359" s="39" t="s">
        <v>1351</v>
      </c>
    </row>
    <row r="360" spans="1:20" ht="14">
      <c r="A360" s="61" t="s">
        <v>521</v>
      </c>
      <c r="B360" s="21">
        <v>5</v>
      </c>
      <c r="C360" s="21"/>
      <c r="D360" s="21">
        <v>4</v>
      </c>
      <c r="E360" s="21">
        <v>2</v>
      </c>
      <c r="F360" s="21">
        <v>1</v>
      </c>
      <c r="G360" s="21"/>
      <c r="H360" s="21"/>
      <c r="I360" s="21">
        <v>1</v>
      </c>
      <c r="J360" s="21"/>
      <c r="K360" s="21">
        <v>1</v>
      </c>
      <c r="L360" s="21"/>
      <c r="M360" s="21"/>
      <c r="N360" s="21"/>
      <c r="O360" s="21"/>
      <c r="P360" s="21">
        <v>1</v>
      </c>
      <c r="Q360" s="21"/>
      <c r="R360" s="21">
        <f t="shared" si="18"/>
        <v>15</v>
      </c>
      <c r="S360" s="8"/>
      <c r="T360" s="61" t="s">
        <v>521</v>
      </c>
    </row>
    <row r="361" spans="1:20" ht="14">
      <c r="A361" s="62" t="s">
        <v>258</v>
      </c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 t="str">
        <f t="shared" si="18"/>
        <v/>
      </c>
      <c r="S361" s="8"/>
      <c r="T361" s="61" t="s">
        <v>258</v>
      </c>
    </row>
    <row r="362" spans="1:20"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</row>
    <row r="363" spans="1:20" ht="14">
      <c r="A363" s="2" t="s">
        <v>261</v>
      </c>
      <c r="B363" s="45"/>
      <c r="C363" s="45"/>
      <c r="D363" s="45"/>
      <c r="E363" s="45"/>
      <c r="F363" s="45"/>
      <c r="G363" s="45"/>
      <c r="H363" s="20"/>
      <c r="I363" s="20"/>
      <c r="J363" s="20"/>
      <c r="K363" s="20"/>
      <c r="L363" s="20"/>
      <c r="M363" s="20"/>
      <c r="N363" s="20"/>
      <c r="O363" s="20"/>
      <c r="P363" s="20"/>
      <c r="Q363" s="45"/>
      <c r="R363" s="20"/>
      <c r="T363" s="2" t="s">
        <v>261</v>
      </c>
    </row>
    <row r="364" spans="1:20" ht="14">
      <c r="A364" s="61" t="s">
        <v>535</v>
      </c>
      <c r="B364" s="21">
        <v>10</v>
      </c>
      <c r="C364" s="21">
        <v>5</v>
      </c>
      <c r="D364" s="21">
        <v>6</v>
      </c>
      <c r="E364" s="21">
        <v>2</v>
      </c>
      <c r="F364" s="21">
        <v>1</v>
      </c>
      <c r="G364" s="21">
        <v>1</v>
      </c>
      <c r="H364" s="21">
        <v>4</v>
      </c>
      <c r="I364" s="21">
        <v>5</v>
      </c>
      <c r="J364" s="21">
        <v>5</v>
      </c>
      <c r="K364" s="21">
        <v>6</v>
      </c>
      <c r="L364" s="21"/>
      <c r="M364" s="21">
        <v>11</v>
      </c>
      <c r="N364" s="21">
        <v>6</v>
      </c>
      <c r="O364" s="21">
        <v>9</v>
      </c>
      <c r="P364" s="21">
        <v>15</v>
      </c>
      <c r="Q364" s="21"/>
      <c r="R364" s="21">
        <f>IF(SUM(B364:Q364)=0,"",SUM(B364:Q364))</f>
        <v>86</v>
      </c>
      <c r="S364" s="8"/>
      <c r="T364" s="61" t="s">
        <v>535</v>
      </c>
    </row>
    <row r="365" spans="1:20" ht="14">
      <c r="A365" s="61" t="s">
        <v>586</v>
      </c>
      <c r="B365" s="21">
        <v>7</v>
      </c>
      <c r="C365" s="21">
        <v>7</v>
      </c>
      <c r="D365" s="21">
        <v>6</v>
      </c>
      <c r="E365" s="21">
        <v>4</v>
      </c>
      <c r="F365" s="21">
        <v>4</v>
      </c>
      <c r="G365" s="21">
        <v>1</v>
      </c>
      <c r="H365" s="21"/>
      <c r="I365" s="21">
        <v>12</v>
      </c>
      <c r="J365" s="21">
        <v>4</v>
      </c>
      <c r="K365" s="21">
        <v>3</v>
      </c>
      <c r="L365" s="21">
        <v>6</v>
      </c>
      <c r="M365" s="21">
        <v>2</v>
      </c>
      <c r="N365" s="21">
        <v>10</v>
      </c>
      <c r="O365" s="21">
        <v>8</v>
      </c>
      <c r="P365" s="21">
        <v>8</v>
      </c>
      <c r="Q365" s="21"/>
      <c r="R365" s="21">
        <f>IF(SUM(B365:Q365)=0,"",SUM(B365:Q365))</f>
        <v>82</v>
      </c>
      <c r="S365" s="8"/>
      <c r="T365" s="61" t="s">
        <v>586</v>
      </c>
    </row>
    <row r="366" spans="1:20" ht="14">
      <c r="A366" s="61" t="s">
        <v>882</v>
      </c>
      <c r="B366" s="21">
        <v>1</v>
      </c>
      <c r="C366" s="21"/>
      <c r="D366" s="21"/>
      <c r="E366" s="21"/>
      <c r="F366" s="21"/>
      <c r="G366" s="21">
        <v>1</v>
      </c>
      <c r="H366" s="21"/>
      <c r="I366" s="21">
        <v>1</v>
      </c>
      <c r="J366" s="21">
        <v>2</v>
      </c>
      <c r="K366" s="21">
        <v>4</v>
      </c>
      <c r="L366" s="21"/>
      <c r="M366" s="21"/>
      <c r="N366" s="21">
        <v>12</v>
      </c>
      <c r="O366" s="21">
        <v>7</v>
      </c>
      <c r="P366" s="21">
        <v>15</v>
      </c>
      <c r="Q366" s="21">
        <v>1</v>
      </c>
      <c r="R366" s="21">
        <f>IF(SUM(B366:Q366)=0,"",SUM(B366:Q366))</f>
        <v>44</v>
      </c>
      <c r="S366" s="8"/>
      <c r="T366" s="61" t="s">
        <v>882</v>
      </c>
    </row>
    <row r="367" spans="1:20"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</row>
    <row r="368" spans="1:20">
      <c r="A368" s="21" t="s">
        <v>1290</v>
      </c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 t="str">
        <f>IF(SUM(B368:Q368)=0,"",SUM(B368:Q368))</f>
        <v/>
      </c>
      <c r="S368" s="128"/>
      <c r="T368" s="128" t="s">
        <v>1290</v>
      </c>
    </row>
    <row r="369" spans="1:20"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</row>
    <row r="370" spans="1:20" ht="14">
      <c r="A370" s="7" t="s">
        <v>1043</v>
      </c>
      <c r="B370" s="21">
        <f t="shared" ref="B370:Q370" si="19">COUNT(B6:B12,B14:B27,B29:B35,B37,B41:B54,B58:B61,B65:B75,B79:B96,B98:B100,B102:B105,B109:B116,B120:B125,B129:B144,B146:B150,B155:B163,B167:B171,B174:B181,B185:B188,B192:B198,B200:B203,B207:B210,B214:B222,B226:B228,B232:B236,B238:B239,B241,B245:B266,B270:B281,B283:B287,B289,B293:B309,B313:B322,B324:B329,B333:B342,B347:B353,B356:B358,B360,B364:B366)</f>
        <v>76</v>
      </c>
      <c r="C370" s="21">
        <f t="shared" si="19"/>
        <v>46</v>
      </c>
      <c r="D370" s="21">
        <f t="shared" si="19"/>
        <v>36</v>
      </c>
      <c r="E370" s="21">
        <f t="shared" si="19"/>
        <v>67</v>
      </c>
      <c r="F370" s="21">
        <f t="shared" si="19"/>
        <v>27</v>
      </c>
      <c r="G370" s="21">
        <f t="shared" si="19"/>
        <v>54</v>
      </c>
      <c r="H370" s="21">
        <f t="shared" si="19"/>
        <v>36</v>
      </c>
      <c r="I370" s="21">
        <f t="shared" si="19"/>
        <v>52</v>
      </c>
      <c r="J370" s="21">
        <f t="shared" si="19"/>
        <v>60</v>
      </c>
      <c r="K370" s="21">
        <f t="shared" si="19"/>
        <v>53</v>
      </c>
      <c r="L370" s="21">
        <f t="shared" si="19"/>
        <v>51</v>
      </c>
      <c r="M370" s="21">
        <f t="shared" si="19"/>
        <v>72</v>
      </c>
      <c r="N370" s="21">
        <f t="shared" si="19"/>
        <v>57</v>
      </c>
      <c r="O370" s="21">
        <f t="shared" si="19"/>
        <v>82</v>
      </c>
      <c r="P370" s="21">
        <f t="shared" si="19"/>
        <v>85</v>
      </c>
      <c r="Q370" s="21">
        <f t="shared" si="19"/>
        <v>52</v>
      </c>
      <c r="R370" s="21">
        <f>COUNT(R6:R12,R14:R27,R29:R35,R37,R41:R54,R58:R61,R65:R75,R79:R96,R98:R100,R102:R105,R109:R116,R120:R125,R129:R144,R146:R150,R155:R163,R167:R171,R174:R181,R185:R188,R192:R198,R200:R203,R207:R210,R214:R222,R226:R228,R232:R236,R238:R241,R245:R266,R270:R281,R283:R287,R289,R293:R309,R313:R322,R324:R329,R333:R342,R347:R353,R356:R358,R360,R364:R366)</f>
        <v>154</v>
      </c>
      <c r="S370" s="8"/>
      <c r="T370" s="7" t="s">
        <v>1043</v>
      </c>
    </row>
    <row r="371" spans="1:20" ht="14">
      <c r="A371" s="7" t="s">
        <v>915</v>
      </c>
      <c r="B371" s="21">
        <f t="shared" ref="B371:R371" si="20">SUM(B6:B368)</f>
        <v>675</v>
      </c>
      <c r="C371" s="21">
        <f t="shared" si="20"/>
        <v>193</v>
      </c>
      <c r="D371" s="21">
        <f t="shared" si="20"/>
        <v>159</v>
      </c>
      <c r="E371" s="21">
        <f t="shared" si="20"/>
        <v>551</v>
      </c>
      <c r="F371" s="21">
        <f t="shared" si="20"/>
        <v>89</v>
      </c>
      <c r="G371" s="21">
        <f t="shared" si="20"/>
        <v>437</v>
      </c>
      <c r="H371" s="21">
        <f t="shared" si="20"/>
        <v>121</v>
      </c>
      <c r="I371" s="21">
        <f t="shared" si="20"/>
        <v>191</v>
      </c>
      <c r="J371" s="21">
        <f t="shared" si="20"/>
        <v>331</v>
      </c>
      <c r="K371" s="21">
        <f t="shared" si="20"/>
        <v>234</v>
      </c>
      <c r="L371" s="21">
        <f t="shared" si="20"/>
        <v>297</v>
      </c>
      <c r="M371" s="21">
        <f t="shared" si="20"/>
        <v>1579</v>
      </c>
      <c r="N371" s="21">
        <f t="shared" si="20"/>
        <v>318</v>
      </c>
      <c r="O371" s="21">
        <f t="shared" si="20"/>
        <v>454</v>
      </c>
      <c r="P371" s="21">
        <f t="shared" si="20"/>
        <v>654</v>
      </c>
      <c r="Q371" s="21">
        <f t="shared" si="20"/>
        <v>497</v>
      </c>
      <c r="R371" s="21">
        <f t="shared" si="20"/>
        <v>6762</v>
      </c>
      <c r="S371" s="8"/>
      <c r="T371" s="7" t="s">
        <v>915</v>
      </c>
    </row>
    <row r="373" spans="1:20">
      <c r="A373" s="33" t="s">
        <v>624</v>
      </c>
      <c r="B373" s="77">
        <v>2</v>
      </c>
      <c r="C373" s="77">
        <v>1</v>
      </c>
      <c r="D373" s="77">
        <v>3</v>
      </c>
      <c r="E373" s="77">
        <v>5</v>
      </c>
      <c r="F373" s="77">
        <v>2</v>
      </c>
      <c r="G373" s="77">
        <v>3</v>
      </c>
      <c r="H373" s="77">
        <v>2</v>
      </c>
      <c r="I373" s="77">
        <v>2</v>
      </c>
      <c r="J373" s="77">
        <v>2</v>
      </c>
      <c r="K373" s="77">
        <v>2</v>
      </c>
      <c r="L373" s="77">
        <v>2</v>
      </c>
      <c r="M373" s="77">
        <v>1</v>
      </c>
      <c r="N373" s="77">
        <v>1</v>
      </c>
      <c r="O373" s="77">
        <v>2</v>
      </c>
      <c r="P373" s="77">
        <v>2</v>
      </c>
      <c r="Q373" s="77">
        <v>2</v>
      </c>
      <c r="R373" s="21">
        <f>IF(SUM(B373:Q373)=0,"",SUM(B373:Q373))</f>
        <v>34</v>
      </c>
      <c r="S373" s="8"/>
      <c r="T373" s="8" t="s">
        <v>624</v>
      </c>
    </row>
    <row r="374" spans="1:20">
      <c r="A374" s="8" t="s">
        <v>395</v>
      </c>
      <c r="B374" s="77">
        <v>1</v>
      </c>
      <c r="C374" s="77">
        <v>1</v>
      </c>
      <c r="D374" s="77" t="s">
        <v>1471</v>
      </c>
      <c r="E374" s="77">
        <v>3</v>
      </c>
      <c r="F374" s="77">
        <v>1</v>
      </c>
      <c r="G374" s="77">
        <v>1</v>
      </c>
      <c r="H374" s="77">
        <v>1</v>
      </c>
      <c r="I374" s="77">
        <v>1</v>
      </c>
      <c r="J374" s="77">
        <v>1</v>
      </c>
      <c r="K374" s="77">
        <v>1</v>
      </c>
      <c r="L374" s="77">
        <v>1</v>
      </c>
      <c r="M374" s="77">
        <v>1</v>
      </c>
      <c r="N374" s="77">
        <v>1</v>
      </c>
      <c r="O374" s="77">
        <v>1</v>
      </c>
      <c r="P374" s="77">
        <v>1</v>
      </c>
      <c r="Q374" s="77">
        <v>1</v>
      </c>
      <c r="R374" s="21">
        <f>IF(SUM(B374:Q374)=0,"",SUM(B374:Q374))</f>
        <v>17</v>
      </c>
      <c r="S374" s="8"/>
      <c r="T374" s="8" t="s">
        <v>395</v>
      </c>
    </row>
    <row r="375" spans="1:20">
      <c r="A375" s="8" t="s">
        <v>622</v>
      </c>
      <c r="B375" s="99" t="s">
        <v>1460</v>
      </c>
      <c r="C375" s="111">
        <v>0.24305555555555555</v>
      </c>
      <c r="D375" s="111">
        <v>0.3125</v>
      </c>
      <c r="E375" s="99">
        <v>0.29166666666666669</v>
      </c>
      <c r="F375" s="99">
        <v>0.42708333333333331</v>
      </c>
      <c r="G375" s="99">
        <v>0.3263888888888889</v>
      </c>
      <c r="H375" s="99">
        <v>0.29375000000000001</v>
      </c>
      <c r="I375" s="99">
        <v>0.25</v>
      </c>
      <c r="J375" s="99">
        <v>0.24236111111111111</v>
      </c>
      <c r="K375" s="99">
        <v>0.35416666666666669</v>
      </c>
      <c r="L375" s="99">
        <v>0.27499999999999997</v>
      </c>
      <c r="M375" s="99">
        <v>0.23055555555555554</v>
      </c>
      <c r="N375" s="99">
        <v>0.20555555555555557</v>
      </c>
      <c r="O375" s="99">
        <v>0.21875</v>
      </c>
      <c r="P375" s="99">
        <v>0.21041666666666667</v>
      </c>
      <c r="Q375" s="99">
        <v>0.32916666666666666</v>
      </c>
      <c r="R375" s="36"/>
      <c r="S375" s="55"/>
      <c r="T375" s="8" t="s">
        <v>622</v>
      </c>
    </row>
    <row r="376" spans="1:20">
      <c r="A376" s="8" t="s">
        <v>623</v>
      </c>
      <c r="B376" s="111">
        <v>0.85625000000000007</v>
      </c>
      <c r="C376" s="111">
        <v>0.75</v>
      </c>
      <c r="D376" s="111">
        <v>0.8125</v>
      </c>
      <c r="E376" s="99">
        <v>0.75</v>
      </c>
      <c r="F376" s="99">
        <v>0.84375</v>
      </c>
      <c r="G376" s="99">
        <v>0.6958333333333333</v>
      </c>
      <c r="H376" s="99">
        <v>0.50555555555555554</v>
      </c>
      <c r="I376" s="99">
        <v>0.58333333333333337</v>
      </c>
      <c r="J376" s="99">
        <v>0.58680555555555558</v>
      </c>
      <c r="K376" s="99">
        <v>0.55138888888888882</v>
      </c>
      <c r="L376" s="99">
        <v>0.87152777777777779</v>
      </c>
      <c r="M376" s="99">
        <v>0.53819444444444442</v>
      </c>
      <c r="N376" s="99">
        <v>0.50416666666666665</v>
      </c>
      <c r="O376" s="99">
        <v>0.54166666666666663</v>
      </c>
      <c r="P376" s="99">
        <v>0.68958333333333333</v>
      </c>
      <c r="Q376" s="99">
        <v>0.72916666666666663</v>
      </c>
      <c r="R376" s="36"/>
      <c r="S376" s="55"/>
      <c r="T376" s="8" t="s">
        <v>623</v>
      </c>
    </row>
    <row r="377" spans="1:20">
      <c r="A377" s="9" t="s">
        <v>940</v>
      </c>
      <c r="B377" s="77">
        <v>14.5</v>
      </c>
      <c r="C377" s="77">
        <v>43</v>
      </c>
      <c r="D377" s="77">
        <v>3</v>
      </c>
      <c r="E377" s="77">
        <v>8.6</v>
      </c>
      <c r="F377" s="77">
        <v>21.6</v>
      </c>
      <c r="G377" s="77">
        <v>32</v>
      </c>
      <c r="H377" s="77"/>
      <c r="I377" s="77">
        <v>7</v>
      </c>
      <c r="J377" s="77">
        <v>27</v>
      </c>
      <c r="K377" s="77">
        <v>6.5</v>
      </c>
      <c r="L377" s="109">
        <v>18.5</v>
      </c>
      <c r="M377" s="77">
        <v>42.1</v>
      </c>
      <c r="N377" s="77">
        <v>27</v>
      </c>
      <c r="O377" s="77">
        <v>18</v>
      </c>
      <c r="P377" s="52">
        <v>105</v>
      </c>
      <c r="Q377" s="109">
        <v>65.099999999999994</v>
      </c>
      <c r="R377" s="21">
        <f t="shared" ref="R377:R383" si="21">IF(SUM(B377:Q377)=0,"",SUM(B377:Q377))</f>
        <v>438.9</v>
      </c>
      <c r="S377" s="8"/>
      <c r="T377" s="9" t="s">
        <v>940</v>
      </c>
    </row>
    <row r="378" spans="1:20">
      <c r="A378" s="9" t="s">
        <v>621</v>
      </c>
      <c r="B378" s="77">
        <v>8.6</v>
      </c>
      <c r="C378" s="77">
        <v>5.5</v>
      </c>
      <c r="D378" s="77">
        <v>2.5</v>
      </c>
      <c r="E378" s="77">
        <v>6.78</v>
      </c>
      <c r="F378" s="77">
        <v>2</v>
      </c>
      <c r="G378" s="77">
        <v>3.2</v>
      </c>
      <c r="H378" s="77"/>
      <c r="I378" s="77">
        <v>1</v>
      </c>
      <c r="J378" s="77">
        <v>2.5</v>
      </c>
      <c r="K378" s="77">
        <v>3.15</v>
      </c>
      <c r="L378" s="109">
        <v>2.5</v>
      </c>
      <c r="M378" s="77">
        <v>3.9</v>
      </c>
      <c r="N378" s="77"/>
      <c r="O378" s="77">
        <v>1.5</v>
      </c>
      <c r="P378" s="77">
        <v>0.5</v>
      </c>
      <c r="Q378" s="109">
        <v>2.16</v>
      </c>
      <c r="R378" s="21">
        <f t="shared" si="21"/>
        <v>45.789999999999992</v>
      </c>
      <c r="S378" s="8"/>
      <c r="T378" s="9" t="s">
        <v>621</v>
      </c>
    </row>
    <row r="379" spans="1:20">
      <c r="A379" s="9" t="s">
        <v>1153</v>
      </c>
      <c r="B379" s="77">
        <v>23.1</v>
      </c>
      <c r="C379" s="77">
        <v>48.5</v>
      </c>
      <c r="D379" s="77">
        <f>D377+D378</f>
        <v>5.5</v>
      </c>
      <c r="E379" s="77">
        <f>E377+E378</f>
        <v>15.379999999999999</v>
      </c>
      <c r="F379" s="77">
        <v>23.6</v>
      </c>
      <c r="G379" s="77">
        <v>35.200000000000003</v>
      </c>
      <c r="H379" s="77">
        <v>9.6999999999999993</v>
      </c>
      <c r="I379" s="77">
        <v>8</v>
      </c>
      <c r="J379" s="77">
        <v>29.5</v>
      </c>
      <c r="K379" s="77">
        <v>9.65</v>
      </c>
      <c r="L379" s="109">
        <f>L377+L378</f>
        <v>21</v>
      </c>
      <c r="M379" s="109">
        <v>46</v>
      </c>
      <c r="N379" s="109">
        <v>27</v>
      </c>
      <c r="O379" s="109">
        <v>19.5</v>
      </c>
      <c r="P379" s="77">
        <v>105.5</v>
      </c>
      <c r="Q379" s="109">
        <f>Q377+Q378</f>
        <v>67.259999999999991</v>
      </c>
      <c r="R379" s="21">
        <f t="shared" si="21"/>
        <v>494.39</v>
      </c>
      <c r="S379" s="8"/>
      <c r="T379" s="9" t="s">
        <v>1153</v>
      </c>
    </row>
    <row r="380" spans="1:20">
      <c r="A380" s="9" t="s">
        <v>618</v>
      </c>
      <c r="B380" s="109">
        <v>2.5</v>
      </c>
      <c r="C380" s="109">
        <v>2.5</v>
      </c>
      <c r="D380" s="109">
        <v>1</v>
      </c>
      <c r="E380" s="109">
        <v>1.5</v>
      </c>
      <c r="F380" s="109">
        <v>1.2</v>
      </c>
      <c r="G380" s="109">
        <v>2.9</v>
      </c>
      <c r="H380" s="109"/>
      <c r="I380" s="109">
        <v>2</v>
      </c>
      <c r="J380" s="109">
        <v>2.5</v>
      </c>
      <c r="K380" s="109">
        <v>0.4</v>
      </c>
      <c r="L380" s="29">
        <v>1.33</v>
      </c>
      <c r="M380" s="109">
        <v>3.8</v>
      </c>
      <c r="N380" s="109">
        <v>6.7</v>
      </c>
      <c r="O380" s="109">
        <v>5</v>
      </c>
      <c r="P380" s="109">
        <v>10.5</v>
      </c>
      <c r="Q380" s="126">
        <v>4.3600000000000003</v>
      </c>
      <c r="R380" s="21">
        <f t="shared" si="21"/>
        <v>48.19</v>
      </c>
      <c r="S380" s="8"/>
      <c r="T380" s="9" t="s">
        <v>618</v>
      </c>
    </row>
    <row r="381" spans="1:20">
      <c r="A381" s="9" t="s">
        <v>619</v>
      </c>
      <c r="B381" s="109">
        <v>8.6</v>
      </c>
      <c r="C381" s="109">
        <v>5</v>
      </c>
      <c r="D381" s="109">
        <v>5</v>
      </c>
      <c r="E381" s="109">
        <v>5.7</v>
      </c>
      <c r="F381" s="109">
        <v>2.6</v>
      </c>
      <c r="G381" s="109">
        <v>5</v>
      </c>
      <c r="H381" s="109"/>
      <c r="I381" s="109">
        <v>4</v>
      </c>
      <c r="J381" s="109">
        <v>2.5</v>
      </c>
      <c r="K381" s="109">
        <v>4.0999999999999996</v>
      </c>
      <c r="L381" s="29">
        <v>2.25</v>
      </c>
      <c r="M381" s="109">
        <v>3.45</v>
      </c>
      <c r="N381" s="109"/>
      <c r="O381" s="109">
        <v>2.75</v>
      </c>
      <c r="P381" s="109">
        <v>1</v>
      </c>
      <c r="Q381" s="126">
        <v>5</v>
      </c>
      <c r="R381" s="21">
        <f t="shared" si="21"/>
        <v>56.95000000000001</v>
      </c>
      <c r="S381" s="8"/>
      <c r="T381" s="9" t="s">
        <v>619</v>
      </c>
    </row>
    <row r="382" spans="1:20">
      <c r="A382" s="9" t="s">
        <v>1152</v>
      </c>
      <c r="B382" s="109">
        <v>11.1</v>
      </c>
      <c r="C382" s="109">
        <v>7.5</v>
      </c>
      <c r="D382" s="109">
        <f>D380+D381</f>
        <v>6</v>
      </c>
      <c r="E382" s="109">
        <v>9.1999999999999993</v>
      </c>
      <c r="F382" s="109">
        <v>3.9</v>
      </c>
      <c r="G382" s="109">
        <v>7.9</v>
      </c>
      <c r="H382" s="109">
        <v>3</v>
      </c>
      <c r="I382" s="109">
        <v>6</v>
      </c>
      <c r="J382" s="109">
        <v>5</v>
      </c>
      <c r="K382" s="109">
        <v>4</v>
      </c>
      <c r="L382" s="109">
        <f>L380+L381</f>
        <v>3.58</v>
      </c>
      <c r="M382" s="119">
        <f>M380+M381</f>
        <v>7.25</v>
      </c>
      <c r="N382" s="119">
        <v>6.7</v>
      </c>
      <c r="O382" s="119">
        <f>O380+O381</f>
        <v>7.75</v>
      </c>
      <c r="P382" s="109">
        <v>12</v>
      </c>
      <c r="Q382" s="109">
        <f>Q380+Q381</f>
        <v>9.36</v>
      </c>
      <c r="R382" s="21">
        <f t="shared" si="21"/>
        <v>110.24</v>
      </c>
      <c r="S382" s="8"/>
      <c r="T382" s="9" t="s">
        <v>1152</v>
      </c>
    </row>
    <row r="383" spans="1:20">
      <c r="A383" s="134" t="s">
        <v>1477</v>
      </c>
      <c r="B383" s="109">
        <v>22.2</v>
      </c>
      <c r="C383" s="109">
        <v>7.5</v>
      </c>
      <c r="D383" s="109">
        <v>18</v>
      </c>
      <c r="E383" s="109">
        <v>20.350000000000001</v>
      </c>
      <c r="F383" s="109">
        <f>2*F382</f>
        <v>7.8</v>
      </c>
      <c r="G383" s="109">
        <f>3*7.9</f>
        <v>23.700000000000003</v>
      </c>
      <c r="H383" s="109">
        <v>9</v>
      </c>
      <c r="I383" s="109">
        <v>12</v>
      </c>
      <c r="J383" s="109">
        <v>10</v>
      </c>
      <c r="K383" s="109">
        <v>8</v>
      </c>
      <c r="L383" s="109">
        <v>7.2</v>
      </c>
      <c r="M383" s="139">
        <f>M382*M373</f>
        <v>7.25</v>
      </c>
      <c r="N383" s="139">
        <v>6.7</v>
      </c>
      <c r="O383" s="139">
        <f>O382*O373</f>
        <v>15.5</v>
      </c>
      <c r="P383" s="109">
        <f>P382*P373</f>
        <v>24</v>
      </c>
      <c r="Q383" s="109">
        <v>18.8</v>
      </c>
      <c r="R383" s="21">
        <f t="shared" si="21"/>
        <v>218</v>
      </c>
      <c r="S383" s="8"/>
      <c r="T383" s="134" t="s">
        <v>1477</v>
      </c>
    </row>
    <row r="384" spans="1:20">
      <c r="A384" s="9" t="s">
        <v>682</v>
      </c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36"/>
      <c r="S384" s="55"/>
      <c r="T384" s="9" t="s">
        <v>682</v>
      </c>
    </row>
    <row r="385" spans="1:20">
      <c r="A385" s="9" t="s">
        <v>993</v>
      </c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36"/>
      <c r="S385" s="55"/>
      <c r="T385" s="9" t="s">
        <v>993</v>
      </c>
    </row>
    <row r="386" spans="1:20">
      <c r="A386" s="9" t="s">
        <v>683</v>
      </c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36"/>
      <c r="S386" s="55"/>
      <c r="T386" s="9" t="s">
        <v>683</v>
      </c>
    </row>
    <row r="387" spans="1:20">
      <c r="A387" s="9" t="s">
        <v>703</v>
      </c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36"/>
      <c r="S387" s="55"/>
      <c r="T387" s="9" t="s">
        <v>703</v>
      </c>
    </row>
    <row r="388" spans="1:20">
      <c r="A388" s="9" t="s">
        <v>702</v>
      </c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36"/>
      <c r="S388" s="55"/>
      <c r="T388" s="9" t="s">
        <v>702</v>
      </c>
    </row>
    <row r="389" spans="1:20">
      <c r="A389" s="8" t="s">
        <v>763</v>
      </c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36"/>
      <c r="S389" s="55"/>
      <c r="T389" s="8" t="s">
        <v>763</v>
      </c>
    </row>
    <row r="390" spans="1:20">
      <c r="A390" s="10" t="s">
        <v>764</v>
      </c>
      <c r="B390" s="29">
        <v>51</v>
      </c>
      <c r="C390" s="29">
        <v>49</v>
      </c>
      <c r="D390" s="29">
        <v>58</v>
      </c>
      <c r="E390" s="29">
        <v>60</v>
      </c>
      <c r="F390" s="29"/>
      <c r="G390" s="29">
        <v>48</v>
      </c>
      <c r="H390" s="29">
        <v>60</v>
      </c>
      <c r="I390" s="29"/>
      <c r="J390" s="29">
        <v>50</v>
      </c>
      <c r="K390" s="29">
        <v>55</v>
      </c>
      <c r="L390" s="29">
        <v>51</v>
      </c>
      <c r="M390" s="29">
        <v>55</v>
      </c>
      <c r="N390" s="29">
        <v>40</v>
      </c>
      <c r="O390" s="29">
        <v>55</v>
      </c>
      <c r="P390" s="29">
        <v>45</v>
      </c>
      <c r="Q390" s="29">
        <v>60</v>
      </c>
      <c r="R390" s="36"/>
      <c r="S390" s="55"/>
      <c r="T390" s="10" t="s">
        <v>764</v>
      </c>
    </row>
    <row r="391" spans="1:20">
      <c r="A391" s="10" t="s">
        <v>765</v>
      </c>
      <c r="B391" s="29"/>
      <c r="C391" s="29">
        <v>74</v>
      </c>
      <c r="D391" s="29">
        <v>75</v>
      </c>
      <c r="E391" s="29">
        <v>90</v>
      </c>
      <c r="F391" s="29">
        <v>76</v>
      </c>
      <c r="G391" s="29">
        <v>80</v>
      </c>
      <c r="H391" s="29">
        <v>81</v>
      </c>
      <c r="I391" s="29"/>
      <c r="J391" s="29">
        <v>78</v>
      </c>
      <c r="K391" s="29">
        <v>88</v>
      </c>
      <c r="L391" s="29">
        <v>78</v>
      </c>
      <c r="M391" s="29">
        <v>90</v>
      </c>
      <c r="N391" s="29">
        <v>77</v>
      </c>
      <c r="O391" s="29">
        <v>78</v>
      </c>
      <c r="P391" s="29">
        <v>82</v>
      </c>
      <c r="Q391" s="77">
        <v>67</v>
      </c>
      <c r="R391" s="36"/>
      <c r="S391" s="55"/>
      <c r="T391" s="10" t="s">
        <v>765</v>
      </c>
    </row>
    <row r="392" spans="1:20">
      <c r="A392" s="10" t="s">
        <v>1017</v>
      </c>
      <c r="B392" s="29">
        <v>91</v>
      </c>
      <c r="C392" s="29">
        <v>90</v>
      </c>
      <c r="D392" s="29">
        <v>78</v>
      </c>
      <c r="E392" s="29">
        <v>82</v>
      </c>
      <c r="F392" s="29">
        <v>86</v>
      </c>
      <c r="G392" s="29">
        <v>82</v>
      </c>
      <c r="H392" s="29">
        <v>78</v>
      </c>
      <c r="I392" s="29"/>
      <c r="J392" s="29">
        <v>86</v>
      </c>
      <c r="K392" s="29">
        <v>87</v>
      </c>
      <c r="L392" s="29">
        <v>82</v>
      </c>
      <c r="M392" s="29"/>
      <c r="N392" s="29"/>
      <c r="O392" s="29">
        <v>75</v>
      </c>
      <c r="P392" s="29">
        <v>79</v>
      </c>
      <c r="Q392" s="29">
        <v>91</v>
      </c>
      <c r="R392" s="36"/>
      <c r="S392" s="55"/>
      <c r="T392" s="10" t="s">
        <v>1017</v>
      </c>
    </row>
    <row r="393" spans="1:20">
      <c r="A393" s="9" t="s">
        <v>766</v>
      </c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1"/>
      <c r="N393" s="21"/>
      <c r="O393" s="21"/>
      <c r="P393" s="29"/>
      <c r="Q393" s="29"/>
      <c r="R393" s="36"/>
      <c r="S393" s="55"/>
      <c r="T393" s="9" t="s">
        <v>766</v>
      </c>
    </row>
    <row r="394" spans="1:20">
      <c r="A394" s="10" t="s">
        <v>764</v>
      </c>
      <c r="B394" s="28">
        <v>0</v>
      </c>
      <c r="C394" s="28">
        <v>0</v>
      </c>
      <c r="D394" s="28">
        <v>0</v>
      </c>
      <c r="E394" s="28">
        <v>0</v>
      </c>
      <c r="F394" s="28">
        <v>0</v>
      </c>
      <c r="G394" s="28">
        <v>0</v>
      </c>
      <c r="H394" s="28">
        <v>0</v>
      </c>
      <c r="I394" s="28"/>
      <c r="J394" s="28">
        <v>0</v>
      </c>
      <c r="K394" s="28">
        <v>0</v>
      </c>
      <c r="L394" s="90">
        <v>0</v>
      </c>
      <c r="M394" s="28">
        <v>0</v>
      </c>
      <c r="N394" s="28">
        <v>0</v>
      </c>
      <c r="O394" s="28">
        <v>0</v>
      </c>
      <c r="P394" s="28">
        <v>0.01</v>
      </c>
      <c r="Q394" s="90">
        <v>0</v>
      </c>
      <c r="R394" s="36"/>
      <c r="S394" s="55"/>
      <c r="T394" s="10" t="s">
        <v>764</v>
      </c>
    </row>
    <row r="395" spans="1:20">
      <c r="A395" s="10" t="s">
        <v>765</v>
      </c>
      <c r="B395" s="28">
        <v>0</v>
      </c>
      <c r="C395" s="28">
        <v>0</v>
      </c>
      <c r="D395" s="28">
        <v>0</v>
      </c>
      <c r="E395" s="28">
        <v>0</v>
      </c>
      <c r="F395" s="28">
        <v>0</v>
      </c>
      <c r="G395" s="28">
        <v>0</v>
      </c>
      <c r="H395" s="28">
        <v>0</v>
      </c>
      <c r="I395" s="28"/>
      <c r="J395" s="28">
        <v>0</v>
      </c>
      <c r="K395" s="28">
        <v>0</v>
      </c>
      <c r="L395" s="28">
        <v>0</v>
      </c>
      <c r="M395" s="28">
        <v>0</v>
      </c>
      <c r="N395" s="28">
        <v>0</v>
      </c>
      <c r="O395" s="90">
        <v>0</v>
      </c>
      <c r="P395" s="28">
        <v>0.01</v>
      </c>
      <c r="Q395" s="28">
        <v>0</v>
      </c>
      <c r="R395" s="36"/>
      <c r="S395" s="55"/>
      <c r="T395" s="10" t="s">
        <v>765</v>
      </c>
    </row>
    <row r="396" spans="1:20">
      <c r="A396" s="10" t="s">
        <v>1017</v>
      </c>
      <c r="B396" s="28">
        <v>0</v>
      </c>
      <c r="C396" s="28">
        <v>0</v>
      </c>
      <c r="D396" s="28">
        <v>0</v>
      </c>
      <c r="E396" s="28">
        <v>0</v>
      </c>
      <c r="F396" s="28">
        <v>0</v>
      </c>
      <c r="G396" s="133">
        <v>0</v>
      </c>
      <c r="H396" s="28">
        <v>0</v>
      </c>
      <c r="I396" s="28"/>
      <c r="J396" s="28">
        <v>0</v>
      </c>
      <c r="K396" s="28">
        <v>0</v>
      </c>
      <c r="L396" s="28">
        <v>0</v>
      </c>
      <c r="M396" s="28"/>
      <c r="N396" s="28"/>
      <c r="O396" s="90">
        <v>0</v>
      </c>
      <c r="P396" s="28">
        <v>0.01</v>
      </c>
      <c r="Q396" s="28">
        <v>0</v>
      </c>
      <c r="R396" s="36"/>
      <c r="S396" s="55"/>
      <c r="T396" s="10" t="s">
        <v>1017</v>
      </c>
    </row>
    <row r="397" spans="1:20">
      <c r="A397" s="9" t="s">
        <v>1079</v>
      </c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8"/>
      <c r="M397" s="21"/>
      <c r="N397" s="21"/>
      <c r="O397" s="21"/>
      <c r="P397" s="28"/>
      <c r="Q397" s="28"/>
      <c r="R397" s="36"/>
      <c r="S397" s="55"/>
      <c r="T397" s="9" t="s">
        <v>1079</v>
      </c>
    </row>
    <row r="398" spans="1:20">
      <c r="A398" s="10" t="s">
        <v>764</v>
      </c>
      <c r="B398" s="77" t="s">
        <v>1143</v>
      </c>
      <c r="C398" s="29">
        <v>0</v>
      </c>
      <c r="D398" s="77" t="s">
        <v>1473</v>
      </c>
      <c r="E398" s="77">
        <v>0</v>
      </c>
      <c r="F398" s="77">
        <v>0</v>
      </c>
      <c r="G398" s="29">
        <v>0</v>
      </c>
      <c r="H398" s="77" t="s">
        <v>1495</v>
      </c>
      <c r="I398" s="29"/>
      <c r="J398" s="77">
        <v>0</v>
      </c>
      <c r="K398" s="77" t="s">
        <v>1143</v>
      </c>
      <c r="L398" s="77" t="s">
        <v>1474</v>
      </c>
      <c r="M398" s="91" t="s">
        <v>1487</v>
      </c>
      <c r="N398" s="91" t="s">
        <v>1112</v>
      </c>
      <c r="O398" s="91" t="s">
        <v>1137</v>
      </c>
      <c r="P398" s="91" t="s">
        <v>1146</v>
      </c>
      <c r="Q398" s="91" t="s">
        <v>1466</v>
      </c>
      <c r="R398" s="36"/>
      <c r="S398" s="55"/>
      <c r="T398" s="10" t="s">
        <v>764</v>
      </c>
    </row>
    <row r="399" spans="1:20">
      <c r="A399" s="10" t="s">
        <v>765</v>
      </c>
      <c r="B399" s="77" t="s">
        <v>1143</v>
      </c>
      <c r="C399" s="29">
        <v>2</v>
      </c>
      <c r="D399" s="77" t="s">
        <v>1473</v>
      </c>
      <c r="E399" s="77" t="s">
        <v>1478</v>
      </c>
      <c r="F399" s="77">
        <v>0</v>
      </c>
      <c r="G399" s="91" t="s">
        <v>1167</v>
      </c>
      <c r="H399" s="91" t="s">
        <v>1496</v>
      </c>
      <c r="I399" s="77"/>
      <c r="J399" s="91" t="s">
        <v>1462</v>
      </c>
      <c r="K399" s="77" t="s">
        <v>1464</v>
      </c>
      <c r="L399" s="91" t="s">
        <v>1475</v>
      </c>
      <c r="M399" s="91" t="s">
        <v>1488</v>
      </c>
      <c r="N399" s="91" t="s">
        <v>1390</v>
      </c>
      <c r="O399" s="91" t="s">
        <v>1470</v>
      </c>
      <c r="P399" s="91" t="s">
        <v>1390</v>
      </c>
      <c r="Q399" s="91" t="s">
        <v>1112</v>
      </c>
      <c r="R399" s="36"/>
      <c r="S399" s="55"/>
      <c r="T399" s="10" t="s">
        <v>765</v>
      </c>
    </row>
    <row r="400" spans="1:20">
      <c r="A400" s="10" t="s">
        <v>1017</v>
      </c>
      <c r="B400" s="77" t="s">
        <v>1143</v>
      </c>
      <c r="C400" s="29">
        <v>5</v>
      </c>
      <c r="D400" s="77" t="s">
        <v>1473</v>
      </c>
      <c r="E400" s="77" t="s">
        <v>1479</v>
      </c>
      <c r="F400" s="77">
        <v>0</v>
      </c>
      <c r="G400" s="29">
        <v>5</v>
      </c>
      <c r="H400" s="91" t="s">
        <v>1497</v>
      </c>
      <c r="I400" s="29"/>
      <c r="J400" s="77" t="s">
        <v>1463</v>
      </c>
      <c r="K400" s="77" t="s">
        <v>1465</v>
      </c>
      <c r="L400" s="91" t="s">
        <v>1476</v>
      </c>
      <c r="M400" s="29"/>
      <c r="N400" s="29"/>
      <c r="O400" s="91" t="s">
        <v>1390</v>
      </c>
      <c r="P400" s="91" t="s">
        <v>1396</v>
      </c>
      <c r="Q400" s="91" t="s">
        <v>1467</v>
      </c>
      <c r="R400" s="36"/>
      <c r="S400" s="55"/>
      <c r="T400" s="10" t="s">
        <v>1017</v>
      </c>
    </row>
    <row r="401" spans="1:20">
      <c r="A401" s="9" t="s">
        <v>872</v>
      </c>
      <c r="B401" s="77"/>
      <c r="C401" s="29"/>
      <c r="D401" s="29"/>
      <c r="E401" s="29"/>
      <c r="F401" s="29"/>
      <c r="G401" s="29"/>
      <c r="H401" s="29"/>
      <c r="I401" s="29"/>
      <c r="J401" s="29"/>
      <c r="K401" s="29"/>
      <c r="L401" s="28"/>
      <c r="M401" s="28"/>
      <c r="N401" s="28"/>
      <c r="O401" s="28"/>
      <c r="P401" s="28"/>
      <c r="Q401" s="28"/>
      <c r="R401" s="36"/>
      <c r="S401" s="55"/>
      <c r="T401" s="9" t="s">
        <v>872</v>
      </c>
    </row>
    <row r="402" spans="1:20">
      <c r="A402" s="10" t="s">
        <v>764</v>
      </c>
      <c r="B402" s="29">
        <v>0</v>
      </c>
      <c r="C402" s="29">
        <v>0</v>
      </c>
      <c r="D402" s="77">
        <v>0</v>
      </c>
      <c r="E402" s="77">
        <v>0</v>
      </c>
      <c r="F402" s="77">
        <v>0</v>
      </c>
      <c r="G402" s="29">
        <v>0</v>
      </c>
      <c r="H402" s="29">
        <v>0</v>
      </c>
      <c r="I402" s="29"/>
      <c r="J402" s="77">
        <v>0</v>
      </c>
      <c r="K402" s="29">
        <v>0</v>
      </c>
      <c r="L402" s="92">
        <v>0</v>
      </c>
      <c r="M402" s="29">
        <v>0</v>
      </c>
      <c r="N402" s="29">
        <v>0</v>
      </c>
      <c r="O402" s="77">
        <v>0</v>
      </c>
      <c r="P402" s="77">
        <v>0</v>
      </c>
      <c r="Q402" s="77">
        <v>0</v>
      </c>
      <c r="R402" s="36"/>
      <c r="S402" s="55"/>
      <c r="T402" s="10" t="s">
        <v>764</v>
      </c>
    </row>
    <row r="403" spans="1:20">
      <c r="A403" s="10" t="s">
        <v>765</v>
      </c>
      <c r="B403" s="29">
        <v>0</v>
      </c>
      <c r="C403" s="29">
        <v>0</v>
      </c>
      <c r="D403" s="29">
        <v>0</v>
      </c>
      <c r="E403" s="29">
        <v>0</v>
      </c>
      <c r="F403" s="29">
        <v>0</v>
      </c>
      <c r="G403" s="29">
        <v>0</v>
      </c>
      <c r="H403" s="29">
        <v>0</v>
      </c>
      <c r="I403" s="29"/>
      <c r="J403" s="29">
        <v>0</v>
      </c>
      <c r="K403" s="29">
        <v>0</v>
      </c>
      <c r="L403" s="118">
        <v>0</v>
      </c>
      <c r="M403" s="29">
        <v>0</v>
      </c>
      <c r="N403" s="29">
        <v>0</v>
      </c>
      <c r="O403" s="29">
        <v>0</v>
      </c>
      <c r="P403" s="29">
        <v>0</v>
      </c>
      <c r="Q403" s="77">
        <v>0</v>
      </c>
      <c r="R403" s="36"/>
      <c r="S403" s="55"/>
      <c r="T403" s="10" t="s">
        <v>765</v>
      </c>
    </row>
    <row r="404" spans="1:20">
      <c r="A404" s="10" t="s">
        <v>1017</v>
      </c>
      <c r="B404" s="29">
        <v>0</v>
      </c>
      <c r="C404" s="29">
        <v>0</v>
      </c>
      <c r="D404" s="29">
        <v>0</v>
      </c>
      <c r="E404" s="29">
        <v>0</v>
      </c>
      <c r="F404" s="29">
        <v>0</v>
      </c>
      <c r="G404" s="29">
        <v>0</v>
      </c>
      <c r="H404" s="29">
        <v>0</v>
      </c>
      <c r="I404" s="29"/>
      <c r="J404" s="29">
        <v>0</v>
      </c>
      <c r="K404" s="29">
        <v>0</v>
      </c>
      <c r="L404" s="37">
        <v>0</v>
      </c>
      <c r="M404" s="77"/>
      <c r="N404" s="77"/>
      <c r="O404" s="77">
        <v>0</v>
      </c>
      <c r="P404" s="29">
        <v>0</v>
      </c>
      <c r="Q404" s="29">
        <v>0</v>
      </c>
      <c r="R404" s="36"/>
      <c r="S404" s="55"/>
      <c r="T404" s="10" t="s">
        <v>1017</v>
      </c>
    </row>
    <row r="405" spans="1:20">
      <c r="A405" s="8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36"/>
      <c r="S405" s="55"/>
      <c r="T405" s="8"/>
    </row>
    <row r="406" spans="1:20" ht="16">
      <c r="A406" s="10" t="s">
        <v>615</v>
      </c>
      <c r="B406" s="24"/>
      <c r="C406" s="24"/>
      <c r="D406" s="24"/>
      <c r="E406" s="24"/>
      <c r="F406" s="135"/>
      <c r="G406" s="24"/>
      <c r="H406" s="21"/>
      <c r="I406" s="24"/>
      <c r="J406" s="21"/>
      <c r="K406" s="21"/>
      <c r="L406" s="21"/>
      <c r="M406" s="24"/>
      <c r="N406" s="21"/>
      <c r="O406" s="69"/>
      <c r="P406" s="24"/>
      <c r="Q406" s="24"/>
      <c r="R406" s="36"/>
      <c r="S406" s="55"/>
      <c r="T406" s="10" t="s">
        <v>615</v>
      </c>
    </row>
    <row r="407" spans="1:20" ht="28">
      <c r="B407" s="69" t="s">
        <v>1154</v>
      </c>
      <c r="C407" s="69" t="s">
        <v>1173</v>
      </c>
      <c r="D407" s="69" t="s">
        <v>602</v>
      </c>
      <c r="E407" s="69" t="s">
        <v>1341</v>
      </c>
      <c r="F407" s="69" t="s">
        <v>1482</v>
      </c>
      <c r="G407" s="69" t="s">
        <v>539</v>
      </c>
      <c r="H407" s="69" t="s">
        <v>1491</v>
      </c>
      <c r="I407" s="69" t="s">
        <v>1307</v>
      </c>
      <c r="J407" s="69" t="s">
        <v>1208</v>
      </c>
      <c r="K407" s="69" t="s">
        <v>1178</v>
      </c>
      <c r="L407" s="69" t="s">
        <v>1204</v>
      </c>
      <c r="M407" s="69" t="s">
        <v>1377</v>
      </c>
      <c r="N407" s="69" t="s">
        <v>1334</v>
      </c>
      <c r="O407" s="69" t="s">
        <v>1421</v>
      </c>
      <c r="P407" s="69" t="s">
        <v>1255</v>
      </c>
      <c r="Q407" s="69" t="s">
        <v>601</v>
      </c>
      <c r="R407" s="36"/>
      <c r="S407" s="88"/>
    </row>
    <row r="408" spans="1:20" ht="28">
      <c r="B408" s="69" t="s">
        <v>1335</v>
      </c>
      <c r="C408" s="69" t="s">
        <v>1308</v>
      </c>
      <c r="D408" s="69" t="s">
        <v>1472</v>
      </c>
      <c r="E408" s="69" t="s">
        <v>1342</v>
      </c>
      <c r="F408" s="69" t="s">
        <v>1483</v>
      </c>
      <c r="G408" s="24" t="s">
        <v>685</v>
      </c>
      <c r="H408" s="69" t="s">
        <v>1492</v>
      </c>
      <c r="I408" s="69" t="s">
        <v>1494</v>
      </c>
      <c r="J408" s="69" t="s">
        <v>1329</v>
      </c>
      <c r="K408" s="69" t="s">
        <v>1429</v>
      </c>
      <c r="L408" s="69" t="s">
        <v>1205</v>
      </c>
      <c r="M408" s="21"/>
      <c r="N408" s="21"/>
      <c r="O408" s="69" t="s">
        <v>1493</v>
      </c>
      <c r="P408" s="69" t="s">
        <v>1182</v>
      </c>
      <c r="Q408" s="69" t="s">
        <v>1181</v>
      </c>
      <c r="R408" s="36"/>
      <c r="S408" s="88"/>
    </row>
    <row r="409" spans="1:20" ht="28">
      <c r="B409" s="108" t="s">
        <v>1459</v>
      </c>
      <c r="C409" s="108"/>
      <c r="D409" s="108" t="s">
        <v>1061</v>
      </c>
      <c r="E409" s="69" t="s">
        <v>1156</v>
      </c>
      <c r="F409" s="69" t="s">
        <v>1484</v>
      </c>
      <c r="G409" s="69" t="s">
        <v>1113</v>
      </c>
      <c r="H409" s="69" t="s">
        <v>539</v>
      </c>
      <c r="I409" s="69"/>
      <c r="J409" s="69"/>
      <c r="K409" s="69"/>
      <c r="L409" s="69"/>
      <c r="M409" s="69"/>
      <c r="N409" s="69"/>
      <c r="O409" s="69"/>
      <c r="P409" s="69"/>
      <c r="Q409" s="69"/>
      <c r="R409" s="36"/>
      <c r="S409" s="88"/>
    </row>
    <row r="410" spans="1:20" ht="14">
      <c r="B410" s="69"/>
      <c r="C410" s="69"/>
      <c r="D410" s="69"/>
      <c r="E410" s="69" t="s">
        <v>1414</v>
      </c>
      <c r="F410" s="69" t="s">
        <v>1485</v>
      </c>
      <c r="G410" s="21"/>
      <c r="H410" s="69" t="s">
        <v>685</v>
      </c>
      <c r="I410" s="21"/>
      <c r="J410" s="21"/>
      <c r="K410" s="21"/>
      <c r="L410" s="69"/>
      <c r="M410" s="21"/>
      <c r="N410" s="21"/>
      <c r="O410" s="21"/>
      <c r="P410" s="21"/>
      <c r="Q410" s="69"/>
      <c r="R410" s="21"/>
    </row>
    <row r="411" spans="1:20" ht="28">
      <c r="B411" s="69"/>
      <c r="C411" s="69"/>
      <c r="D411" s="69"/>
      <c r="E411" s="69" t="s">
        <v>1338</v>
      </c>
      <c r="F411" s="24"/>
      <c r="G411" s="21"/>
      <c r="H411" s="69" t="s">
        <v>1113</v>
      </c>
      <c r="I411" s="21"/>
      <c r="J411" s="21"/>
      <c r="K411" s="21"/>
      <c r="L411" s="69"/>
      <c r="M411" s="21"/>
      <c r="N411" s="21"/>
      <c r="O411" s="21"/>
      <c r="P411" s="21"/>
      <c r="Q411" s="21"/>
      <c r="R411" s="21"/>
    </row>
    <row r="412" spans="1:20">
      <c r="B412" s="69"/>
      <c r="C412" s="69"/>
      <c r="D412" s="69"/>
      <c r="E412" s="36"/>
      <c r="F412" s="36"/>
      <c r="G412" s="21"/>
      <c r="H412" s="21"/>
      <c r="I412" s="21"/>
      <c r="J412" s="21"/>
      <c r="K412" s="21"/>
      <c r="L412" s="69"/>
      <c r="M412" s="21"/>
      <c r="N412" s="21"/>
      <c r="O412" s="21"/>
      <c r="P412" s="21"/>
      <c r="Q412" s="21"/>
      <c r="R412" s="21"/>
    </row>
    <row r="413" spans="1:20">
      <c r="B413" s="69"/>
      <c r="C413" s="69"/>
      <c r="D413" s="69"/>
      <c r="E413" s="24"/>
      <c r="F413" s="132"/>
      <c r="G413" s="128"/>
      <c r="H413" s="128"/>
      <c r="I413" s="128"/>
      <c r="J413" s="21"/>
      <c r="K413" s="21"/>
      <c r="L413" s="36"/>
      <c r="M413" s="21"/>
      <c r="N413" s="21"/>
      <c r="O413" s="21"/>
      <c r="P413" s="21"/>
      <c r="Q413" s="21"/>
      <c r="R413" s="21"/>
    </row>
    <row r="414" spans="1:20">
      <c r="B414" s="69"/>
      <c r="C414" s="69"/>
      <c r="D414" s="69"/>
      <c r="E414" s="21"/>
      <c r="F414" s="128"/>
      <c r="G414" s="128"/>
      <c r="H414" s="128"/>
      <c r="I414" s="128"/>
      <c r="J414" s="21"/>
      <c r="K414" s="21"/>
      <c r="L414" s="21"/>
      <c r="M414" s="21"/>
      <c r="N414" s="21"/>
      <c r="O414" s="21"/>
      <c r="P414" s="21"/>
      <c r="Q414" s="21"/>
      <c r="R414" s="21"/>
    </row>
    <row r="415" spans="1:20">
      <c r="B415" s="24"/>
      <c r="C415" s="24"/>
      <c r="D415" s="24"/>
      <c r="E415" s="21"/>
      <c r="F415" s="128"/>
      <c r="G415" s="128"/>
      <c r="H415" s="128"/>
      <c r="I415" s="128"/>
      <c r="J415" s="21"/>
      <c r="K415" s="21"/>
      <c r="L415" s="21"/>
      <c r="M415" s="21"/>
      <c r="N415" s="21"/>
      <c r="O415" s="21"/>
      <c r="P415" s="21"/>
      <c r="Q415" s="21"/>
      <c r="R415" s="21"/>
    </row>
    <row r="417" spans="1:4">
      <c r="A417" s="88" t="s">
        <v>1480</v>
      </c>
      <c r="B417" s="88"/>
      <c r="C417" s="88"/>
      <c r="D417" s="88"/>
    </row>
    <row r="418" spans="1:4">
      <c r="A418" s="88"/>
      <c r="B418" s="88"/>
      <c r="C418" s="88"/>
    </row>
    <row r="419" spans="1:4">
      <c r="A419" s="88" t="s">
        <v>1490</v>
      </c>
      <c r="B419" s="88"/>
      <c r="C419" s="88"/>
      <c r="D419" s="88"/>
    </row>
    <row r="420" spans="1:4">
      <c r="A420" s="88"/>
      <c r="D420" s="88"/>
    </row>
    <row r="421" spans="1:4">
      <c r="B421" s="88"/>
      <c r="C421" s="88"/>
      <c r="D421" s="88"/>
    </row>
    <row r="422" spans="1:4">
      <c r="A422" s="88"/>
      <c r="B422" s="88"/>
      <c r="C422" s="88"/>
      <c r="D422" s="88"/>
    </row>
    <row r="423" spans="1:4">
      <c r="B423" s="88"/>
      <c r="C423" s="88"/>
    </row>
    <row r="424" spans="1:4">
      <c r="B424" s="88"/>
      <c r="C424" s="88"/>
    </row>
  </sheetData>
  <pageMargins left="0.7" right="0.7" top="0.75" bottom="0.75" header="0.3" footer="0.3"/>
  <pageSetup orientation="portrait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6D7E0-92D9-E34F-A205-DF275BDDF0CA}">
  <dimension ref="A1:Y420"/>
  <sheetViews>
    <sheetView topLeftCell="A367" workbookViewId="0">
      <selection activeCell="H410" sqref="H410"/>
    </sheetView>
  </sheetViews>
  <sheetFormatPr baseColWidth="10" defaultRowHeight="13"/>
  <cols>
    <col min="1" max="1" width="25.83203125" customWidth="1"/>
    <col min="2" max="21" width="10.83203125" customWidth="1"/>
    <col min="24" max="24" width="2.6640625" customWidth="1"/>
    <col min="25" max="25" width="25.83203125" customWidth="1"/>
  </cols>
  <sheetData>
    <row r="1" spans="1:25">
      <c r="A1" s="3" t="s">
        <v>1504</v>
      </c>
      <c r="F1" s="5" t="s">
        <v>514</v>
      </c>
      <c r="G1" s="5"/>
      <c r="H1" s="5">
        <f>W371</f>
        <v>156</v>
      </c>
      <c r="I1" s="5"/>
      <c r="J1" s="5"/>
      <c r="K1" s="5"/>
      <c r="L1" s="5"/>
      <c r="M1" s="5"/>
      <c r="R1" s="4"/>
      <c r="S1" s="4"/>
      <c r="T1" s="4"/>
      <c r="U1" s="4"/>
      <c r="V1" s="4"/>
    </row>
    <row r="2" spans="1:25">
      <c r="A2" s="3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4"/>
      <c r="S2" s="4"/>
      <c r="T2" s="4"/>
      <c r="U2" s="4"/>
      <c r="V2" s="4"/>
    </row>
    <row r="3" spans="1:25" ht="42">
      <c r="A3" s="3"/>
      <c r="B3" s="40" t="s">
        <v>1450</v>
      </c>
      <c r="C3" s="40" t="s">
        <v>1451</v>
      </c>
      <c r="D3" s="40" t="s">
        <v>1302</v>
      </c>
      <c r="E3" s="40" t="s">
        <v>1523</v>
      </c>
      <c r="F3" s="40" t="s">
        <v>1481</v>
      </c>
      <c r="G3" s="47" t="s">
        <v>1453</v>
      </c>
      <c r="H3" s="47" t="s">
        <v>1195</v>
      </c>
      <c r="I3" s="47" t="s">
        <v>1345</v>
      </c>
      <c r="J3" s="40" t="s">
        <v>1512</v>
      </c>
      <c r="K3" s="40" t="s">
        <v>1513</v>
      </c>
      <c r="L3" s="40" t="s">
        <v>1237</v>
      </c>
      <c r="M3" s="40" t="s">
        <v>1520</v>
      </c>
      <c r="N3" s="47" t="s">
        <v>1141</v>
      </c>
      <c r="O3" s="47" t="s">
        <v>1148</v>
      </c>
      <c r="P3" s="47" t="s">
        <v>1516</v>
      </c>
      <c r="Q3" s="47" t="s">
        <v>1518</v>
      </c>
      <c r="R3" s="47" t="s">
        <v>1373</v>
      </c>
      <c r="S3" s="47" t="s">
        <v>1216</v>
      </c>
      <c r="T3" s="47" t="s">
        <v>1522</v>
      </c>
      <c r="U3" s="47" t="s">
        <v>1376</v>
      </c>
      <c r="V3" s="47" t="s">
        <v>1375</v>
      </c>
      <c r="W3" s="41" t="s">
        <v>378</v>
      </c>
      <c r="X3" s="136"/>
    </row>
    <row r="4" spans="1:25">
      <c r="B4" s="81"/>
      <c r="C4" s="81"/>
      <c r="D4" s="81"/>
      <c r="E4" s="81"/>
      <c r="F4" s="67"/>
      <c r="G4" s="94"/>
      <c r="H4" s="100"/>
      <c r="I4" s="100"/>
      <c r="J4" s="100"/>
      <c r="K4" s="100"/>
      <c r="L4" s="100"/>
      <c r="M4" s="81"/>
      <c r="N4" s="100"/>
      <c r="O4" s="100"/>
      <c r="P4" s="100"/>
      <c r="Q4" s="100"/>
      <c r="R4" s="100"/>
      <c r="S4" s="100"/>
      <c r="T4" s="100"/>
      <c r="U4" s="81"/>
      <c r="V4" s="81"/>
      <c r="W4" s="72"/>
      <c r="X4" s="137"/>
    </row>
    <row r="5" spans="1:25" ht="14">
      <c r="A5" s="2" t="s">
        <v>983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Y5" s="2" t="s">
        <v>983</v>
      </c>
    </row>
    <row r="6" spans="1:25" ht="14">
      <c r="A6" s="39" t="s">
        <v>885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 t="str">
        <f t="shared" ref="W6:W69" si="0">IF(SUM(B6:V6)=0,"",SUM(B6:V6))</f>
        <v/>
      </c>
      <c r="X6" s="8"/>
      <c r="Y6" s="39" t="s">
        <v>885</v>
      </c>
    </row>
    <row r="7" spans="1:25">
      <c r="A7" s="8" t="s">
        <v>364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 t="str">
        <f t="shared" si="0"/>
        <v/>
      </c>
      <c r="X7" s="8"/>
      <c r="Y7" s="8" t="s">
        <v>364</v>
      </c>
    </row>
    <row r="8" spans="1:25">
      <c r="A8" s="8" t="s">
        <v>1258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 t="str">
        <f t="shared" si="0"/>
        <v/>
      </c>
      <c r="X8" s="8"/>
      <c r="Y8" s="8" t="s">
        <v>1258</v>
      </c>
    </row>
    <row r="9" spans="1:25">
      <c r="A9" s="63" t="s">
        <v>408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 t="str">
        <f t="shared" si="0"/>
        <v/>
      </c>
      <c r="X9" s="63"/>
      <c r="Y9" s="63" t="s">
        <v>408</v>
      </c>
    </row>
    <row r="10" spans="1:25">
      <c r="A10" s="33" t="s">
        <v>266</v>
      </c>
      <c r="B10" s="21">
        <v>34</v>
      </c>
      <c r="C10" s="21"/>
      <c r="D10" s="21"/>
      <c r="E10" s="21"/>
      <c r="F10" s="21">
        <v>5</v>
      </c>
      <c r="G10" s="21"/>
      <c r="H10" s="21">
        <v>32</v>
      </c>
      <c r="I10" s="21"/>
      <c r="J10" s="36">
        <v>97</v>
      </c>
      <c r="K10" s="36"/>
      <c r="L10" s="36"/>
      <c r="M10" s="21"/>
      <c r="N10" s="21">
        <v>1</v>
      </c>
      <c r="O10" s="21"/>
      <c r="P10" s="21">
        <v>75</v>
      </c>
      <c r="Q10" s="21"/>
      <c r="R10" s="21">
        <v>1</v>
      </c>
      <c r="S10" s="21">
        <v>30</v>
      </c>
      <c r="T10" s="21">
        <v>2</v>
      </c>
      <c r="U10" s="21">
        <v>4</v>
      </c>
      <c r="V10" s="21">
        <v>22</v>
      </c>
      <c r="W10" s="21">
        <f t="shared" si="0"/>
        <v>303</v>
      </c>
      <c r="X10" s="8"/>
      <c r="Y10" s="8" t="s">
        <v>266</v>
      </c>
    </row>
    <row r="11" spans="1:25" ht="14">
      <c r="A11" s="39" t="s">
        <v>776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 t="str">
        <f t="shared" si="0"/>
        <v/>
      </c>
      <c r="X11" s="8"/>
      <c r="Y11" s="39" t="s">
        <v>776</v>
      </c>
    </row>
    <row r="12" spans="1:25" ht="14">
      <c r="A12" s="38" t="s">
        <v>242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 t="str">
        <f t="shared" si="0"/>
        <v/>
      </c>
      <c r="X12" s="8"/>
      <c r="Y12" s="39" t="s">
        <v>242</v>
      </c>
    </row>
    <row r="13" spans="1:25" ht="14">
      <c r="A13" s="39" t="s">
        <v>1449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 t="str">
        <f t="shared" si="0"/>
        <v/>
      </c>
      <c r="X13" s="8"/>
      <c r="Y13" s="39" t="s">
        <v>1449</v>
      </c>
    </row>
    <row r="14" spans="1:25">
      <c r="A14" s="8" t="s">
        <v>267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 t="str">
        <f t="shared" si="0"/>
        <v/>
      </c>
      <c r="X14" s="8"/>
      <c r="Y14" s="8" t="s">
        <v>267</v>
      </c>
    </row>
    <row r="15" spans="1:25">
      <c r="A15" s="8" t="s">
        <v>411</v>
      </c>
      <c r="B15" s="21"/>
      <c r="C15" s="21"/>
      <c r="D15" s="21"/>
      <c r="E15" s="21"/>
      <c r="F15" s="21"/>
      <c r="G15" s="21"/>
      <c r="H15" s="21">
        <v>1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>
        <f t="shared" si="0"/>
        <v>1</v>
      </c>
      <c r="X15" s="8"/>
      <c r="Y15" s="8" t="s">
        <v>411</v>
      </c>
    </row>
    <row r="16" spans="1:25">
      <c r="A16" s="8" t="s">
        <v>568</v>
      </c>
      <c r="B16" s="21"/>
      <c r="C16" s="21"/>
      <c r="D16" s="21"/>
      <c r="E16" s="21"/>
      <c r="F16" s="21"/>
      <c r="G16" s="21"/>
      <c r="H16" s="21">
        <v>11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>
        <f t="shared" si="0"/>
        <v>11</v>
      </c>
      <c r="X16" s="8"/>
      <c r="Y16" s="8" t="s">
        <v>568</v>
      </c>
    </row>
    <row r="17" spans="1:25">
      <c r="A17" s="8" t="s">
        <v>569</v>
      </c>
      <c r="B17" s="21"/>
      <c r="C17" s="21"/>
      <c r="D17" s="21"/>
      <c r="E17" s="21"/>
      <c r="F17" s="21"/>
      <c r="G17" s="21"/>
      <c r="H17" s="21">
        <v>5</v>
      </c>
      <c r="I17" s="21"/>
      <c r="J17" s="21">
        <v>2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>
        <f t="shared" si="0"/>
        <v>7</v>
      </c>
      <c r="X17" s="8"/>
      <c r="Y17" s="8" t="s">
        <v>569</v>
      </c>
    </row>
    <row r="18" spans="1:25">
      <c r="A18" s="8" t="s">
        <v>268</v>
      </c>
      <c r="B18" s="21">
        <v>14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>
        <v>4</v>
      </c>
      <c r="W18" s="21">
        <f t="shared" si="0"/>
        <v>18</v>
      </c>
      <c r="X18" s="8"/>
      <c r="Y18" s="8" t="s">
        <v>268</v>
      </c>
    </row>
    <row r="19" spans="1:25">
      <c r="A19" s="8" t="s">
        <v>269</v>
      </c>
      <c r="B19" s="21">
        <v>5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>
        <f t="shared" si="0"/>
        <v>5</v>
      </c>
      <c r="X19" s="8"/>
      <c r="Y19" s="8" t="s">
        <v>269</v>
      </c>
    </row>
    <row r="20" spans="1:25">
      <c r="A20" s="8" t="s">
        <v>410</v>
      </c>
      <c r="B20" s="21">
        <v>19</v>
      </c>
      <c r="C20" s="21"/>
      <c r="D20" s="21"/>
      <c r="E20" s="21"/>
      <c r="F20" s="21">
        <v>3</v>
      </c>
      <c r="G20" s="21"/>
      <c r="H20" s="21">
        <v>36</v>
      </c>
      <c r="I20" s="21">
        <v>3</v>
      </c>
      <c r="J20" s="21">
        <v>9</v>
      </c>
      <c r="K20" s="21">
        <v>1</v>
      </c>
      <c r="L20" s="21"/>
      <c r="M20" s="21"/>
      <c r="N20" s="21">
        <v>2</v>
      </c>
      <c r="O20" s="21"/>
      <c r="P20" s="21"/>
      <c r="Q20" s="21"/>
      <c r="R20" s="21">
        <v>2</v>
      </c>
      <c r="S20" s="21">
        <v>6</v>
      </c>
      <c r="T20" s="21">
        <v>11</v>
      </c>
      <c r="U20" s="21">
        <v>8</v>
      </c>
      <c r="V20" s="21">
        <v>18</v>
      </c>
      <c r="W20" s="21">
        <f t="shared" si="0"/>
        <v>118</v>
      </c>
      <c r="X20" s="8"/>
      <c r="Y20" s="8" t="s">
        <v>410</v>
      </c>
    </row>
    <row r="21" spans="1:25">
      <c r="A21" s="8" t="s">
        <v>40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 t="str">
        <f t="shared" si="0"/>
        <v/>
      </c>
      <c r="X21" s="8"/>
      <c r="Y21" s="8" t="s">
        <v>40</v>
      </c>
    </row>
    <row r="22" spans="1:25">
      <c r="A22" s="8" t="s">
        <v>417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 t="str">
        <f t="shared" si="0"/>
        <v/>
      </c>
      <c r="X22" s="8"/>
      <c r="Y22" s="8" t="s">
        <v>417</v>
      </c>
    </row>
    <row r="23" spans="1:25">
      <c r="A23" s="8" t="s">
        <v>1259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 t="str">
        <f t="shared" si="0"/>
        <v/>
      </c>
      <c r="X23" s="8"/>
      <c r="Y23" s="8" t="s">
        <v>1259</v>
      </c>
    </row>
    <row r="24" spans="1:25">
      <c r="A24" s="8" t="s">
        <v>124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 t="str">
        <f t="shared" si="0"/>
        <v/>
      </c>
      <c r="X24" s="8"/>
      <c r="Y24" s="8" t="s">
        <v>124</v>
      </c>
    </row>
    <row r="25" spans="1:25">
      <c r="A25" s="8" t="s">
        <v>418</v>
      </c>
      <c r="B25" s="21">
        <v>2</v>
      </c>
      <c r="C25" s="21"/>
      <c r="D25" s="21"/>
      <c r="E25" s="21"/>
      <c r="F25" s="21"/>
      <c r="G25" s="21"/>
      <c r="H25" s="21">
        <v>5</v>
      </c>
      <c r="I25" s="21"/>
      <c r="J25" s="21">
        <v>4</v>
      </c>
      <c r="K25" s="21"/>
      <c r="L25" s="21"/>
      <c r="M25" s="21"/>
      <c r="N25" s="21"/>
      <c r="O25" s="21"/>
      <c r="P25" s="21"/>
      <c r="Q25" s="21"/>
      <c r="R25" s="21"/>
      <c r="S25" s="21">
        <v>3</v>
      </c>
      <c r="T25" s="21"/>
      <c r="U25" s="21"/>
      <c r="V25" s="21"/>
      <c r="W25" s="21">
        <f t="shared" si="0"/>
        <v>14</v>
      </c>
      <c r="X25" s="8"/>
      <c r="Y25" s="8" t="s">
        <v>418</v>
      </c>
    </row>
    <row r="26" spans="1:25">
      <c r="A26" s="8" t="s">
        <v>849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>
        <v>2</v>
      </c>
      <c r="N26" s="21"/>
      <c r="O26" s="21"/>
      <c r="P26" s="21"/>
      <c r="Q26" s="21"/>
      <c r="R26" s="21"/>
      <c r="S26" s="21"/>
      <c r="T26" s="21"/>
      <c r="U26" s="21"/>
      <c r="V26" s="21"/>
      <c r="W26" s="21">
        <f t="shared" si="0"/>
        <v>2</v>
      </c>
      <c r="X26" s="8"/>
      <c r="Y26" s="8" t="s">
        <v>849</v>
      </c>
    </row>
    <row r="27" spans="1:25">
      <c r="A27" s="8" t="s">
        <v>419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 t="str">
        <f t="shared" si="0"/>
        <v/>
      </c>
      <c r="X27" s="8"/>
      <c r="Y27" s="8" t="s">
        <v>419</v>
      </c>
    </row>
    <row r="28" spans="1:25">
      <c r="A28" s="8" t="s">
        <v>18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 t="str">
        <f t="shared" si="0"/>
        <v/>
      </c>
      <c r="X28" s="8"/>
      <c r="Y28" s="8" t="s">
        <v>18</v>
      </c>
    </row>
    <row r="29" spans="1:25">
      <c r="A29" s="8" t="s">
        <v>828</v>
      </c>
      <c r="B29" s="21"/>
      <c r="C29" s="21"/>
      <c r="D29" s="21"/>
      <c r="E29" s="21"/>
      <c r="F29" s="29"/>
      <c r="G29" s="29"/>
      <c r="H29" s="21"/>
      <c r="I29" s="21">
        <v>2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>
        <f t="shared" si="0"/>
        <v>2</v>
      </c>
      <c r="X29" s="8"/>
      <c r="Y29" s="8" t="s">
        <v>828</v>
      </c>
    </row>
    <row r="30" spans="1:25">
      <c r="A30" s="8" t="s">
        <v>770</v>
      </c>
      <c r="B30" s="21">
        <v>3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0"/>
      <c r="O30" s="20">
        <v>3</v>
      </c>
      <c r="P30" s="20"/>
      <c r="Q30" s="20"/>
      <c r="R30" s="20"/>
      <c r="S30" s="20"/>
      <c r="T30" s="20"/>
      <c r="U30" s="21"/>
      <c r="V30" s="21">
        <v>7</v>
      </c>
      <c r="W30" s="21">
        <f t="shared" si="0"/>
        <v>13</v>
      </c>
      <c r="X30" s="8"/>
      <c r="Y30" s="8" t="s">
        <v>770</v>
      </c>
    </row>
    <row r="31" spans="1:25">
      <c r="A31" s="8" t="s">
        <v>684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>
        <v>1</v>
      </c>
      <c r="W31" s="21">
        <f t="shared" si="0"/>
        <v>1</v>
      </c>
      <c r="X31" s="8"/>
      <c r="Y31" s="8" t="s">
        <v>684</v>
      </c>
    </row>
    <row r="32" spans="1:25">
      <c r="A32" s="8" t="s">
        <v>771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 t="str">
        <f t="shared" si="0"/>
        <v/>
      </c>
      <c r="X32" s="8"/>
      <c r="Y32" s="8" t="s">
        <v>771</v>
      </c>
    </row>
    <row r="33" spans="1:25">
      <c r="A33" s="8" t="s">
        <v>179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>
        <v>2</v>
      </c>
      <c r="W33" s="21">
        <f t="shared" si="0"/>
        <v>2</v>
      </c>
      <c r="X33" s="8"/>
      <c r="Y33" s="8" t="s">
        <v>179</v>
      </c>
    </row>
    <row r="34" spans="1:25">
      <c r="A34" s="8" t="s">
        <v>180</v>
      </c>
      <c r="B34" s="21">
        <v>3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>
        <v>7</v>
      </c>
      <c r="P34" s="21"/>
      <c r="Q34" s="21"/>
      <c r="R34" s="21"/>
      <c r="S34" s="21">
        <v>1</v>
      </c>
      <c r="T34" s="21"/>
      <c r="U34" s="21"/>
      <c r="V34" s="21"/>
      <c r="W34" s="21">
        <f t="shared" si="0"/>
        <v>11</v>
      </c>
      <c r="X34" s="8"/>
      <c r="Y34" s="8" t="s">
        <v>180</v>
      </c>
    </row>
    <row r="35" spans="1:25">
      <c r="A35" s="8" t="s">
        <v>365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 t="str">
        <f t="shared" si="0"/>
        <v/>
      </c>
      <c r="X35" s="8"/>
      <c r="Y35" s="8" t="s">
        <v>365</v>
      </c>
    </row>
    <row r="36" spans="1:25">
      <c r="A36" s="8" t="s">
        <v>651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 t="str">
        <f t="shared" si="0"/>
        <v/>
      </c>
      <c r="X36" s="8"/>
      <c r="Y36" s="8" t="s">
        <v>651</v>
      </c>
    </row>
    <row r="37" spans="1:25">
      <c r="A37" s="8" t="s">
        <v>476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 t="str">
        <f t="shared" si="0"/>
        <v/>
      </c>
      <c r="X37" s="8"/>
      <c r="Y37" s="8" t="s">
        <v>476</v>
      </c>
    </row>
    <row r="38" spans="1:25">
      <c r="A38" s="8" t="s">
        <v>290</v>
      </c>
      <c r="B38" s="21"/>
      <c r="C38" s="21"/>
      <c r="D38" s="21"/>
      <c r="E38" s="21"/>
      <c r="F38" s="21"/>
      <c r="G38" s="21"/>
      <c r="H38" s="21"/>
      <c r="I38" s="21"/>
      <c r="J38" s="21">
        <v>2</v>
      </c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>
        <f t="shared" si="0"/>
        <v>2</v>
      </c>
      <c r="X38" s="8"/>
      <c r="Y38" s="8" t="s">
        <v>290</v>
      </c>
    </row>
    <row r="39" spans="1: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21" t="str">
        <f t="shared" si="0"/>
        <v/>
      </c>
    </row>
    <row r="40" spans="1:25" ht="14">
      <c r="A40" s="2" t="s">
        <v>691</v>
      </c>
      <c r="B40" s="45"/>
      <c r="C40" s="45"/>
      <c r="D40" s="45"/>
      <c r="E40" s="45"/>
      <c r="F40" s="45"/>
      <c r="G40" s="45"/>
      <c r="H40" s="45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45"/>
      <c r="W40" s="21" t="str">
        <f t="shared" si="0"/>
        <v/>
      </c>
      <c r="Y40" s="2" t="s">
        <v>691</v>
      </c>
    </row>
    <row r="41" spans="1:25">
      <c r="A41" s="8" t="s">
        <v>0</v>
      </c>
      <c r="B41" s="21">
        <v>12</v>
      </c>
      <c r="C41" s="21">
        <v>5</v>
      </c>
      <c r="D41" s="21">
        <v>2</v>
      </c>
      <c r="E41" s="21">
        <v>1</v>
      </c>
      <c r="F41" s="21"/>
      <c r="G41" s="21"/>
      <c r="H41" s="21"/>
      <c r="I41" s="21"/>
      <c r="J41" s="77"/>
      <c r="K41" s="77"/>
      <c r="L41" s="77"/>
      <c r="M41" s="21">
        <v>5</v>
      </c>
      <c r="N41" s="21"/>
      <c r="O41" s="21">
        <v>4</v>
      </c>
      <c r="P41" s="21"/>
      <c r="Q41" s="21"/>
      <c r="R41" s="21">
        <v>13</v>
      </c>
      <c r="S41" s="21">
        <v>20</v>
      </c>
      <c r="T41" s="21">
        <v>2</v>
      </c>
      <c r="U41" s="21">
        <v>6</v>
      </c>
      <c r="V41" s="21">
        <v>14</v>
      </c>
      <c r="W41" s="21">
        <f t="shared" si="0"/>
        <v>84</v>
      </c>
      <c r="X41" s="8"/>
      <c r="Y41" s="8" t="s">
        <v>0</v>
      </c>
    </row>
    <row r="42" spans="1:25">
      <c r="A42" s="33" t="s">
        <v>477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>
        <v>2</v>
      </c>
      <c r="S42" s="21"/>
      <c r="T42" s="21"/>
      <c r="U42" s="21"/>
      <c r="V42" s="21"/>
      <c r="W42" s="21">
        <f t="shared" si="0"/>
        <v>2</v>
      </c>
      <c r="X42" s="8"/>
      <c r="Y42" s="8" t="s">
        <v>477</v>
      </c>
    </row>
    <row r="43" spans="1:25">
      <c r="A43" s="8" t="s">
        <v>366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>
        <v>2</v>
      </c>
      <c r="S43" s="21"/>
      <c r="T43" s="21"/>
      <c r="U43" s="21"/>
      <c r="V43" s="21"/>
      <c r="W43" s="21">
        <f t="shared" si="0"/>
        <v>2</v>
      </c>
      <c r="X43" s="8"/>
      <c r="Y43" s="8" t="s">
        <v>366</v>
      </c>
    </row>
    <row r="44" spans="1:25">
      <c r="A44" s="8" t="s">
        <v>626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0"/>
      <c r="O44" s="20"/>
      <c r="P44" s="20"/>
      <c r="Q44" s="20"/>
      <c r="R44" s="20"/>
      <c r="S44" s="20"/>
      <c r="T44" s="20">
        <v>2</v>
      </c>
      <c r="U44" s="21"/>
      <c r="V44" s="21"/>
      <c r="W44" s="21">
        <f t="shared" si="0"/>
        <v>2</v>
      </c>
      <c r="X44" s="8"/>
      <c r="Y44" s="8" t="s">
        <v>626</v>
      </c>
    </row>
    <row r="45" spans="1:25">
      <c r="A45" s="8" t="s">
        <v>485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 t="str">
        <f t="shared" si="0"/>
        <v/>
      </c>
      <c r="X45" s="8"/>
      <c r="Y45" s="8" t="s">
        <v>485</v>
      </c>
    </row>
    <row r="46" spans="1:25">
      <c r="A46" s="8" t="s">
        <v>486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 t="str">
        <f t="shared" si="0"/>
        <v/>
      </c>
      <c r="X46" s="8"/>
      <c r="Y46" s="8" t="s">
        <v>486</v>
      </c>
    </row>
    <row r="47" spans="1:25">
      <c r="A47" s="55" t="s">
        <v>1505</v>
      </c>
      <c r="B47" s="21"/>
      <c r="C47" s="21"/>
      <c r="D47" s="21"/>
      <c r="E47" s="21"/>
      <c r="F47" s="21"/>
      <c r="G47" s="21"/>
      <c r="H47" s="21">
        <v>1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>
        <f t="shared" si="0"/>
        <v>1</v>
      </c>
      <c r="X47" s="8"/>
      <c r="Y47" s="55" t="s">
        <v>1505</v>
      </c>
    </row>
    <row r="48" spans="1:25">
      <c r="A48" s="8" t="s">
        <v>487</v>
      </c>
      <c r="B48" s="21">
        <v>2</v>
      </c>
      <c r="C48" s="21">
        <v>1</v>
      </c>
      <c r="D48" s="21">
        <v>12</v>
      </c>
      <c r="E48" s="21"/>
      <c r="F48" s="21"/>
      <c r="G48" s="21"/>
      <c r="H48" s="21"/>
      <c r="I48" s="21"/>
      <c r="J48" s="21">
        <v>1</v>
      </c>
      <c r="K48" s="21"/>
      <c r="L48" s="21">
        <v>3</v>
      </c>
      <c r="M48" s="21">
        <v>1</v>
      </c>
      <c r="N48" s="21"/>
      <c r="O48" s="21"/>
      <c r="P48" s="21"/>
      <c r="Q48" s="21">
        <v>11</v>
      </c>
      <c r="R48" s="21">
        <v>4</v>
      </c>
      <c r="S48" s="21">
        <v>2</v>
      </c>
      <c r="T48" s="21">
        <v>18</v>
      </c>
      <c r="U48" s="21">
        <v>3</v>
      </c>
      <c r="V48" s="21"/>
      <c r="W48" s="21">
        <f t="shared" si="0"/>
        <v>58</v>
      </c>
      <c r="X48" s="8"/>
      <c r="Y48" s="8" t="s">
        <v>487</v>
      </c>
    </row>
    <row r="49" spans="1:2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1" t="str">
        <f t="shared" si="0"/>
        <v/>
      </c>
    </row>
    <row r="50" spans="1:25">
      <c r="A50" s="53" t="s">
        <v>1274</v>
      </c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21" t="str">
        <f t="shared" si="0"/>
        <v/>
      </c>
      <c r="X50" s="138"/>
      <c r="Y50" s="53" t="s">
        <v>1274</v>
      </c>
    </row>
    <row r="51" spans="1:25" ht="14">
      <c r="A51" s="61" t="s">
        <v>245</v>
      </c>
      <c r="B51" s="21"/>
      <c r="C51" s="21"/>
      <c r="D51" s="21"/>
      <c r="E51" s="21"/>
      <c r="F51" s="21">
        <v>2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>
        <v>1</v>
      </c>
      <c r="T51" s="21">
        <v>1</v>
      </c>
      <c r="U51" s="21"/>
      <c r="V51" s="21"/>
      <c r="W51" s="21">
        <f t="shared" si="0"/>
        <v>4</v>
      </c>
      <c r="X51" s="8"/>
      <c r="Y51" s="61" t="s">
        <v>245</v>
      </c>
    </row>
    <row r="52" spans="1:25" ht="14">
      <c r="A52" s="61" t="s">
        <v>246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 t="str">
        <f t="shared" si="0"/>
        <v/>
      </c>
      <c r="X52" s="8"/>
      <c r="Y52" s="61" t="s">
        <v>246</v>
      </c>
    </row>
    <row r="53" spans="1:25" ht="14">
      <c r="A53" s="61" t="s">
        <v>247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 t="str">
        <f t="shared" si="0"/>
        <v/>
      </c>
      <c r="X53" s="8"/>
      <c r="Y53" s="61" t="s">
        <v>247</v>
      </c>
    </row>
    <row r="54" spans="1:25" ht="14">
      <c r="A54" s="61" t="s">
        <v>248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 t="str">
        <f t="shared" si="0"/>
        <v/>
      </c>
      <c r="X54" s="8"/>
      <c r="Y54" s="61" t="s">
        <v>248</v>
      </c>
    </row>
    <row r="55" spans="1:25" ht="14">
      <c r="A55" s="61" t="s">
        <v>805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 t="str">
        <f t="shared" si="0"/>
        <v/>
      </c>
      <c r="X55" s="8"/>
      <c r="Y55" s="61" t="s">
        <v>805</v>
      </c>
    </row>
    <row r="56" spans="1:25" ht="14">
      <c r="A56" s="39" t="s">
        <v>1365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 t="str">
        <f t="shared" si="0"/>
        <v/>
      </c>
      <c r="X56" s="8"/>
      <c r="Y56" s="39" t="s">
        <v>1365</v>
      </c>
    </row>
    <row r="57" spans="1:25">
      <c r="A57" s="48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1" t="str">
        <f t="shared" si="0"/>
        <v/>
      </c>
      <c r="Y57" s="48"/>
    </row>
    <row r="58" spans="1:25" ht="14">
      <c r="A58" s="2" t="s">
        <v>979</v>
      </c>
      <c r="B58" s="45"/>
      <c r="C58" s="45"/>
      <c r="D58" s="45"/>
      <c r="E58" s="45"/>
      <c r="F58" s="45"/>
      <c r="G58" s="45"/>
      <c r="H58" s="45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45"/>
      <c r="W58" s="21" t="str">
        <f t="shared" si="0"/>
        <v/>
      </c>
      <c r="Y58" s="2" t="s">
        <v>979</v>
      </c>
    </row>
    <row r="59" spans="1:25" ht="14">
      <c r="A59" s="62" t="s">
        <v>324</v>
      </c>
      <c r="B59" s="21">
        <v>1</v>
      </c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>
        <v>3</v>
      </c>
      <c r="S59" s="21"/>
      <c r="T59" s="21"/>
      <c r="U59" s="21"/>
      <c r="V59" s="21">
        <v>6</v>
      </c>
      <c r="W59" s="21">
        <f t="shared" si="0"/>
        <v>10</v>
      </c>
      <c r="X59" s="8"/>
      <c r="Y59" s="61" t="s">
        <v>324</v>
      </c>
    </row>
    <row r="60" spans="1:25" ht="14">
      <c r="A60" s="61" t="s">
        <v>769</v>
      </c>
      <c r="B60" s="21">
        <v>22</v>
      </c>
      <c r="C60" s="21"/>
      <c r="D60" s="21"/>
      <c r="E60" s="21"/>
      <c r="F60" s="21">
        <v>7</v>
      </c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>
        <f t="shared" si="0"/>
        <v>29</v>
      </c>
      <c r="X60" s="8"/>
      <c r="Y60" s="61" t="s">
        <v>769</v>
      </c>
    </row>
    <row r="61" spans="1:25" ht="14">
      <c r="A61" s="61" t="s">
        <v>863</v>
      </c>
      <c r="B61" s="21">
        <v>12</v>
      </c>
      <c r="C61" s="21">
        <v>2</v>
      </c>
      <c r="D61" s="21"/>
      <c r="E61" s="21">
        <v>1</v>
      </c>
      <c r="F61" s="21">
        <v>2</v>
      </c>
      <c r="G61" s="21"/>
      <c r="H61" s="21">
        <v>5</v>
      </c>
      <c r="I61" s="21"/>
      <c r="J61" s="21"/>
      <c r="K61" s="21"/>
      <c r="L61" s="21">
        <v>2</v>
      </c>
      <c r="M61" s="21">
        <v>2</v>
      </c>
      <c r="N61" s="21">
        <v>7</v>
      </c>
      <c r="O61" s="21">
        <v>26</v>
      </c>
      <c r="P61" s="21">
        <v>1</v>
      </c>
      <c r="Q61" s="21"/>
      <c r="R61" s="21">
        <v>7</v>
      </c>
      <c r="S61" s="21"/>
      <c r="T61" s="21">
        <v>13</v>
      </c>
      <c r="U61" s="21">
        <v>8</v>
      </c>
      <c r="V61" s="21">
        <v>7</v>
      </c>
      <c r="W61" s="21">
        <f t="shared" si="0"/>
        <v>95</v>
      </c>
      <c r="X61" s="8"/>
      <c r="Y61" s="61" t="s">
        <v>863</v>
      </c>
    </row>
    <row r="62" spans="1:25" ht="14">
      <c r="A62" s="61" t="s">
        <v>864</v>
      </c>
      <c r="B62" s="21"/>
      <c r="C62" s="21"/>
      <c r="D62" s="21"/>
      <c r="E62" s="21"/>
      <c r="F62" s="21">
        <v>4</v>
      </c>
      <c r="G62" s="21"/>
      <c r="H62" s="21">
        <v>2</v>
      </c>
      <c r="I62" s="21">
        <v>1</v>
      </c>
      <c r="J62" s="21">
        <v>8</v>
      </c>
      <c r="K62" s="21">
        <v>1</v>
      </c>
      <c r="L62" s="21"/>
      <c r="M62" s="77">
        <v>1</v>
      </c>
      <c r="N62" s="21">
        <v>9</v>
      </c>
      <c r="O62" s="21"/>
      <c r="P62" s="21">
        <v>2</v>
      </c>
      <c r="Q62" s="21"/>
      <c r="R62" s="21">
        <v>15</v>
      </c>
      <c r="S62" s="21">
        <v>23</v>
      </c>
      <c r="T62" s="21">
        <v>9</v>
      </c>
      <c r="U62" s="21">
        <v>36</v>
      </c>
      <c r="V62" s="21">
        <v>17</v>
      </c>
      <c r="W62" s="21">
        <f t="shared" si="0"/>
        <v>128</v>
      </c>
      <c r="X62" s="8"/>
      <c r="Y62" s="61" t="s">
        <v>864</v>
      </c>
    </row>
    <row r="63" spans="1:25" ht="14">
      <c r="A63" s="61" t="s">
        <v>194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>
        <v>3</v>
      </c>
      <c r="W63" s="21">
        <f t="shared" si="0"/>
        <v>3</v>
      </c>
      <c r="X63" s="8"/>
      <c r="Y63" s="61" t="s">
        <v>194</v>
      </c>
    </row>
    <row r="64" spans="1:25">
      <c r="A64" s="48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1" t="str">
        <f t="shared" si="0"/>
        <v/>
      </c>
      <c r="Y64" s="48"/>
    </row>
    <row r="65" spans="1:25" ht="14">
      <c r="A65" s="2" t="s">
        <v>981</v>
      </c>
      <c r="B65" s="20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4"/>
      <c r="W65" s="21" t="str">
        <f t="shared" si="0"/>
        <v/>
      </c>
      <c r="Y65" s="2" t="s">
        <v>981</v>
      </c>
    </row>
    <row r="66" spans="1:25" ht="14">
      <c r="A66" s="61" t="s">
        <v>1275</v>
      </c>
      <c r="B66" s="21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>
        <v>1</v>
      </c>
      <c r="U66" s="33"/>
      <c r="V66" s="124"/>
      <c r="W66" s="21">
        <f t="shared" si="0"/>
        <v>1</v>
      </c>
      <c r="X66" s="8"/>
      <c r="Y66" s="61" t="s">
        <v>1275</v>
      </c>
    </row>
    <row r="67" spans="1:25" ht="14">
      <c r="A67" s="64" t="s">
        <v>1276</v>
      </c>
      <c r="B67" s="45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21" t="str">
        <f t="shared" si="0"/>
        <v/>
      </c>
      <c r="X67" s="125"/>
      <c r="Y67" s="64" t="s">
        <v>1276</v>
      </c>
    </row>
    <row r="68" spans="1:25" ht="14">
      <c r="A68" s="120" t="s">
        <v>552</v>
      </c>
      <c r="B68" s="124">
        <v>16</v>
      </c>
      <c r="C68" s="124">
        <v>4</v>
      </c>
      <c r="D68" s="124"/>
      <c r="E68" s="124"/>
      <c r="F68" s="124"/>
      <c r="G68" s="124">
        <v>15</v>
      </c>
      <c r="H68" s="124"/>
      <c r="I68" s="124">
        <v>3</v>
      </c>
      <c r="J68" s="124">
        <v>1</v>
      </c>
      <c r="K68" s="124">
        <v>10</v>
      </c>
      <c r="L68" s="124"/>
      <c r="M68" s="124"/>
      <c r="N68" s="124">
        <v>3</v>
      </c>
      <c r="O68" s="124"/>
      <c r="P68" s="124"/>
      <c r="Q68" s="124"/>
      <c r="R68" s="124">
        <v>4</v>
      </c>
      <c r="S68" s="124"/>
      <c r="T68" s="124">
        <v>13</v>
      </c>
      <c r="U68" s="124">
        <v>10</v>
      </c>
      <c r="V68" s="131"/>
      <c r="W68" s="21">
        <f t="shared" si="0"/>
        <v>79</v>
      </c>
      <c r="X68" s="125"/>
      <c r="Y68" s="64" t="s">
        <v>552</v>
      </c>
    </row>
    <row r="69" spans="1:25" ht="14">
      <c r="A69" s="64" t="s">
        <v>1277</v>
      </c>
      <c r="B69" s="45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21" t="str">
        <f t="shared" si="0"/>
        <v/>
      </c>
      <c r="X69" s="125"/>
      <c r="Y69" s="64" t="s">
        <v>1277</v>
      </c>
    </row>
    <row r="70" spans="1:25">
      <c r="A70" s="48"/>
      <c r="B70" s="20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21" t="str">
        <f t="shared" ref="W70:W133" si="1">IF(SUM(B70:V70)=0,"",SUM(B70:V70))</f>
        <v/>
      </c>
      <c r="Y70" s="48"/>
    </row>
    <row r="71" spans="1:25" ht="14">
      <c r="A71" s="2" t="s">
        <v>982</v>
      </c>
      <c r="B71" s="45"/>
      <c r="C71" s="45"/>
      <c r="D71" s="45"/>
      <c r="E71" s="45"/>
      <c r="F71" s="45"/>
      <c r="G71" s="45"/>
      <c r="H71" s="45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45"/>
      <c r="W71" s="21" t="str">
        <f t="shared" si="1"/>
        <v/>
      </c>
      <c r="Y71" s="2" t="s">
        <v>982</v>
      </c>
    </row>
    <row r="72" spans="1:25" ht="14">
      <c r="A72" s="62" t="s">
        <v>481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 t="str">
        <f t="shared" si="1"/>
        <v/>
      </c>
      <c r="X72" s="8"/>
      <c r="Y72" s="61" t="s">
        <v>481</v>
      </c>
    </row>
    <row r="73" spans="1:25" ht="14">
      <c r="A73" s="61" t="s">
        <v>488</v>
      </c>
      <c r="B73" s="21"/>
      <c r="C73" s="21"/>
      <c r="D73" s="21"/>
      <c r="E73" s="21"/>
      <c r="F73" s="21">
        <v>1</v>
      </c>
      <c r="G73" s="21"/>
      <c r="H73" s="21"/>
      <c r="I73" s="21"/>
      <c r="J73" s="21"/>
      <c r="K73" s="21"/>
      <c r="L73" s="21"/>
      <c r="M73" s="21"/>
      <c r="N73" s="21">
        <v>2</v>
      </c>
      <c r="O73" s="21"/>
      <c r="P73" s="21"/>
      <c r="Q73" s="21">
        <v>2</v>
      </c>
      <c r="R73" s="21"/>
      <c r="S73" s="21"/>
      <c r="T73" s="21">
        <v>3</v>
      </c>
      <c r="U73" s="21"/>
      <c r="V73" s="21"/>
      <c r="W73" s="21">
        <f t="shared" si="1"/>
        <v>8</v>
      </c>
      <c r="X73" s="8"/>
      <c r="Y73" s="61" t="s">
        <v>488</v>
      </c>
    </row>
    <row r="74" spans="1:25" ht="14">
      <c r="A74" s="48" t="s">
        <v>259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21" t="str">
        <f t="shared" si="1"/>
        <v/>
      </c>
      <c r="Y74" s="48" t="s">
        <v>259</v>
      </c>
    </row>
    <row r="75" spans="1:25" ht="14">
      <c r="A75" s="61" t="s">
        <v>489</v>
      </c>
      <c r="B75" s="21"/>
      <c r="C75" s="21"/>
      <c r="D75" s="21"/>
      <c r="E75" s="21"/>
      <c r="F75" s="21"/>
      <c r="G75" s="21"/>
      <c r="H75" s="21">
        <v>2</v>
      </c>
      <c r="I75" s="21"/>
      <c r="J75" s="21"/>
      <c r="K75" s="21"/>
      <c r="L75" s="21"/>
      <c r="M75" s="21"/>
      <c r="N75" s="21">
        <v>4</v>
      </c>
      <c r="O75" s="21"/>
      <c r="P75" s="21"/>
      <c r="Q75" s="21"/>
      <c r="R75" s="21"/>
      <c r="S75" s="21"/>
      <c r="T75" s="21">
        <v>1</v>
      </c>
      <c r="U75" s="21"/>
      <c r="V75" s="21"/>
      <c r="W75" s="21">
        <f t="shared" si="1"/>
        <v>7</v>
      </c>
      <c r="X75" s="8"/>
      <c r="Y75" s="61" t="s">
        <v>489</v>
      </c>
    </row>
    <row r="76" spans="1:25" ht="14">
      <c r="A76" s="61" t="s">
        <v>490</v>
      </c>
      <c r="B76" s="21">
        <v>3</v>
      </c>
      <c r="C76" s="21"/>
      <c r="D76" s="21">
        <v>1</v>
      </c>
      <c r="E76" s="21"/>
      <c r="F76" s="21"/>
      <c r="G76" s="21"/>
      <c r="H76" s="21"/>
      <c r="I76" s="21">
        <v>1</v>
      </c>
      <c r="J76" s="21"/>
      <c r="K76" s="21"/>
      <c r="L76" s="21"/>
      <c r="M76" s="21"/>
      <c r="N76" s="21">
        <v>1</v>
      </c>
      <c r="O76" s="21"/>
      <c r="P76" s="21"/>
      <c r="Q76" s="21">
        <v>4</v>
      </c>
      <c r="R76" s="21"/>
      <c r="S76" s="21"/>
      <c r="T76" s="21">
        <v>1</v>
      </c>
      <c r="U76" s="21"/>
      <c r="V76" s="21"/>
      <c r="W76" s="21">
        <f t="shared" si="1"/>
        <v>11</v>
      </c>
      <c r="X76" s="8"/>
      <c r="Y76" s="61" t="s">
        <v>490</v>
      </c>
    </row>
    <row r="77" spans="1:25" ht="14">
      <c r="A77" s="64" t="s">
        <v>762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>
        <v>1</v>
      </c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>
        <f t="shared" si="1"/>
        <v>1</v>
      </c>
      <c r="X77" s="125"/>
      <c r="Y77" s="64" t="s">
        <v>762</v>
      </c>
    </row>
    <row r="78" spans="1: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21" t="str">
        <f t="shared" si="1"/>
        <v/>
      </c>
    </row>
    <row r="79" spans="1:25">
      <c r="A79" s="3" t="s">
        <v>829</v>
      </c>
      <c r="B79" s="45"/>
      <c r="C79" s="45"/>
      <c r="D79" s="45"/>
      <c r="E79" s="45"/>
      <c r="F79" s="45"/>
      <c r="G79" s="45"/>
      <c r="H79" s="45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45"/>
      <c r="W79" s="21" t="str">
        <f t="shared" si="1"/>
        <v/>
      </c>
      <c r="Y79" s="3" t="s">
        <v>829</v>
      </c>
    </row>
    <row r="80" spans="1:25" ht="14">
      <c r="A80" s="62" t="s">
        <v>745</v>
      </c>
      <c r="B80" s="21">
        <v>3</v>
      </c>
      <c r="C80" s="21"/>
      <c r="D80" s="21"/>
      <c r="E80" s="21"/>
      <c r="F80" s="21"/>
      <c r="G80" s="21"/>
      <c r="H80" s="21">
        <v>1</v>
      </c>
      <c r="I80" s="21"/>
      <c r="J80" s="21">
        <v>1</v>
      </c>
      <c r="K80" s="21"/>
      <c r="L80" s="21"/>
      <c r="M80" s="21"/>
      <c r="N80" s="21"/>
      <c r="O80" s="21"/>
      <c r="P80" s="21"/>
      <c r="Q80" s="21"/>
      <c r="R80" s="21">
        <v>1</v>
      </c>
      <c r="S80" s="21"/>
      <c r="T80" s="21"/>
      <c r="U80" s="21"/>
      <c r="V80" s="21">
        <v>2</v>
      </c>
      <c r="W80" s="21">
        <f t="shared" si="1"/>
        <v>8</v>
      </c>
      <c r="X80" s="8"/>
      <c r="Y80" s="61" t="s">
        <v>745</v>
      </c>
    </row>
    <row r="81" spans="1:25" ht="14">
      <c r="A81" s="61" t="s">
        <v>746</v>
      </c>
      <c r="B81" s="21"/>
      <c r="C81" s="21"/>
      <c r="D81" s="21"/>
      <c r="E81" s="21"/>
      <c r="F81" s="21">
        <v>2</v>
      </c>
      <c r="G81" s="21"/>
      <c r="H81" s="21">
        <v>12</v>
      </c>
      <c r="I81" s="21">
        <v>2</v>
      </c>
      <c r="J81" s="21"/>
      <c r="K81" s="21"/>
      <c r="L81" s="21"/>
      <c r="M81" s="21"/>
      <c r="N81" s="21">
        <v>1</v>
      </c>
      <c r="O81" s="21"/>
      <c r="P81" s="21"/>
      <c r="Q81" s="21"/>
      <c r="R81" s="21"/>
      <c r="S81" s="21"/>
      <c r="T81" s="21"/>
      <c r="U81" s="21"/>
      <c r="V81" s="77"/>
      <c r="W81" s="21">
        <f t="shared" si="1"/>
        <v>17</v>
      </c>
      <c r="X81" s="8"/>
      <c r="Y81" s="61" t="s">
        <v>746</v>
      </c>
    </row>
    <row r="82" spans="1:25" ht="14">
      <c r="A82" s="61" t="s">
        <v>436</v>
      </c>
      <c r="B82" s="21"/>
      <c r="C82" s="21"/>
      <c r="D82" s="21"/>
      <c r="E82" s="21"/>
      <c r="F82" s="21"/>
      <c r="G82" s="21"/>
      <c r="H82" s="21">
        <v>5</v>
      </c>
      <c r="I82" s="21"/>
      <c r="J82" s="21"/>
      <c r="K82" s="21"/>
      <c r="L82" s="21"/>
      <c r="M82" s="21"/>
      <c r="N82" s="21">
        <v>1</v>
      </c>
      <c r="O82" s="21"/>
      <c r="P82" s="21"/>
      <c r="Q82" s="21"/>
      <c r="R82" s="21"/>
      <c r="S82" s="21">
        <v>2</v>
      </c>
      <c r="T82" s="21">
        <v>1</v>
      </c>
      <c r="U82" s="21"/>
      <c r="V82" s="21">
        <v>7</v>
      </c>
      <c r="W82" s="21">
        <f t="shared" si="1"/>
        <v>16</v>
      </c>
      <c r="X82" s="8"/>
      <c r="Y82" s="61" t="s">
        <v>436</v>
      </c>
    </row>
    <row r="83" spans="1:25" ht="14">
      <c r="A83" s="61" t="s">
        <v>444</v>
      </c>
      <c r="B83" s="21"/>
      <c r="C83" s="21"/>
      <c r="D83" s="21"/>
      <c r="E83" s="21"/>
      <c r="F83" s="21"/>
      <c r="G83" s="21"/>
      <c r="H83" s="21">
        <v>9</v>
      </c>
      <c r="I83" s="21">
        <v>2</v>
      </c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>
        <f t="shared" si="1"/>
        <v>11</v>
      </c>
      <c r="X83" s="8"/>
      <c r="Y83" s="61" t="s">
        <v>444</v>
      </c>
    </row>
    <row r="84" spans="1:25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1" t="str">
        <f t="shared" si="1"/>
        <v/>
      </c>
    </row>
    <row r="85" spans="1:25" ht="14">
      <c r="A85" s="2" t="s">
        <v>830</v>
      </c>
      <c r="B85" s="45"/>
      <c r="C85" s="45"/>
      <c r="D85" s="45"/>
      <c r="E85" s="45"/>
      <c r="F85" s="45"/>
      <c r="G85" s="45"/>
      <c r="H85" s="45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45"/>
      <c r="W85" s="21" t="str">
        <f t="shared" si="1"/>
        <v/>
      </c>
      <c r="Y85" s="2" t="s">
        <v>830</v>
      </c>
    </row>
    <row r="86" spans="1:25" ht="14">
      <c r="A86" s="62" t="s">
        <v>174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>
        <v>3</v>
      </c>
      <c r="W86" s="21">
        <f t="shared" si="1"/>
        <v>3</v>
      </c>
      <c r="X86" s="8"/>
      <c r="Y86" s="61" t="s">
        <v>174</v>
      </c>
    </row>
    <row r="87" spans="1:25" ht="14">
      <c r="A87" s="62" t="s">
        <v>175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>
        <v>6</v>
      </c>
      <c r="W87" s="21">
        <f t="shared" si="1"/>
        <v>6</v>
      </c>
      <c r="X87" s="8"/>
      <c r="Y87" s="61" t="s">
        <v>175</v>
      </c>
    </row>
    <row r="88" spans="1:25" ht="14">
      <c r="A88" s="39" t="s">
        <v>808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 t="str">
        <f t="shared" si="1"/>
        <v/>
      </c>
      <c r="X88" s="8"/>
      <c r="Y88" s="39" t="s">
        <v>808</v>
      </c>
    </row>
    <row r="89" spans="1:25" ht="14">
      <c r="A89" s="62" t="s">
        <v>173</v>
      </c>
      <c r="B89" s="21">
        <v>6</v>
      </c>
      <c r="C89" s="21"/>
      <c r="D89" s="21"/>
      <c r="E89" s="21"/>
      <c r="F89" s="21"/>
      <c r="G89" s="21"/>
      <c r="H89" s="21">
        <v>2</v>
      </c>
      <c r="I89" s="21"/>
      <c r="J89" s="21"/>
      <c r="K89" s="21"/>
      <c r="L89" s="21"/>
      <c r="M89" s="21"/>
      <c r="N89" s="21">
        <v>3</v>
      </c>
      <c r="O89" s="21">
        <v>1</v>
      </c>
      <c r="P89" s="21"/>
      <c r="Q89" s="21"/>
      <c r="R89" s="21">
        <v>1</v>
      </c>
      <c r="S89" s="21"/>
      <c r="T89" s="21">
        <v>4</v>
      </c>
      <c r="U89" s="21">
        <v>2</v>
      </c>
      <c r="V89" s="21">
        <v>18</v>
      </c>
      <c r="W89" s="21">
        <f t="shared" si="1"/>
        <v>37</v>
      </c>
      <c r="X89" s="8"/>
      <c r="Y89" s="61" t="s">
        <v>173</v>
      </c>
    </row>
    <row r="90" spans="1:25" ht="14">
      <c r="A90" s="62" t="s">
        <v>425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 t="str">
        <f t="shared" si="1"/>
        <v/>
      </c>
      <c r="X90" s="8"/>
      <c r="Y90" s="61" t="s">
        <v>425</v>
      </c>
    </row>
    <row r="91" spans="1:25" ht="14">
      <c r="A91" s="62" t="s">
        <v>614</v>
      </c>
      <c r="B91" s="21"/>
      <c r="C91" s="21"/>
      <c r="D91" s="21"/>
      <c r="E91" s="21"/>
      <c r="F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>
        <v>3</v>
      </c>
      <c r="U91" s="21"/>
      <c r="V91" s="21"/>
      <c r="W91" s="21">
        <f t="shared" si="1"/>
        <v>3</v>
      </c>
      <c r="X91" s="8"/>
      <c r="Y91" s="61" t="s">
        <v>614</v>
      </c>
    </row>
    <row r="92" spans="1:25" ht="14">
      <c r="A92" s="62" t="s">
        <v>467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 t="str">
        <f t="shared" si="1"/>
        <v/>
      </c>
      <c r="X92" s="8"/>
      <c r="Y92" s="61" t="s">
        <v>467</v>
      </c>
    </row>
    <row r="93" spans="1:25" ht="14">
      <c r="A93" s="62" t="s">
        <v>342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 t="str">
        <f t="shared" si="1"/>
        <v/>
      </c>
      <c r="X93" s="8"/>
      <c r="Y93" s="61" t="s">
        <v>342</v>
      </c>
    </row>
    <row r="94" spans="1:25" ht="14">
      <c r="A94" s="62" t="s">
        <v>344</v>
      </c>
      <c r="B94" s="77" t="s">
        <v>1128</v>
      </c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 t="str">
        <f t="shared" si="1"/>
        <v/>
      </c>
      <c r="X94" s="8"/>
      <c r="Y94" s="61" t="s">
        <v>344</v>
      </c>
    </row>
    <row r="95" spans="1:25" ht="14">
      <c r="A95" s="62" t="s">
        <v>435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 t="str">
        <f t="shared" si="1"/>
        <v/>
      </c>
      <c r="X95" s="8"/>
      <c r="Y95" s="61" t="s">
        <v>435</v>
      </c>
    </row>
    <row r="96" spans="1:25" ht="14">
      <c r="A96" s="62" t="s">
        <v>398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 t="str">
        <f t="shared" si="1"/>
        <v/>
      </c>
      <c r="X96" s="8"/>
      <c r="Y96" s="61" t="s">
        <v>398</v>
      </c>
    </row>
    <row r="97" spans="1:25" ht="14">
      <c r="A97" s="62" t="s">
        <v>54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 t="str">
        <f t="shared" si="1"/>
        <v/>
      </c>
      <c r="X97" s="8"/>
      <c r="Y97" s="61" t="s">
        <v>54</v>
      </c>
    </row>
    <row r="98" spans="1:25" ht="14">
      <c r="A98" s="62" t="s">
        <v>1272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 t="str">
        <f t="shared" si="1"/>
        <v/>
      </c>
      <c r="X98" s="8"/>
      <c r="Y98" s="61" t="s">
        <v>1272</v>
      </c>
    </row>
    <row r="99" spans="1:25" ht="14">
      <c r="A99" s="62" t="s">
        <v>540</v>
      </c>
      <c r="B99" s="21"/>
      <c r="C99" s="21"/>
      <c r="D99" s="21"/>
      <c r="E99" s="21"/>
      <c r="F99" s="21">
        <v>2</v>
      </c>
      <c r="G99" s="21"/>
      <c r="H99" s="21">
        <v>7</v>
      </c>
      <c r="I99" s="21">
        <v>1</v>
      </c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>
        <f t="shared" si="1"/>
        <v>10</v>
      </c>
      <c r="X99" s="8"/>
      <c r="Y99" s="61" t="s">
        <v>540</v>
      </c>
    </row>
    <row r="100" spans="1:25" ht="14">
      <c r="A100" s="62" t="s">
        <v>686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 t="str">
        <f t="shared" si="1"/>
        <v/>
      </c>
      <c r="X100" s="8"/>
      <c r="Y100" s="61" t="s">
        <v>686</v>
      </c>
    </row>
    <row r="101" spans="1:25" ht="14">
      <c r="A101" s="38" t="s">
        <v>1399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 t="str">
        <f t="shared" si="1"/>
        <v/>
      </c>
      <c r="X101" s="8"/>
      <c r="Y101" s="39" t="s">
        <v>1399</v>
      </c>
    </row>
    <row r="102" spans="1:25" ht="14">
      <c r="A102" s="62" t="s">
        <v>537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 t="str">
        <f t="shared" si="1"/>
        <v/>
      </c>
      <c r="X102" s="8"/>
      <c r="Y102" s="61" t="s">
        <v>537</v>
      </c>
    </row>
    <row r="103" spans="1:25" ht="14">
      <c r="A103" s="62" t="s">
        <v>671</v>
      </c>
      <c r="B103" s="21">
        <v>1</v>
      </c>
      <c r="C103" s="21"/>
      <c r="D103" s="21"/>
      <c r="E103" s="21"/>
      <c r="F103" s="21">
        <v>1</v>
      </c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>
        <v>2</v>
      </c>
      <c r="T103" s="21"/>
      <c r="U103" s="21">
        <v>1</v>
      </c>
      <c r="V103" s="21"/>
      <c r="W103" s="21">
        <f t="shared" si="1"/>
        <v>5</v>
      </c>
      <c r="X103" s="8"/>
      <c r="Y103" s="61" t="s">
        <v>671</v>
      </c>
    </row>
    <row r="104" spans="1:25" ht="14">
      <c r="A104" s="62" t="s">
        <v>893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 t="str">
        <f t="shared" si="1"/>
        <v/>
      </c>
      <c r="X104" s="8"/>
      <c r="Y104" s="61" t="s">
        <v>893</v>
      </c>
    </row>
    <row r="105" spans="1:25" ht="14">
      <c r="A105" s="62" t="s">
        <v>897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 t="str">
        <f t="shared" si="1"/>
        <v/>
      </c>
      <c r="X105" s="8"/>
      <c r="Y105" s="61" t="s">
        <v>897</v>
      </c>
    </row>
    <row r="106" spans="1:25" ht="14">
      <c r="A106" s="62" t="s">
        <v>131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 t="str">
        <f t="shared" si="1"/>
        <v/>
      </c>
      <c r="X106" s="8"/>
      <c r="Y106" s="61" t="s">
        <v>131</v>
      </c>
    </row>
    <row r="107" spans="1:25" ht="14">
      <c r="A107" s="61" t="s">
        <v>346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>
        <v>3</v>
      </c>
      <c r="W107" s="21">
        <f t="shared" si="1"/>
        <v>3</v>
      </c>
      <c r="X107" s="8"/>
      <c r="Y107" s="61" t="s">
        <v>346</v>
      </c>
    </row>
    <row r="108" spans="1:25">
      <c r="B108" s="44"/>
      <c r="C108" s="44"/>
      <c r="D108" s="44"/>
      <c r="E108" s="44"/>
      <c r="F108" s="44"/>
      <c r="G108" s="44"/>
      <c r="H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21" t="str">
        <f t="shared" si="1"/>
        <v/>
      </c>
    </row>
    <row r="109" spans="1:25" ht="14">
      <c r="A109" s="2" t="s">
        <v>1278</v>
      </c>
      <c r="B109" s="45"/>
      <c r="C109" s="45"/>
      <c r="D109" s="45"/>
      <c r="E109" s="45"/>
      <c r="F109" s="45"/>
      <c r="G109" s="45"/>
      <c r="H109" s="45"/>
      <c r="I109" s="125"/>
      <c r="J109" s="125"/>
      <c r="K109" s="125"/>
      <c r="L109" s="12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21" t="str">
        <f t="shared" si="1"/>
        <v/>
      </c>
      <c r="Y109" s="2" t="s">
        <v>1278</v>
      </c>
    </row>
    <row r="110" spans="1:25" ht="14">
      <c r="A110" s="62" t="s">
        <v>801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 t="str">
        <f t="shared" si="1"/>
        <v/>
      </c>
      <c r="X110" s="8"/>
      <c r="Y110" s="61" t="s">
        <v>801</v>
      </c>
    </row>
    <row r="111" spans="1:25" ht="14">
      <c r="A111" s="62" t="s">
        <v>1192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 t="str">
        <f t="shared" si="1"/>
        <v/>
      </c>
      <c r="X111" s="8"/>
      <c r="Y111" s="61" t="s">
        <v>1192</v>
      </c>
    </row>
    <row r="112" spans="1:25" ht="14">
      <c r="A112" s="62" t="s">
        <v>167</v>
      </c>
      <c r="B112" s="21">
        <v>1</v>
      </c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>
        <f t="shared" si="1"/>
        <v>1</v>
      </c>
      <c r="X112" s="8"/>
      <c r="Y112" s="61" t="s">
        <v>167</v>
      </c>
    </row>
    <row r="113" spans="1:25" ht="14">
      <c r="A113" s="62" t="s">
        <v>1191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 t="str">
        <f t="shared" si="1"/>
        <v/>
      </c>
      <c r="X113" s="8"/>
      <c r="Y113" s="61" t="s">
        <v>1191</v>
      </c>
    </row>
    <row r="114" spans="1:25" ht="14">
      <c r="A114" s="62" t="s">
        <v>168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>
        <v>1</v>
      </c>
      <c r="P114" s="21"/>
      <c r="Q114" s="21"/>
      <c r="R114" s="21">
        <v>1</v>
      </c>
      <c r="S114" s="21"/>
      <c r="T114" s="21"/>
      <c r="U114" s="21"/>
      <c r="V114" s="21"/>
      <c r="W114" s="21">
        <f t="shared" si="1"/>
        <v>2</v>
      </c>
      <c r="X114" s="8"/>
      <c r="Y114" s="61" t="s">
        <v>168</v>
      </c>
    </row>
    <row r="115" spans="1:25" ht="14">
      <c r="A115" s="62" t="s">
        <v>205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 t="str">
        <f t="shared" si="1"/>
        <v/>
      </c>
      <c r="X115" s="8"/>
      <c r="Y115" s="61" t="s">
        <v>205</v>
      </c>
    </row>
    <row r="116" spans="1:25" ht="14">
      <c r="A116" s="62" t="s">
        <v>652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 t="str">
        <f t="shared" si="1"/>
        <v/>
      </c>
      <c r="X116" s="8"/>
      <c r="Y116" s="61" t="s">
        <v>652</v>
      </c>
    </row>
    <row r="117" spans="1:25" ht="14">
      <c r="A117" s="62" t="s">
        <v>6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 t="str">
        <f t="shared" si="1"/>
        <v/>
      </c>
      <c r="X117" s="8"/>
      <c r="Y117" s="61" t="s">
        <v>6</v>
      </c>
    </row>
    <row r="118" spans="1:25" ht="14">
      <c r="A118" s="62" t="s">
        <v>616</v>
      </c>
      <c r="B118" s="21"/>
      <c r="C118" s="21"/>
      <c r="D118" s="21"/>
      <c r="E118" s="21"/>
      <c r="F118" s="21"/>
      <c r="G118" s="21"/>
      <c r="H118" s="21"/>
      <c r="I118" s="21"/>
      <c r="J118" s="21">
        <v>20</v>
      </c>
      <c r="K118" s="21"/>
      <c r="L118" s="21"/>
      <c r="M118" s="21"/>
      <c r="N118" s="21"/>
      <c r="O118" s="21"/>
      <c r="P118" s="21"/>
      <c r="Q118" s="21"/>
      <c r="R118" s="21">
        <v>1</v>
      </c>
      <c r="S118" s="21"/>
      <c r="T118" s="21"/>
      <c r="U118" s="21"/>
      <c r="V118" s="21">
        <v>11</v>
      </c>
      <c r="W118" s="21">
        <f t="shared" si="1"/>
        <v>32</v>
      </c>
      <c r="X118" s="8"/>
      <c r="Y118" s="61" t="s">
        <v>616</v>
      </c>
    </row>
    <row r="119" spans="1:25"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1" t="str">
        <f t="shared" si="1"/>
        <v/>
      </c>
    </row>
    <row r="120" spans="1:25" ht="14">
      <c r="A120" s="2" t="s">
        <v>1279</v>
      </c>
      <c r="B120" s="45"/>
      <c r="C120" s="45"/>
      <c r="D120" s="45"/>
      <c r="E120" s="45"/>
      <c r="F120" s="45"/>
      <c r="G120" s="45"/>
      <c r="H120" s="45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45"/>
      <c r="W120" s="21" t="str">
        <f t="shared" si="1"/>
        <v/>
      </c>
      <c r="Y120" s="2" t="s">
        <v>1279</v>
      </c>
    </row>
    <row r="121" spans="1:25" ht="14">
      <c r="A121" s="62" t="s">
        <v>687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9"/>
      <c r="W121" s="21" t="str">
        <f t="shared" si="1"/>
        <v/>
      </c>
      <c r="X121" s="8"/>
      <c r="Y121" s="61" t="s">
        <v>687</v>
      </c>
    </row>
    <row r="122" spans="1:25" ht="14">
      <c r="A122" s="61" t="s">
        <v>688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 t="str">
        <f t="shared" si="1"/>
        <v/>
      </c>
      <c r="X122" s="8"/>
      <c r="Y122" s="61" t="s">
        <v>688</v>
      </c>
    </row>
    <row r="123" spans="1:25" ht="14">
      <c r="A123" s="61" t="s">
        <v>791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 t="str">
        <f t="shared" si="1"/>
        <v/>
      </c>
      <c r="X123" s="8"/>
      <c r="Y123" s="61" t="s">
        <v>791</v>
      </c>
    </row>
    <row r="124" spans="1:25">
      <c r="A124" s="48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1" t="str">
        <f t="shared" si="1"/>
        <v/>
      </c>
      <c r="Y124" s="48"/>
    </row>
    <row r="125" spans="1:25" ht="14">
      <c r="A125" s="2" t="s">
        <v>1273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1" t="str">
        <f t="shared" si="1"/>
        <v/>
      </c>
      <c r="Y125" s="2" t="s">
        <v>1273</v>
      </c>
    </row>
    <row r="126" spans="1:25" ht="14">
      <c r="A126" s="61" t="s">
        <v>1</v>
      </c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 t="str">
        <f t="shared" si="1"/>
        <v/>
      </c>
      <c r="X126" s="8"/>
      <c r="Y126" s="61" t="s">
        <v>1</v>
      </c>
    </row>
    <row r="127" spans="1:25" ht="14">
      <c r="A127" s="61" t="s">
        <v>17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 t="str">
        <f t="shared" si="1"/>
        <v/>
      </c>
      <c r="X127" s="8"/>
      <c r="Y127" s="61" t="s">
        <v>17</v>
      </c>
    </row>
    <row r="128" spans="1:25"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1" t="str">
        <f t="shared" si="1"/>
        <v/>
      </c>
    </row>
    <row r="129" spans="1:25" ht="14">
      <c r="A129" s="2" t="s">
        <v>65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45"/>
      <c r="W129" s="21" t="str">
        <f t="shared" si="1"/>
        <v/>
      </c>
      <c r="Y129" s="2" t="s">
        <v>65</v>
      </c>
    </row>
    <row r="130" spans="1:25" ht="14">
      <c r="A130" s="62" t="s">
        <v>695</v>
      </c>
      <c r="B130" s="21"/>
      <c r="C130" s="21"/>
      <c r="D130" s="21"/>
      <c r="E130" s="21"/>
      <c r="F130" s="21"/>
      <c r="G130" s="21"/>
      <c r="H130" s="21"/>
      <c r="I130" s="21"/>
      <c r="J130" s="21">
        <v>16</v>
      </c>
      <c r="K130" s="21"/>
      <c r="L130" s="21"/>
      <c r="M130" s="21"/>
      <c r="N130" s="21"/>
      <c r="O130" s="21">
        <v>61</v>
      </c>
      <c r="P130" s="21"/>
      <c r="Q130" s="21"/>
      <c r="R130" s="21"/>
      <c r="S130" s="21"/>
      <c r="T130" s="21"/>
      <c r="U130" s="21"/>
      <c r="V130" s="21">
        <v>2</v>
      </c>
      <c r="W130" s="21">
        <f t="shared" si="1"/>
        <v>79</v>
      </c>
      <c r="X130" s="8"/>
      <c r="Y130" s="61" t="s">
        <v>695</v>
      </c>
    </row>
    <row r="131" spans="1:25" ht="14">
      <c r="A131" s="39" t="s">
        <v>896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>
        <v>8</v>
      </c>
      <c r="S131" s="21">
        <v>1</v>
      </c>
      <c r="T131" s="21"/>
      <c r="U131" s="21"/>
      <c r="V131" s="21"/>
      <c r="W131" s="21">
        <f t="shared" si="1"/>
        <v>9</v>
      </c>
      <c r="X131" s="8"/>
      <c r="Y131" s="39" t="s">
        <v>896</v>
      </c>
    </row>
    <row r="132" spans="1:25" ht="14">
      <c r="A132" s="62" t="s">
        <v>570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 t="str">
        <f t="shared" si="1"/>
        <v/>
      </c>
      <c r="X132" s="8"/>
      <c r="Y132" s="61" t="s">
        <v>570</v>
      </c>
    </row>
    <row r="133" spans="1:25" ht="14">
      <c r="A133" s="62" t="s">
        <v>571</v>
      </c>
      <c r="B133" s="21">
        <v>4</v>
      </c>
      <c r="C133" s="21"/>
      <c r="D133" s="21">
        <v>1</v>
      </c>
      <c r="E133" s="21"/>
      <c r="F133" s="21"/>
      <c r="G133" s="21"/>
      <c r="H133" s="21"/>
      <c r="I133" s="21"/>
      <c r="J133" s="21">
        <v>1</v>
      </c>
      <c r="K133" s="21">
        <v>7</v>
      </c>
      <c r="L133" s="21"/>
      <c r="M133" s="21"/>
      <c r="N133" s="21">
        <v>2</v>
      </c>
      <c r="O133" s="21">
        <v>1</v>
      </c>
      <c r="P133" s="21"/>
      <c r="Q133" s="21"/>
      <c r="R133" s="21"/>
      <c r="S133" s="21"/>
      <c r="T133" s="21"/>
      <c r="U133" s="21"/>
      <c r="V133" s="21">
        <v>1</v>
      </c>
      <c r="W133" s="21">
        <f t="shared" si="1"/>
        <v>17</v>
      </c>
      <c r="X133" s="8"/>
      <c r="Y133" s="61" t="s">
        <v>571</v>
      </c>
    </row>
    <row r="134" spans="1:25" ht="14">
      <c r="A134" s="62" t="s">
        <v>572</v>
      </c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>
        <v>1</v>
      </c>
      <c r="W134" s="21">
        <f t="shared" ref="W134:W197" si="2">IF(SUM(B134:V134)=0,"",SUM(B134:V134))</f>
        <v>1</v>
      </c>
      <c r="X134" s="8"/>
      <c r="Y134" s="61" t="s">
        <v>572</v>
      </c>
    </row>
    <row r="135" spans="1:25" ht="14">
      <c r="A135" s="62" t="s">
        <v>821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 t="str">
        <f t="shared" si="2"/>
        <v/>
      </c>
      <c r="X135" s="8"/>
      <c r="Y135" s="61" t="s">
        <v>821</v>
      </c>
    </row>
    <row r="136" spans="1:25" ht="14">
      <c r="A136" s="62" t="s">
        <v>528</v>
      </c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 t="str">
        <f t="shared" si="2"/>
        <v/>
      </c>
      <c r="X136" s="8"/>
      <c r="Y136" s="61" t="s">
        <v>528</v>
      </c>
    </row>
    <row r="137" spans="1:25"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1" t="str">
        <f t="shared" si="2"/>
        <v/>
      </c>
    </row>
    <row r="138" spans="1:25">
      <c r="A138" s="3" t="s">
        <v>692</v>
      </c>
      <c r="B138" s="45"/>
      <c r="C138" s="45"/>
      <c r="D138" s="45"/>
      <c r="E138" s="45"/>
      <c r="F138" s="45"/>
      <c r="G138" s="45"/>
      <c r="H138" s="45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45"/>
      <c r="W138" s="21" t="str">
        <f t="shared" si="2"/>
        <v/>
      </c>
      <c r="Y138" s="3" t="s">
        <v>692</v>
      </c>
    </row>
    <row r="139" spans="1:25" ht="14">
      <c r="A139" s="62" t="s">
        <v>390</v>
      </c>
      <c r="B139" s="21">
        <v>13</v>
      </c>
      <c r="C139" s="21">
        <v>3</v>
      </c>
      <c r="D139" s="21">
        <v>1</v>
      </c>
      <c r="E139" s="21"/>
      <c r="F139" s="21">
        <v>7</v>
      </c>
      <c r="G139" s="21">
        <v>1</v>
      </c>
      <c r="H139" s="21">
        <v>5</v>
      </c>
      <c r="I139" s="36">
        <v>2</v>
      </c>
      <c r="J139" s="21">
        <v>8</v>
      </c>
      <c r="K139" s="21">
        <v>2</v>
      </c>
      <c r="L139" s="21"/>
      <c r="M139" s="21"/>
      <c r="N139" s="21">
        <v>1</v>
      </c>
      <c r="O139" s="21">
        <v>6</v>
      </c>
      <c r="P139" s="21">
        <v>3</v>
      </c>
      <c r="Q139" s="21">
        <v>1</v>
      </c>
      <c r="R139" s="21">
        <v>1</v>
      </c>
      <c r="S139" s="21">
        <v>1</v>
      </c>
      <c r="T139" s="21">
        <v>7</v>
      </c>
      <c r="U139" s="21">
        <v>7</v>
      </c>
      <c r="V139" s="21"/>
      <c r="W139" s="21">
        <f t="shared" si="2"/>
        <v>69</v>
      </c>
      <c r="X139" s="8"/>
      <c r="Y139" s="61" t="s">
        <v>390</v>
      </c>
    </row>
    <row r="140" spans="1:25" ht="14">
      <c r="A140" s="62" t="s">
        <v>391</v>
      </c>
      <c r="B140" s="21">
        <v>12</v>
      </c>
      <c r="C140" s="21"/>
      <c r="D140" s="21"/>
      <c r="E140" s="21"/>
      <c r="F140" s="21"/>
      <c r="G140" s="21"/>
      <c r="H140" s="21"/>
      <c r="I140" s="21"/>
      <c r="J140" s="21">
        <v>5</v>
      </c>
      <c r="K140" s="21">
        <v>2</v>
      </c>
      <c r="L140" s="21"/>
      <c r="M140" s="21"/>
      <c r="N140" s="21"/>
      <c r="O140" s="21">
        <v>4</v>
      </c>
      <c r="P140" s="21">
        <v>1</v>
      </c>
      <c r="Q140" s="21"/>
      <c r="R140" s="21">
        <v>1</v>
      </c>
      <c r="S140" s="21"/>
      <c r="T140" s="21"/>
      <c r="U140" s="21"/>
      <c r="V140" s="21">
        <v>2</v>
      </c>
      <c r="W140" s="21">
        <f t="shared" si="2"/>
        <v>27</v>
      </c>
      <c r="X140" s="8"/>
      <c r="Y140" s="61" t="s">
        <v>391</v>
      </c>
    </row>
    <row r="141" spans="1:25" ht="14">
      <c r="A141" s="62" t="s">
        <v>439</v>
      </c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>
        <v>1</v>
      </c>
      <c r="O141" s="21"/>
      <c r="P141" s="21"/>
      <c r="Q141" s="21"/>
      <c r="R141" s="21"/>
      <c r="S141" s="21">
        <v>1</v>
      </c>
      <c r="T141" s="21"/>
      <c r="U141" s="21"/>
      <c r="V141" s="21"/>
      <c r="W141" s="21">
        <f t="shared" si="2"/>
        <v>2</v>
      </c>
      <c r="X141" s="8"/>
      <c r="Y141" s="61" t="s">
        <v>439</v>
      </c>
    </row>
    <row r="142" spans="1:25" ht="14">
      <c r="A142" s="62" t="s">
        <v>551</v>
      </c>
      <c r="B142" s="21"/>
      <c r="C142" s="21"/>
      <c r="D142" s="21"/>
      <c r="E142" s="21"/>
      <c r="F142" s="21"/>
      <c r="G142" s="21"/>
      <c r="H142" s="21">
        <v>2</v>
      </c>
      <c r="I142" s="21"/>
      <c r="J142" s="21"/>
      <c r="K142" s="21"/>
      <c r="L142" s="21"/>
      <c r="M142" s="21"/>
      <c r="N142" s="21"/>
      <c r="O142" s="21"/>
      <c r="P142" s="21"/>
      <c r="Q142" s="21"/>
      <c r="R142" s="21">
        <v>1</v>
      </c>
      <c r="S142" s="21"/>
      <c r="T142" s="21">
        <v>1</v>
      </c>
      <c r="U142" s="21"/>
      <c r="V142" s="21"/>
      <c r="W142" s="21">
        <f t="shared" si="2"/>
        <v>4</v>
      </c>
      <c r="X142" s="8"/>
      <c r="Y142" s="61" t="s">
        <v>551</v>
      </c>
    </row>
    <row r="143" spans="1:25" ht="14">
      <c r="A143" s="62" t="s">
        <v>593</v>
      </c>
      <c r="B143" s="21">
        <v>2</v>
      </c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>
        <v>1</v>
      </c>
      <c r="N143" s="21"/>
      <c r="O143" s="21"/>
      <c r="P143" s="21"/>
      <c r="Q143" s="21"/>
      <c r="R143" s="21"/>
      <c r="S143" s="21"/>
      <c r="T143" s="21"/>
      <c r="U143" s="21">
        <v>1</v>
      </c>
      <c r="V143" s="21"/>
      <c r="W143" s="21">
        <f t="shared" si="2"/>
        <v>4</v>
      </c>
      <c r="X143" s="8"/>
      <c r="Y143" s="61" t="s">
        <v>593</v>
      </c>
    </row>
    <row r="144" spans="1:25" ht="14">
      <c r="A144" s="62" t="s">
        <v>594</v>
      </c>
      <c r="B144" s="21"/>
      <c r="C144" s="21"/>
      <c r="D144" s="21"/>
      <c r="E144" s="21"/>
      <c r="F144" s="21"/>
      <c r="G144" s="21"/>
      <c r="H144" s="21"/>
      <c r="I144" s="21"/>
      <c r="J144" s="21">
        <v>2</v>
      </c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>
        <f t="shared" si="2"/>
        <v>2</v>
      </c>
      <c r="X144" s="8"/>
      <c r="Y144" s="61" t="s">
        <v>594</v>
      </c>
    </row>
    <row r="145" spans="1:25" ht="14">
      <c r="A145" s="62" t="s">
        <v>212</v>
      </c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 t="str">
        <f t="shared" si="2"/>
        <v/>
      </c>
      <c r="X145" s="8"/>
      <c r="Y145" s="61" t="s">
        <v>212</v>
      </c>
    </row>
    <row r="146" spans="1:25" ht="14">
      <c r="A146" s="62" t="s">
        <v>357</v>
      </c>
      <c r="B146" s="21"/>
      <c r="C146" s="21"/>
      <c r="D146" s="21"/>
      <c r="E146" s="21"/>
      <c r="F146" s="21"/>
      <c r="G146" s="21"/>
      <c r="H146" s="21"/>
      <c r="I146" s="21"/>
      <c r="J146" s="21">
        <v>1</v>
      </c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>
        <f t="shared" si="2"/>
        <v>1</v>
      </c>
      <c r="X146" s="8"/>
      <c r="Y146" s="61" t="s">
        <v>357</v>
      </c>
    </row>
    <row r="147" spans="1:25" ht="14">
      <c r="A147" s="62" t="s">
        <v>392</v>
      </c>
      <c r="B147" s="21">
        <v>2</v>
      </c>
      <c r="C147" s="21"/>
      <c r="D147" s="21"/>
      <c r="E147" s="21"/>
      <c r="F147" s="21"/>
      <c r="G147" s="21"/>
      <c r="H147" s="21">
        <v>1</v>
      </c>
      <c r="I147" s="21"/>
      <c r="J147" s="21">
        <v>3</v>
      </c>
      <c r="K147" s="21">
        <v>1</v>
      </c>
      <c r="L147" s="21"/>
      <c r="M147" s="21">
        <v>1</v>
      </c>
      <c r="N147" s="21"/>
      <c r="O147" s="21"/>
      <c r="P147" s="21">
        <v>1</v>
      </c>
      <c r="Q147" s="21"/>
      <c r="R147" s="21"/>
      <c r="S147" s="21">
        <v>1</v>
      </c>
      <c r="T147" s="21"/>
      <c r="U147" s="21">
        <v>2</v>
      </c>
      <c r="V147" s="21"/>
      <c r="W147" s="21">
        <f t="shared" si="2"/>
        <v>12</v>
      </c>
      <c r="X147" s="8"/>
      <c r="Y147" s="61" t="s">
        <v>392</v>
      </c>
    </row>
    <row r="148" spans="1:25" ht="14">
      <c r="A148" s="62" t="s">
        <v>437</v>
      </c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>
        <v>2</v>
      </c>
      <c r="V148" s="21">
        <v>1</v>
      </c>
      <c r="W148" s="21">
        <f t="shared" si="2"/>
        <v>3</v>
      </c>
      <c r="X148" s="8"/>
      <c r="Y148" s="61" t="s">
        <v>437</v>
      </c>
    </row>
    <row r="149" spans="1:25" ht="14">
      <c r="A149" s="62" t="s">
        <v>438</v>
      </c>
      <c r="B149" s="21"/>
      <c r="C149" s="21"/>
      <c r="D149" s="21">
        <v>2</v>
      </c>
      <c r="E149" s="21">
        <v>1</v>
      </c>
      <c r="F149" s="21">
        <v>1</v>
      </c>
      <c r="G149" s="21"/>
      <c r="H149" s="21">
        <v>1</v>
      </c>
      <c r="I149" s="21">
        <v>1</v>
      </c>
      <c r="J149" s="21">
        <v>4</v>
      </c>
      <c r="K149" s="21">
        <v>3</v>
      </c>
      <c r="L149" s="21"/>
      <c r="M149" s="21"/>
      <c r="N149" s="21">
        <v>4</v>
      </c>
      <c r="O149" s="21">
        <v>1</v>
      </c>
      <c r="P149" s="21">
        <v>3</v>
      </c>
      <c r="Q149" s="21"/>
      <c r="R149" s="21">
        <v>2</v>
      </c>
      <c r="S149" s="21">
        <v>5</v>
      </c>
      <c r="T149" s="21">
        <v>8</v>
      </c>
      <c r="U149" s="21">
        <v>4</v>
      </c>
      <c r="V149" s="21">
        <v>2</v>
      </c>
      <c r="W149" s="21">
        <f t="shared" si="2"/>
        <v>42</v>
      </c>
      <c r="X149" s="8"/>
      <c r="Y149" s="61" t="s">
        <v>438</v>
      </c>
    </row>
    <row r="150" spans="1:25" ht="14">
      <c r="A150" s="62" t="s">
        <v>160</v>
      </c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 t="str">
        <f t="shared" si="2"/>
        <v/>
      </c>
      <c r="X150" s="8"/>
      <c r="Y150" s="61" t="s">
        <v>160</v>
      </c>
    </row>
    <row r="151" spans="1:25" ht="14">
      <c r="A151" s="62" t="s">
        <v>393</v>
      </c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 t="str">
        <f t="shared" si="2"/>
        <v/>
      </c>
      <c r="X151" s="8"/>
      <c r="Y151" s="61" t="s">
        <v>393</v>
      </c>
    </row>
    <row r="152" spans="1:25" ht="14">
      <c r="A152" s="38" t="s">
        <v>1427</v>
      </c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>
        <v>1</v>
      </c>
      <c r="S152" s="21"/>
      <c r="T152" s="21"/>
      <c r="U152" s="21"/>
      <c r="V152" s="21"/>
      <c r="W152" s="21">
        <f t="shared" si="2"/>
        <v>1</v>
      </c>
      <c r="X152" s="8"/>
      <c r="Y152" s="39" t="s">
        <v>1427</v>
      </c>
    </row>
    <row r="153" spans="1:25" ht="14">
      <c r="A153" s="38" t="s">
        <v>1426</v>
      </c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21" t="str">
        <f t="shared" si="2"/>
        <v/>
      </c>
      <c r="X153" s="8"/>
      <c r="Y153" s="39" t="s">
        <v>1426</v>
      </c>
    </row>
    <row r="154" spans="1:25">
      <c r="A154" s="48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21" t="str">
        <f t="shared" si="2"/>
        <v/>
      </c>
      <c r="Y154" s="48"/>
    </row>
    <row r="155" spans="1:25" ht="14">
      <c r="A155" s="2" t="s">
        <v>980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21" t="str">
        <f t="shared" si="2"/>
        <v/>
      </c>
      <c r="Y155" s="2" t="s">
        <v>980</v>
      </c>
    </row>
    <row r="156" spans="1:25" ht="14">
      <c r="A156" s="62" t="s">
        <v>865</v>
      </c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>
        <v>1</v>
      </c>
      <c r="W156" s="21">
        <f t="shared" si="2"/>
        <v>1</v>
      </c>
      <c r="X156" s="8"/>
      <c r="Y156" s="61" t="s">
        <v>865</v>
      </c>
    </row>
    <row r="157" spans="1:25" ht="14">
      <c r="A157" s="61" t="s">
        <v>842</v>
      </c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 t="str">
        <f t="shared" si="2"/>
        <v/>
      </c>
      <c r="X157" s="8"/>
      <c r="Y157" s="61" t="s">
        <v>842</v>
      </c>
    </row>
    <row r="158" spans="1:25" ht="14">
      <c r="A158" s="61" t="s">
        <v>866</v>
      </c>
      <c r="B158" s="21"/>
      <c r="C158" s="21"/>
      <c r="D158" s="21"/>
      <c r="E158" s="21">
        <v>1</v>
      </c>
      <c r="F158" s="21"/>
      <c r="G158" s="21"/>
      <c r="H158" s="21"/>
      <c r="I158" s="21"/>
      <c r="J158" s="21"/>
      <c r="K158" s="21"/>
      <c r="L158" s="21"/>
      <c r="M158" s="21"/>
      <c r="N158" s="21">
        <v>1</v>
      </c>
      <c r="O158" s="21"/>
      <c r="P158" s="21"/>
      <c r="Q158" s="21"/>
      <c r="R158" s="21"/>
      <c r="S158" s="21">
        <v>2</v>
      </c>
      <c r="T158" s="21"/>
      <c r="U158" s="21"/>
      <c r="V158" s="21">
        <v>1</v>
      </c>
      <c r="W158" s="21">
        <f t="shared" si="2"/>
        <v>5</v>
      </c>
      <c r="X158" s="8"/>
      <c r="Y158" s="61" t="s">
        <v>866</v>
      </c>
    </row>
    <row r="159" spans="1:25" ht="14">
      <c r="A159" s="61" t="s">
        <v>479</v>
      </c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 t="str">
        <f t="shared" si="2"/>
        <v/>
      </c>
      <c r="X159" s="8"/>
      <c r="Y159" s="61" t="s">
        <v>479</v>
      </c>
    </row>
    <row r="160" spans="1:25" ht="14">
      <c r="A160" s="61" t="s">
        <v>480</v>
      </c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 t="str">
        <f t="shared" si="2"/>
        <v/>
      </c>
      <c r="X160" s="8"/>
      <c r="Y160" s="61" t="s">
        <v>480</v>
      </c>
    </row>
    <row r="161" spans="1:25" ht="14">
      <c r="A161" s="61" t="s">
        <v>214</v>
      </c>
      <c r="B161" s="21"/>
      <c r="C161" s="77" t="s">
        <v>1128</v>
      </c>
      <c r="D161" s="21"/>
      <c r="E161" s="21"/>
      <c r="F161" s="77" t="s">
        <v>1128</v>
      </c>
      <c r="G161" s="77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 t="str">
        <f t="shared" si="2"/>
        <v/>
      </c>
      <c r="X161" s="8"/>
      <c r="Y161" s="61" t="s">
        <v>214</v>
      </c>
    </row>
    <row r="162" spans="1:25" ht="14">
      <c r="A162" s="61" t="s">
        <v>867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 t="str">
        <f t="shared" si="2"/>
        <v/>
      </c>
      <c r="X162" s="8"/>
      <c r="Y162" s="61" t="s">
        <v>867</v>
      </c>
    </row>
    <row r="163" spans="1:25" ht="14">
      <c r="A163" s="61" t="s">
        <v>576</v>
      </c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 t="str">
        <f t="shared" si="2"/>
        <v/>
      </c>
      <c r="X163" s="8"/>
      <c r="Y163" s="61" t="s">
        <v>576</v>
      </c>
    </row>
    <row r="164" spans="1:25" ht="14">
      <c r="A164" s="61" t="s">
        <v>697</v>
      </c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 t="str">
        <f t="shared" si="2"/>
        <v/>
      </c>
      <c r="X164" s="8"/>
      <c r="Y164" s="61" t="s">
        <v>697</v>
      </c>
    </row>
    <row r="165" spans="1:25" ht="14">
      <c r="A165" s="61" t="s">
        <v>291</v>
      </c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>
        <v>1</v>
      </c>
      <c r="S165" s="21"/>
      <c r="T165" s="21"/>
      <c r="U165" s="21"/>
      <c r="V165" s="21"/>
      <c r="W165" s="21">
        <f t="shared" si="2"/>
        <v>1</v>
      </c>
      <c r="X165" s="8"/>
      <c r="Y165" s="61" t="s">
        <v>291</v>
      </c>
    </row>
    <row r="166" spans="1:25"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1" t="str">
        <f t="shared" si="2"/>
        <v/>
      </c>
    </row>
    <row r="167" spans="1:25" ht="14">
      <c r="A167" s="2" t="s">
        <v>383</v>
      </c>
      <c r="B167" s="45"/>
      <c r="C167" s="45"/>
      <c r="D167" s="45"/>
      <c r="E167" s="45"/>
      <c r="F167" s="45"/>
      <c r="G167" s="45"/>
      <c r="H167" s="45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45"/>
      <c r="W167" s="21" t="str">
        <f t="shared" si="2"/>
        <v/>
      </c>
      <c r="Y167" s="2" t="s">
        <v>383</v>
      </c>
    </row>
    <row r="168" spans="1:25" ht="14">
      <c r="A168" s="62" t="s">
        <v>332</v>
      </c>
      <c r="B168" s="21">
        <v>1</v>
      </c>
      <c r="C168" s="21"/>
      <c r="D168" s="21"/>
      <c r="E168" s="21"/>
      <c r="F168" s="21"/>
      <c r="G168" s="21">
        <v>1</v>
      </c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>
        <v>2</v>
      </c>
      <c r="U168" s="21">
        <v>1</v>
      </c>
      <c r="V168" s="21">
        <v>2</v>
      </c>
      <c r="W168" s="21">
        <f t="shared" si="2"/>
        <v>7</v>
      </c>
      <c r="X168" s="8"/>
      <c r="Y168" s="61" t="s">
        <v>332</v>
      </c>
    </row>
    <row r="169" spans="1:25"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21" t="str">
        <f t="shared" si="2"/>
        <v/>
      </c>
    </row>
    <row r="170" spans="1:25">
      <c r="A170" s="3" t="s">
        <v>554</v>
      </c>
      <c r="B170" s="45"/>
      <c r="C170" s="45"/>
      <c r="D170" s="45"/>
      <c r="E170" s="45"/>
      <c r="F170" s="45"/>
      <c r="G170" s="45"/>
      <c r="H170" s="45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45"/>
      <c r="W170" s="21" t="str">
        <f t="shared" si="2"/>
        <v/>
      </c>
      <c r="Y170" s="3" t="s">
        <v>554</v>
      </c>
    </row>
    <row r="171" spans="1:25" ht="14">
      <c r="A171" s="62" t="s">
        <v>198</v>
      </c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 t="str">
        <f t="shared" si="2"/>
        <v/>
      </c>
      <c r="X171" s="8"/>
      <c r="Y171" s="61" t="s">
        <v>198</v>
      </c>
    </row>
    <row r="172" spans="1:25" ht="14">
      <c r="A172" s="61" t="s">
        <v>199</v>
      </c>
      <c r="B172" s="21"/>
      <c r="C172" s="21">
        <v>1</v>
      </c>
      <c r="D172" s="21">
        <v>1</v>
      </c>
      <c r="E172" s="21"/>
      <c r="F172" s="21"/>
      <c r="G172" s="21"/>
      <c r="H172" s="21">
        <v>1</v>
      </c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>
        <v>1</v>
      </c>
      <c r="V172" s="21"/>
      <c r="W172" s="21">
        <f t="shared" si="2"/>
        <v>4</v>
      </c>
      <c r="X172" s="8"/>
      <c r="Y172" s="61" t="s">
        <v>199</v>
      </c>
    </row>
    <row r="173" spans="1:25">
      <c r="A173" s="140" t="s">
        <v>1498</v>
      </c>
      <c r="B173" s="140"/>
      <c r="C173" s="140"/>
      <c r="D173" s="140"/>
      <c r="E173" s="140"/>
      <c r="F173" s="140"/>
      <c r="G173" s="140"/>
      <c r="H173" s="140"/>
      <c r="I173" s="140"/>
      <c r="J173" s="140"/>
      <c r="K173" s="140"/>
      <c r="L173" s="140"/>
      <c r="M173" s="140"/>
      <c r="N173" s="140"/>
      <c r="O173" s="140"/>
      <c r="P173" s="140"/>
      <c r="Q173" s="140"/>
      <c r="R173" s="140"/>
      <c r="S173" s="140"/>
      <c r="T173" s="140"/>
      <c r="U173" s="140"/>
      <c r="V173" s="140"/>
      <c r="W173" s="21" t="str">
        <f t="shared" si="2"/>
        <v/>
      </c>
      <c r="X173" s="140"/>
      <c r="Y173" s="140" t="s">
        <v>1498</v>
      </c>
    </row>
    <row r="174" spans="1:25" ht="14">
      <c r="A174" s="61" t="s">
        <v>717</v>
      </c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 t="str">
        <f t="shared" si="2"/>
        <v/>
      </c>
      <c r="X174" s="8"/>
      <c r="Y174" s="61" t="s">
        <v>717</v>
      </c>
    </row>
    <row r="175" spans="1:25" ht="14">
      <c r="A175" s="62" t="s">
        <v>333</v>
      </c>
      <c r="B175" s="21"/>
      <c r="C175" s="21"/>
      <c r="D175" s="21"/>
      <c r="E175" s="21"/>
      <c r="F175" s="21"/>
      <c r="G175" s="21"/>
      <c r="H175" s="21"/>
      <c r="I175" s="21"/>
      <c r="J175" s="21">
        <v>1</v>
      </c>
      <c r="K175" s="21"/>
      <c r="L175" s="21"/>
      <c r="M175" s="21"/>
      <c r="N175" s="21">
        <v>2</v>
      </c>
      <c r="O175" s="21"/>
      <c r="P175" s="21">
        <v>3</v>
      </c>
      <c r="Q175" s="21"/>
      <c r="R175" s="21">
        <v>1</v>
      </c>
      <c r="S175" s="21">
        <v>2</v>
      </c>
      <c r="T175" s="21">
        <v>20</v>
      </c>
      <c r="U175" s="21">
        <v>10</v>
      </c>
      <c r="V175" s="21"/>
      <c r="W175" s="21">
        <f t="shared" si="2"/>
        <v>39</v>
      </c>
      <c r="X175" s="8"/>
      <c r="Y175" s="61" t="s">
        <v>333</v>
      </c>
    </row>
    <row r="176" spans="1:25" ht="14">
      <c r="A176" s="61" t="s">
        <v>334</v>
      </c>
      <c r="B176" s="21"/>
      <c r="C176" s="21"/>
      <c r="D176" s="21"/>
      <c r="E176" s="21"/>
      <c r="F176" s="21"/>
      <c r="G176" s="21"/>
      <c r="H176" s="21"/>
      <c r="I176" s="21"/>
      <c r="J176" s="21">
        <v>6</v>
      </c>
      <c r="K176" s="21"/>
      <c r="L176" s="21"/>
      <c r="M176" s="21">
        <v>3</v>
      </c>
      <c r="N176" s="21"/>
      <c r="O176" s="21"/>
      <c r="P176" s="21"/>
      <c r="Q176" s="21"/>
      <c r="R176" s="21"/>
      <c r="S176" s="21"/>
      <c r="T176" s="21"/>
      <c r="U176" s="21"/>
      <c r="V176" s="21"/>
      <c r="W176" s="21">
        <f t="shared" si="2"/>
        <v>9</v>
      </c>
      <c r="X176" s="8"/>
      <c r="Y176" s="61" t="s">
        <v>334</v>
      </c>
    </row>
    <row r="177" spans="1:25" ht="14">
      <c r="A177" s="61" t="s">
        <v>1256</v>
      </c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 t="str">
        <f t="shared" si="2"/>
        <v/>
      </c>
      <c r="X177" s="8"/>
      <c r="Y177" s="61" t="s">
        <v>1256</v>
      </c>
    </row>
    <row r="178" spans="1:25" ht="14">
      <c r="A178" s="61" t="s">
        <v>200</v>
      </c>
      <c r="B178" s="21">
        <v>7</v>
      </c>
      <c r="C178" s="21">
        <v>1</v>
      </c>
      <c r="D178" s="21"/>
      <c r="E178" s="21"/>
      <c r="F178" s="21">
        <v>2</v>
      </c>
      <c r="G178" s="21"/>
      <c r="H178" s="21"/>
      <c r="I178" s="21">
        <v>2</v>
      </c>
      <c r="J178" s="21"/>
      <c r="K178" s="21"/>
      <c r="L178" s="21"/>
      <c r="M178" s="21"/>
      <c r="N178" s="21"/>
      <c r="O178" s="21"/>
      <c r="P178" s="21"/>
      <c r="Q178" s="21"/>
      <c r="R178" s="21">
        <v>5</v>
      </c>
      <c r="S178" s="21"/>
      <c r="T178" s="21">
        <v>3</v>
      </c>
      <c r="U178" s="21">
        <v>2</v>
      </c>
      <c r="V178" s="21">
        <v>2</v>
      </c>
      <c r="W178" s="21">
        <f t="shared" si="2"/>
        <v>24</v>
      </c>
      <c r="X178" s="8"/>
      <c r="Y178" s="61" t="s">
        <v>200</v>
      </c>
    </row>
    <row r="179" spans="1:25" ht="14">
      <c r="A179" s="61" t="s">
        <v>336</v>
      </c>
      <c r="B179" s="21"/>
      <c r="C179" s="21"/>
      <c r="D179" s="21">
        <v>1</v>
      </c>
      <c r="E179" s="21"/>
      <c r="F179" s="21">
        <v>1</v>
      </c>
      <c r="G179" s="21">
        <v>1</v>
      </c>
      <c r="H179" s="21"/>
      <c r="I179" s="21"/>
      <c r="J179" s="21">
        <v>1</v>
      </c>
      <c r="K179" s="21"/>
      <c r="L179" s="21"/>
      <c r="M179" s="21"/>
      <c r="N179" s="21">
        <v>1</v>
      </c>
      <c r="O179" s="21"/>
      <c r="P179" s="21"/>
      <c r="Q179" s="21">
        <v>1</v>
      </c>
      <c r="R179" s="21">
        <v>1</v>
      </c>
      <c r="S179" s="21"/>
      <c r="T179" s="21">
        <v>1</v>
      </c>
      <c r="U179" s="21">
        <v>3</v>
      </c>
      <c r="V179" s="21"/>
      <c r="W179" s="21">
        <f t="shared" si="2"/>
        <v>11</v>
      </c>
      <c r="X179" s="8"/>
      <c r="Y179" s="61" t="s">
        <v>336</v>
      </c>
    </row>
    <row r="180" spans="1:25" ht="14">
      <c r="A180" s="61" t="s">
        <v>787</v>
      </c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>
        <v>2</v>
      </c>
      <c r="R180" s="21"/>
      <c r="S180" s="21"/>
      <c r="T180" s="21"/>
      <c r="U180" s="21"/>
      <c r="V180" s="21"/>
      <c r="W180" s="21">
        <f t="shared" si="2"/>
        <v>2</v>
      </c>
      <c r="X180" s="8"/>
      <c r="Y180" s="61" t="s">
        <v>787</v>
      </c>
    </row>
    <row r="181" spans="1:25" ht="14">
      <c r="A181" s="61" t="s">
        <v>263</v>
      </c>
      <c r="B181" s="21">
        <v>1</v>
      </c>
      <c r="C181" s="21">
        <v>2</v>
      </c>
      <c r="D181" s="21"/>
      <c r="E181" s="21"/>
      <c r="F181" s="21">
        <v>1</v>
      </c>
      <c r="G181" s="21"/>
      <c r="H181" s="21"/>
      <c r="I181" s="21"/>
      <c r="J181" s="77"/>
      <c r="K181" s="77"/>
      <c r="L181" s="77"/>
      <c r="M181" s="21">
        <v>1</v>
      </c>
      <c r="N181" s="21"/>
      <c r="O181" s="21"/>
      <c r="P181" s="21"/>
      <c r="Q181" s="21"/>
      <c r="R181" s="21"/>
      <c r="S181" s="21"/>
      <c r="T181" s="21">
        <v>2</v>
      </c>
      <c r="U181" s="21">
        <v>1</v>
      </c>
      <c r="V181" s="21"/>
      <c r="W181" s="21">
        <f t="shared" si="2"/>
        <v>8</v>
      </c>
      <c r="X181" s="8"/>
      <c r="Y181" s="61" t="s">
        <v>263</v>
      </c>
    </row>
    <row r="182" spans="1:25" ht="14">
      <c r="A182" s="61" t="s">
        <v>271</v>
      </c>
      <c r="B182" s="21">
        <v>4</v>
      </c>
      <c r="C182" s="21">
        <v>2</v>
      </c>
      <c r="D182" s="21"/>
      <c r="E182" s="21"/>
      <c r="F182" s="21">
        <v>2</v>
      </c>
      <c r="G182" s="21">
        <v>2</v>
      </c>
      <c r="H182" s="21"/>
      <c r="I182" s="21">
        <v>3</v>
      </c>
      <c r="J182" s="21">
        <v>3</v>
      </c>
      <c r="K182" s="21"/>
      <c r="L182" s="21"/>
      <c r="M182" s="21"/>
      <c r="N182" s="21">
        <v>2</v>
      </c>
      <c r="O182" s="21"/>
      <c r="P182" s="21"/>
      <c r="Q182" s="21"/>
      <c r="R182" s="21">
        <v>1</v>
      </c>
      <c r="S182" s="21"/>
      <c r="T182" s="21">
        <v>11</v>
      </c>
      <c r="U182" s="21">
        <v>6</v>
      </c>
      <c r="V182" s="21"/>
      <c r="W182" s="21">
        <f t="shared" si="2"/>
        <v>36</v>
      </c>
      <c r="X182" s="8"/>
      <c r="Y182" s="61" t="s">
        <v>271</v>
      </c>
    </row>
    <row r="183" spans="1:25" ht="14">
      <c r="A183" s="62" t="s">
        <v>206</v>
      </c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 t="str">
        <f t="shared" si="2"/>
        <v/>
      </c>
      <c r="X183" s="8"/>
      <c r="Y183" s="61" t="s">
        <v>206</v>
      </c>
    </row>
    <row r="184" spans="1:25"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21" t="str">
        <f t="shared" si="2"/>
        <v/>
      </c>
    </row>
    <row r="185" spans="1:25" ht="14">
      <c r="A185" s="2" t="s">
        <v>253</v>
      </c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1" t="str">
        <f t="shared" si="2"/>
        <v/>
      </c>
      <c r="Y185" s="2" t="s">
        <v>253</v>
      </c>
    </row>
    <row r="186" spans="1:25" ht="14">
      <c r="A186" s="62" t="s">
        <v>440</v>
      </c>
      <c r="B186" s="21"/>
      <c r="C186" s="21"/>
      <c r="D186" s="21"/>
      <c r="E186" s="21"/>
      <c r="F186" s="21">
        <v>1</v>
      </c>
      <c r="G186" s="21"/>
      <c r="H186" s="21"/>
      <c r="I186" s="21"/>
      <c r="J186" s="21">
        <v>1</v>
      </c>
      <c r="K186" s="21"/>
      <c r="L186" s="21"/>
      <c r="M186" s="21"/>
      <c r="N186" s="21">
        <v>6</v>
      </c>
      <c r="O186" s="21"/>
      <c r="P186" s="21"/>
      <c r="Q186" s="21"/>
      <c r="R186" s="21">
        <v>5</v>
      </c>
      <c r="S186" s="21">
        <v>3</v>
      </c>
      <c r="T186" s="21">
        <v>1</v>
      </c>
      <c r="U186" s="21">
        <v>9</v>
      </c>
      <c r="V186" s="21">
        <v>3</v>
      </c>
      <c r="W186" s="21">
        <f t="shared" si="2"/>
        <v>29</v>
      </c>
      <c r="X186" s="8"/>
      <c r="Y186" s="61" t="s">
        <v>440</v>
      </c>
    </row>
    <row r="187" spans="1:25" ht="14">
      <c r="A187" s="62" t="s">
        <v>441</v>
      </c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 t="str">
        <f t="shared" si="2"/>
        <v/>
      </c>
      <c r="X187" s="8"/>
      <c r="Y187" s="61" t="s">
        <v>441</v>
      </c>
    </row>
    <row r="188" spans="1:25" ht="14">
      <c r="A188" s="62" t="s">
        <v>442</v>
      </c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 t="str">
        <f t="shared" si="2"/>
        <v/>
      </c>
      <c r="X188" s="8"/>
      <c r="Y188" s="61" t="s">
        <v>442</v>
      </c>
    </row>
    <row r="189" spans="1:25" ht="14">
      <c r="A189" s="62" t="s">
        <v>443</v>
      </c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>
        <v>1</v>
      </c>
      <c r="Q189" s="21"/>
      <c r="R189" s="21"/>
      <c r="S189" s="21"/>
      <c r="T189" s="21"/>
      <c r="U189" s="21">
        <v>1</v>
      </c>
      <c r="V189" s="21"/>
      <c r="W189" s="21">
        <f t="shared" si="2"/>
        <v>2</v>
      </c>
      <c r="X189" s="8"/>
      <c r="Y189" s="61" t="s">
        <v>443</v>
      </c>
    </row>
    <row r="190" spans="1:25" ht="14">
      <c r="A190" s="62" t="s">
        <v>20</v>
      </c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>
        <v>1</v>
      </c>
      <c r="W190" s="21">
        <f t="shared" si="2"/>
        <v>1</v>
      </c>
      <c r="X190" s="8"/>
      <c r="Y190" s="61" t="s">
        <v>20</v>
      </c>
    </row>
    <row r="191" spans="1:25"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21" t="str">
        <f t="shared" si="2"/>
        <v/>
      </c>
    </row>
    <row r="192" spans="1:25" ht="14">
      <c r="A192" s="2" t="s">
        <v>1455</v>
      </c>
      <c r="B192" s="45"/>
      <c r="C192" s="45"/>
      <c r="D192" s="45"/>
      <c r="E192" s="45"/>
      <c r="F192" s="45"/>
      <c r="G192" s="45"/>
      <c r="H192" s="45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45"/>
      <c r="W192" s="21" t="str">
        <f t="shared" si="2"/>
        <v/>
      </c>
      <c r="Y192" s="2" t="s">
        <v>1455</v>
      </c>
    </row>
    <row r="193" spans="1:25" ht="14">
      <c r="A193" s="62" t="s">
        <v>264</v>
      </c>
      <c r="B193" s="21"/>
      <c r="C193" s="21"/>
      <c r="D193" s="21">
        <v>2</v>
      </c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0"/>
      <c r="T193" s="20"/>
      <c r="U193" s="21">
        <v>1</v>
      </c>
      <c r="V193" s="21"/>
      <c r="W193" s="21">
        <f t="shared" si="2"/>
        <v>3</v>
      </c>
      <c r="X193" s="8"/>
      <c r="Y193" s="61" t="s">
        <v>264</v>
      </c>
    </row>
    <row r="194" spans="1:25" ht="14">
      <c r="A194" s="61" t="s">
        <v>265</v>
      </c>
      <c r="B194" s="21"/>
      <c r="C194" s="21">
        <v>2</v>
      </c>
      <c r="D194" s="21">
        <v>2</v>
      </c>
      <c r="E194" s="21"/>
      <c r="F194" s="21">
        <v>4</v>
      </c>
      <c r="G194" s="21">
        <v>2</v>
      </c>
      <c r="H194" s="21">
        <v>2</v>
      </c>
      <c r="I194" s="21">
        <v>2</v>
      </c>
      <c r="J194" s="21"/>
      <c r="K194" s="21"/>
      <c r="L194" s="21"/>
      <c r="M194" s="21"/>
      <c r="N194" s="21">
        <v>3</v>
      </c>
      <c r="O194" s="21"/>
      <c r="P194" s="21"/>
      <c r="Q194" s="21">
        <v>1</v>
      </c>
      <c r="R194" s="21">
        <v>7</v>
      </c>
      <c r="S194" s="21"/>
      <c r="T194" s="21">
        <v>3</v>
      </c>
      <c r="U194" s="21">
        <v>5</v>
      </c>
      <c r="V194" s="21"/>
      <c r="W194" s="21">
        <f t="shared" si="2"/>
        <v>33</v>
      </c>
      <c r="X194" s="8"/>
      <c r="Y194" s="61" t="s">
        <v>265</v>
      </c>
    </row>
    <row r="195" spans="1:25" ht="14">
      <c r="A195" s="61" t="s">
        <v>51</v>
      </c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 t="str">
        <f t="shared" si="2"/>
        <v/>
      </c>
      <c r="X195" s="8"/>
      <c r="Y195" s="61" t="s">
        <v>51</v>
      </c>
    </row>
    <row r="196" spans="1:25" ht="14">
      <c r="A196" s="61" t="s">
        <v>126</v>
      </c>
      <c r="B196" s="21"/>
      <c r="C196" s="21"/>
      <c r="D196" s="21"/>
      <c r="E196" s="21"/>
      <c r="F196" s="21">
        <v>1</v>
      </c>
      <c r="G196" s="21"/>
      <c r="H196" s="21">
        <v>5</v>
      </c>
      <c r="I196" s="21"/>
      <c r="J196" s="21"/>
      <c r="K196" s="21"/>
      <c r="L196" s="21"/>
      <c r="M196" s="21"/>
      <c r="N196" s="21"/>
      <c r="O196" s="21"/>
      <c r="P196" s="21"/>
      <c r="Q196" s="21"/>
      <c r="R196" s="21">
        <v>1</v>
      </c>
      <c r="S196" s="21"/>
      <c r="T196" s="21"/>
      <c r="U196" s="21"/>
      <c r="V196" s="21"/>
      <c r="W196" s="21">
        <f t="shared" si="2"/>
        <v>7</v>
      </c>
      <c r="X196" s="8"/>
      <c r="Y196" s="61" t="s">
        <v>126</v>
      </c>
    </row>
    <row r="197" spans="1:25" ht="14">
      <c r="A197" s="61" t="s">
        <v>127</v>
      </c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>
        <v>5</v>
      </c>
      <c r="S197" s="21"/>
      <c r="T197" s="21">
        <v>10</v>
      </c>
      <c r="U197" s="21">
        <v>4</v>
      </c>
      <c r="V197" s="21"/>
      <c r="W197" s="21">
        <f t="shared" si="2"/>
        <v>19</v>
      </c>
      <c r="X197" s="8"/>
      <c r="Y197" s="61" t="s">
        <v>127</v>
      </c>
    </row>
    <row r="198" spans="1:25" ht="14">
      <c r="A198" s="61" t="s">
        <v>128</v>
      </c>
      <c r="B198" s="21"/>
      <c r="C198" s="21"/>
      <c r="D198" s="21">
        <v>1</v>
      </c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>
        <v>1</v>
      </c>
      <c r="S198" s="21"/>
      <c r="T198" s="21">
        <v>1</v>
      </c>
      <c r="U198" s="21">
        <v>2</v>
      </c>
      <c r="V198" s="21"/>
      <c r="W198" s="21">
        <f t="shared" ref="W198:W261" si="3">IF(SUM(B198:V198)=0,"",SUM(B198:V198))</f>
        <v>5</v>
      </c>
      <c r="X198" s="8"/>
      <c r="Y198" s="61" t="s">
        <v>128</v>
      </c>
    </row>
    <row r="199" spans="1:25" ht="14">
      <c r="A199" s="39" t="s">
        <v>1509</v>
      </c>
      <c r="B199" s="21"/>
      <c r="C199" s="21"/>
      <c r="D199" s="21"/>
      <c r="E199" s="21"/>
      <c r="F199" s="21">
        <v>1</v>
      </c>
      <c r="G199" s="21">
        <v>1</v>
      </c>
      <c r="H199" s="21"/>
      <c r="I199" s="21">
        <v>1</v>
      </c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>
        <v>1</v>
      </c>
      <c r="U199" s="21">
        <v>2</v>
      </c>
      <c r="V199" s="21"/>
      <c r="W199" s="21">
        <f t="shared" si="3"/>
        <v>6</v>
      </c>
      <c r="X199" s="8"/>
      <c r="Y199" s="39" t="s">
        <v>1509</v>
      </c>
    </row>
    <row r="200" spans="1:25" ht="14">
      <c r="A200" s="61" t="s">
        <v>21</v>
      </c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 t="str">
        <f t="shared" si="3"/>
        <v/>
      </c>
      <c r="X200" s="8"/>
      <c r="Y200" s="61" t="s">
        <v>21</v>
      </c>
    </row>
    <row r="201" spans="1:25" ht="14">
      <c r="A201" s="61" t="s">
        <v>4</v>
      </c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>
        <v>7</v>
      </c>
      <c r="S201" s="21"/>
      <c r="T201" s="21">
        <v>4</v>
      </c>
      <c r="U201" s="21">
        <v>8</v>
      </c>
      <c r="V201" s="21">
        <v>2</v>
      </c>
      <c r="W201" s="21">
        <f t="shared" si="3"/>
        <v>21</v>
      </c>
      <c r="X201" s="8"/>
      <c r="Y201" s="61" t="s">
        <v>4</v>
      </c>
    </row>
    <row r="202" spans="1:25" ht="14">
      <c r="A202" s="61" t="s">
        <v>142</v>
      </c>
      <c r="B202" s="21"/>
      <c r="C202" s="77" t="s">
        <v>1128</v>
      </c>
      <c r="D202" s="21"/>
      <c r="E202" s="21"/>
      <c r="F202" s="21"/>
      <c r="G202" s="21"/>
      <c r="H202" s="21"/>
      <c r="I202" s="21"/>
      <c r="J202" s="21">
        <v>3</v>
      </c>
      <c r="K202" s="21"/>
      <c r="L202" s="21"/>
      <c r="M202" s="21"/>
      <c r="N202" s="21"/>
      <c r="O202" s="21"/>
      <c r="P202" s="21">
        <v>5</v>
      </c>
      <c r="Q202" s="21"/>
      <c r="R202" s="21">
        <v>5</v>
      </c>
      <c r="S202" s="21"/>
      <c r="T202" s="21">
        <v>5</v>
      </c>
      <c r="U202" s="21">
        <v>1</v>
      </c>
      <c r="V202" s="21">
        <v>1</v>
      </c>
      <c r="W202" s="21">
        <f t="shared" si="3"/>
        <v>20</v>
      </c>
      <c r="X202" s="8"/>
      <c r="Y202" s="61" t="s">
        <v>142</v>
      </c>
    </row>
    <row r="203" spans="1:25" ht="14">
      <c r="A203" s="61" t="s">
        <v>143</v>
      </c>
      <c r="B203" s="21"/>
      <c r="C203" s="21"/>
      <c r="D203" s="21"/>
      <c r="E203" s="21">
        <v>3</v>
      </c>
      <c r="F203" s="21"/>
      <c r="G203" s="21"/>
      <c r="H203" s="21">
        <v>6</v>
      </c>
      <c r="I203" s="21">
        <v>2</v>
      </c>
      <c r="J203" s="21"/>
      <c r="K203" s="21"/>
      <c r="L203" s="21"/>
      <c r="M203" s="21">
        <v>1</v>
      </c>
      <c r="N203" s="21">
        <v>8</v>
      </c>
      <c r="O203" s="21">
        <v>4</v>
      </c>
      <c r="P203" s="21">
        <v>1</v>
      </c>
      <c r="Q203" s="21"/>
      <c r="R203" s="21">
        <v>5</v>
      </c>
      <c r="S203" s="21">
        <v>15</v>
      </c>
      <c r="T203" s="21">
        <v>7</v>
      </c>
      <c r="U203" s="21">
        <v>7</v>
      </c>
      <c r="V203" s="21">
        <v>18</v>
      </c>
      <c r="W203" s="21">
        <f t="shared" si="3"/>
        <v>77</v>
      </c>
      <c r="X203" s="8"/>
      <c r="Y203" s="61" t="s">
        <v>143</v>
      </c>
    </row>
    <row r="204" spans="1:25" ht="14">
      <c r="A204" s="61" t="s">
        <v>52</v>
      </c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 t="str">
        <f t="shared" si="3"/>
        <v/>
      </c>
      <c r="X204" s="8"/>
      <c r="Y204" s="61" t="s">
        <v>52</v>
      </c>
    </row>
    <row r="205" spans="1:25" ht="14">
      <c r="A205" s="61" t="s">
        <v>22</v>
      </c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 t="str">
        <f t="shared" si="3"/>
        <v/>
      </c>
      <c r="X205" s="8"/>
      <c r="Y205" s="61" t="s">
        <v>22</v>
      </c>
    </row>
    <row r="206" spans="1:25"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21" t="str">
        <f t="shared" si="3"/>
        <v/>
      </c>
    </row>
    <row r="207" spans="1:25" ht="14">
      <c r="A207" s="2" t="s">
        <v>556</v>
      </c>
      <c r="B207" s="45"/>
      <c r="C207" s="45"/>
      <c r="D207" s="45"/>
      <c r="E207" s="45"/>
      <c r="F207" s="45"/>
      <c r="G207" s="45"/>
      <c r="H207" s="45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45"/>
      <c r="W207" s="21" t="str">
        <f t="shared" si="3"/>
        <v/>
      </c>
      <c r="Y207" s="2" t="s">
        <v>556</v>
      </c>
    </row>
    <row r="208" spans="1:25" ht="14">
      <c r="A208" s="61" t="s">
        <v>482</v>
      </c>
      <c r="B208" s="21"/>
      <c r="C208" s="21"/>
      <c r="D208" s="21"/>
      <c r="E208" s="21"/>
      <c r="F208" s="21">
        <v>1</v>
      </c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>
        <f t="shared" si="3"/>
        <v>1</v>
      </c>
      <c r="X208" s="8"/>
      <c r="Y208" s="61" t="s">
        <v>482</v>
      </c>
    </row>
    <row r="209" spans="1:25" ht="14">
      <c r="A209" s="62" t="s">
        <v>341</v>
      </c>
      <c r="B209" s="21">
        <v>2</v>
      </c>
      <c r="C209" s="21">
        <v>11</v>
      </c>
      <c r="D209" s="21">
        <v>1</v>
      </c>
      <c r="E209" s="21"/>
      <c r="F209" s="21">
        <v>1</v>
      </c>
      <c r="G209" s="21">
        <v>3</v>
      </c>
      <c r="H209" s="21"/>
      <c r="I209" s="21"/>
      <c r="J209" s="21"/>
      <c r="K209" s="21"/>
      <c r="L209" s="21">
        <v>2</v>
      </c>
      <c r="M209" s="21"/>
      <c r="N209" s="77"/>
      <c r="O209" s="77"/>
      <c r="P209" s="77"/>
      <c r="Q209" s="77"/>
      <c r="R209" s="21">
        <v>1</v>
      </c>
      <c r="S209" s="21"/>
      <c r="T209" s="21">
        <v>8</v>
      </c>
      <c r="U209" s="21">
        <v>7</v>
      </c>
      <c r="V209" s="21"/>
      <c r="W209" s="21">
        <f t="shared" si="3"/>
        <v>36</v>
      </c>
      <c r="X209" s="8"/>
      <c r="Y209" s="61" t="s">
        <v>341</v>
      </c>
    </row>
    <row r="210" spans="1:25" ht="14">
      <c r="A210" s="61" t="s">
        <v>502</v>
      </c>
      <c r="B210" s="21">
        <v>2</v>
      </c>
      <c r="C210" s="21">
        <v>2</v>
      </c>
      <c r="D210" s="21">
        <v>2</v>
      </c>
      <c r="E210" s="21"/>
      <c r="F210" s="21">
        <v>3</v>
      </c>
      <c r="G210" s="21">
        <v>2</v>
      </c>
      <c r="H210" s="21">
        <v>1</v>
      </c>
      <c r="I210" s="21">
        <v>4</v>
      </c>
      <c r="J210" s="21"/>
      <c r="K210" s="21"/>
      <c r="L210" s="21"/>
      <c r="M210" s="21"/>
      <c r="N210" s="21"/>
      <c r="O210" s="21"/>
      <c r="P210" s="21"/>
      <c r="Q210" s="21"/>
      <c r="R210" s="21">
        <v>1</v>
      </c>
      <c r="S210" s="21"/>
      <c r="T210" s="21">
        <v>4</v>
      </c>
      <c r="U210" s="21">
        <v>10</v>
      </c>
      <c r="V210" s="21">
        <v>1</v>
      </c>
      <c r="W210" s="21">
        <f t="shared" si="3"/>
        <v>32</v>
      </c>
      <c r="X210" s="8"/>
      <c r="Y210" s="61" t="s">
        <v>502</v>
      </c>
    </row>
    <row r="211" spans="1:25" ht="14">
      <c r="A211" s="61" t="s">
        <v>741</v>
      </c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 t="str">
        <f t="shared" si="3"/>
        <v/>
      </c>
      <c r="X211" s="8"/>
      <c r="Y211" s="61" t="s">
        <v>741</v>
      </c>
    </row>
    <row r="212" spans="1:25" ht="14">
      <c r="A212" s="61" t="s">
        <v>23</v>
      </c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 t="str">
        <f t="shared" si="3"/>
        <v/>
      </c>
      <c r="X212" s="8"/>
      <c r="Y212" s="61" t="s">
        <v>23</v>
      </c>
    </row>
    <row r="213" spans="1:25">
      <c r="A213" s="48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21" t="str">
        <f t="shared" si="3"/>
        <v/>
      </c>
      <c r="Y213" s="48"/>
    </row>
    <row r="214" spans="1:25" ht="14">
      <c r="A214" s="2" t="s">
        <v>1456</v>
      </c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21" t="str">
        <f t="shared" si="3"/>
        <v/>
      </c>
      <c r="Y214" s="2" t="s">
        <v>1456</v>
      </c>
    </row>
    <row r="215" spans="1:25" ht="14">
      <c r="A215" s="61" t="s">
        <v>497</v>
      </c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>
        <v>1</v>
      </c>
      <c r="W215" s="21">
        <f t="shared" si="3"/>
        <v>1</v>
      </c>
      <c r="X215" s="8"/>
      <c r="Y215" s="61" t="s">
        <v>497</v>
      </c>
    </row>
    <row r="216" spans="1:25"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21" t="str">
        <f t="shared" si="3"/>
        <v/>
      </c>
    </row>
    <row r="217" spans="1:25" ht="14">
      <c r="A217" s="2" t="s">
        <v>557</v>
      </c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21" t="str">
        <f t="shared" si="3"/>
        <v/>
      </c>
      <c r="Y217" s="2" t="s">
        <v>557</v>
      </c>
    </row>
    <row r="218" spans="1:25" ht="14">
      <c r="A218" s="39" t="s">
        <v>309</v>
      </c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 t="str">
        <f t="shared" si="3"/>
        <v/>
      </c>
      <c r="X218" s="8"/>
      <c r="Y218" s="39" t="s">
        <v>309</v>
      </c>
    </row>
    <row r="219" spans="1:25" ht="14">
      <c r="A219" s="62" t="s">
        <v>343</v>
      </c>
      <c r="B219" s="21">
        <v>5</v>
      </c>
      <c r="C219" s="21">
        <v>3</v>
      </c>
      <c r="D219" s="21">
        <v>7</v>
      </c>
      <c r="E219" s="21">
        <v>1</v>
      </c>
      <c r="F219" s="21">
        <v>1</v>
      </c>
      <c r="G219" s="21">
        <v>2</v>
      </c>
      <c r="H219" s="21"/>
      <c r="I219" s="21">
        <v>2</v>
      </c>
      <c r="J219" s="21"/>
      <c r="K219" s="21"/>
      <c r="L219" s="21">
        <v>2</v>
      </c>
      <c r="M219" s="21"/>
      <c r="N219" s="21"/>
      <c r="O219" s="21"/>
      <c r="P219" s="21"/>
      <c r="Q219" s="21"/>
      <c r="R219" s="21"/>
      <c r="S219" s="21"/>
      <c r="T219" s="21">
        <v>6</v>
      </c>
      <c r="U219" s="21">
        <v>5</v>
      </c>
      <c r="V219" s="21"/>
      <c r="W219" s="21">
        <f t="shared" si="3"/>
        <v>34</v>
      </c>
      <c r="X219" s="8"/>
      <c r="Y219" s="61" t="s">
        <v>343</v>
      </c>
    </row>
    <row r="220" spans="1:25" ht="14">
      <c r="A220" s="61" t="s">
        <v>1230</v>
      </c>
      <c r="B220" s="21">
        <v>28</v>
      </c>
      <c r="C220" s="21">
        <v>6</v>
      </c>
      <c r="D220" s="21"/>
      <c r="E220" s="21">
        <v>2</v>
      </c>
      <c r="F220" s="21"/>
      <c r="G220" s="21">
        <v>2</v>
      </c>
      <c r="H220" s="21"/>
      <c r="I220" s="21">
        <v>1</v>
      </c>
      <c r="J220" s="21">
        <v>4</v>
      </c>
      <c r="K220" s="21">
        <v>10</v>
      </c>
      <c r="L220" s="21"/>
      <c r="M220" s="21">
        <v>2</v>
      </c>
      <c r="N220" s="21">
        <v>6</v>
      </c>
      <c r="O220" s="21">
        <v>3</v>
      </c>
      <c r="P220" s="21">
        <v>7</v>
      </c>
      <c r="Q220" s="21"/>
      <c r="R220" s="21">
        <v>4</v>
      </c>
      <c r="S220" s="21">
        <v>7</v>
      </c>
      <c r="T220" s="21">
        <v>13</v>
      </c>
      <c r="U220" s="21">
        <v>5</v>
      </c>
      <c r="V220" s="21"/>
      <c r="W220" s="21">
        <f t="shared" si="3"/>
        <v>100</v>
      </c>
      <c r="X220" s="8"/>
      <c r="Y220" s="61" t="s">
        <v>1230</v>
      </c>
    </row>
    <row r="221" spans="1:25" ht="14">
      <c r="A221" s="61" t="s">
        <v>496</v>
      </c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>
        <v>2</v>
      </c>
      <c r="O221" s="21"/>
      <c r="P221" s="21">
        <v>3</v>
      </c>
      <c r="Q221" s="21"/>
      <c r="R221" s="21">
        <v>4</v>
      </c>
      <c r="S221" s="21">
        <v>7</v>
      </c>
      <c r="T221" s="21">
        <v>3</v>
      </c>
      <c r="U221" s="21">
        <v>1</v>
      </c>
      <c r="V221" s="21">
        <v>3</v>
      </c>
      <c r="W221" s="21">
        <f t="shared" si="3"/>
        <v>23</v>
      </c>
      <c r="X221" s="8"/>
      <c r="Y221" s="61" t="s">
        <v>496</v>
      </c>
    </row>
    <row r="222" spans="1:25" ht="14">
      <c r="A222" s="61" t="s">
        <v>793</v>
      </c>
      <c r="B222" s="21">
        <v>22</v>
      </c>
      <c r="C222" s="21">
        <v>2</v>
      </c>
      <c r="D222" s="21">
        <v>2</v>
      </c>
      <c r="E222" s="21">
        <v>1</v>
      </c>
      <c r="F222" s="21">
        <v>8</v>
      </c>
      <c r="G222" s="21"/>
      <c r="H222" s="21">
        <v>1</v>
      </c>
      <c r="I222" s="21"/>
      <c r="J222" s="21">
        <v>2</v>
      </c>
      <c r="K222" s="21">
        <v>1</v>
      </c>
      <c r="L222" s="21">
        <v>1</v>
      </c>
      <c r="M222" s="21"/>
      <c r="N222" s="21"/>
      <c r="O222" s="21"/>
      <c r="P222" s="21"/>
      <c r="Q222" s="21"/>
      <c r="R222" s="21">
        <v>5</v>
      </c>
      <c r="S222" s="21">
        <v>5</v>
      </c>
      <c r="T222" s="21">
        <v>2</v>
      </c>
      <c r="U222" s="21">
        <v>2</v>
      </c>
      <c r="V222" s="21">
        <v>17</v>
      </c>
      <c r="W222" s="21">
        <f t="shared" si="3"/>
        <v>71</v>
      </c>
      <c r="X222" s="8"/>
      <c r="Y222" s="61" t="s">
        <v>793</v>
      </c>
    </row>
    <row r="223" spans="1:25" ht="14">
      <c r="A223" s="61" t="s">
        <v>794</v>
      </c>
      <c r="B223" s="21">
        <v>4</v>
      </c>
      <c r="C223" s="21">
        <v>2</v>
      </c>
      <c r="D223" s="21">
        <v>6</v>
      </c>
      <c r="E223" s="21">
        <v>11</v>
      </c>
      <c r="F223" s="21">
        <v>13</v>
      </c>
      <c r="G223" s="21">
        <v>2</v>
      </c>
      <c r="H223" s="21">
        <v>7</v>
      </c>
      <c r="I223" s="21">
        <v>2</v>
      </c>
      <c r="J223" s="21">
        <v>2</v>
      </c>
      <c r="K223" s="21">
        <v>1</v>
      </c>
      <c r="L223" s="21">
        <v>2</v>
      </c>
      <c r="M223" s="21"/>
      <c r="N223" s="21">
        <v>7</v>
      </c>
      <c r="O223" s="21">
        <v>11</v>
      </c>
      <c r="P223" s="21">
        <v>13</v>
      </c>
      <c r="Q223" s="21">
        <v>3</v>
      </c>
      <c r="R223" s="21">
        <v>6</v>
      </c>
      <c r="S223" s="21">
        <v>1</v>
      </c>
      <c r="T223" s="21">
        <v>11</v>
      </c>
      <c r="U223" s="21">
        <v>22</v>
      </c>
      <c r="V223" s="21">
        <v>37</v>
      </c>
      <c r="W223" s="21">
        <f t="shared" si="3"/>
        <v>163</v>
      </c>
      <c r="X223" s="8"/>
      <c r="Y223" s="61" t="s">
        <v>794</v>
      </c>
    </row>
    <row r="224" spans="1:25" ht="14">
      <c r="A224" s="38" t="s">
        <v>1391</v>
      </c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21" t="str">
        <f t="shared" si="3"/>
        <v/>
      </c>
      <c r="X224" s="8"/>
      <c r="Y224" s="39" t="s">
        <v>1391</v>
      </c>
    </row>
    <row r="225" spans="1:25">
      <c r="A225" s="51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21" t="str">
        <f t="shared" si="3"/>
        <v/>
      </c>
      <c r="Y225" s="51"/>
    </row>
    <row r="226" spans="1:25" ht="14">
      <c r="A226" s="2" t="s">
        <v>1457</v>
      </c>
      <c r="B226" s="45"/>
      <c r="C226" s="45"/>
      <c r="D226" s="45"/>
      <c r="E226" s="45"/>
      <c r="F226" s="45"/>
      <c r="G226" s="45"/>
      <c r="H226" s="45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45"/>
      <c r="W226" s="21" t="str">
        <f t="shared" si="3"/>
        <v/>
      </c>
      <c r="Y226" s="2" t="s">
        <v>1457</v>
      </c>
    </row>
    <row r="227" spans="1:25" ht="14">
      <c r="A227" s="61" t="s">
        <v>165</v>
      </c>
      <c r="B227" s="21">
        <v>13</v>
      </c>
      <c r="C227" s="21">
        <v>2</v>
      </c>
      <c r="D227" s="21">
        <v>2</v>
      </c>
      <c r="E227" s="21"/>
      <c r="F227" s="21">
        <v>1</v>
      </c>
      <c r="G227" s="21">
        <v>6</v>
      </c>
      <c r="H227" s="21"/>
      <c r="I227" s="21">
        <v>3</v>
      </c>
      <c r="J227" s="21">
        <v>1</v>
      </c>
      <c r="K227" s="21"/>
      <c r="L227" s="21"/>
      <c r="M227" s="21">
        <v>1</v>
      </c>
      <c r="N227" s="21">
        <v>1</v>
      </c>
      <c r="O227" s="21"/>
      <c r="P227" s="21"/>
      <c r="Q227" s="21"/>
      <c r="R227" s="21">
        <v>2</v>
      </c>
      <c r="S227" s="21"/>
      <c r="T227" s="21">
        <v>5</v>
      </c>
      <c r="U227" s="21">
        <v>5</v>
      </c>
      <c r="V227" s="21"/>
      <c r="W227" s="21">
        <f t="shared" si="3"/>
        <v>42</v>
      </c>
      <c r="X227" s="8"/>
      <c r="Y227" s="61" t="s">
        <v>165</v>
      </c>
    </row>
    <row r="228" spans="1:25" ht="14">
      <c r="A228" s="61" t="s">
        <v>320</v>
      </c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>
        <v>1</v>
      </c>
      <c r="M228" s="21"/>
      <c r="N228" s="21"/>
      <c r="O228" s="21"/>
      <c r="P228" s="21"/>
      <c r="Q228" s="21"/>
      <c r="R228" s="21">
        <v>1</v>
      </c>
      <c r="S228" s="21"/>
      <c r="T228" s="21">
        <v>2</v>
      </c>
      <c r="U228" s="21"/>
      <c r="V228" s="21"/>
      <c r="W228" s="21">
        <f t="shared" si="3"/>
        <v>4</v>
      </c>
      <c r="X228" s="8"/>
      <c r="Y228" s="61" t="s">
        <v>320</v>
      </c>
    </row>
    <row r="229" spans="1:25" ht="14">
      <c r="A229" s="61" t="s">
        <v>172</v>
      </c>
      <c r="B229" s="21"/>
      <c r="C229" s="21"/>
      <c r="D229" s="21">
        <v>6</v>
      </c>
      <c r="E229" s="21">
        <v>4</v>
      </c>
      <c r="F229" s="21">
        <v>8</v>
      </c>
      <c r="G229" s="21">
        <v>3</v>
      </c>
      <c r="H229" s="21"/>
      <c r="I229" s="21">
        <v>1</v>
      </c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>
        <f t="shared" si="3"/>
        <v>22</v>
      </c>
      <c r="X229" s="8"/>
      <c r="Y229" s="61" t="s">
        <v>172</v>
      </c>
    </row>
    <row r="230" spans="1:25" ht="14">
      <c r="A230" s="64" t="s">
        <v>617</v>
      </c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 t="str">
        <f t="shared" si="3"/>
        <v/>
      </c>
      <c r="X230" s="125"/>
      <c r="Y230" s="64" t="s">
        <v>617</v>
      </c>
    </row>
    <row r="231" spans="1:25"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21" t="str">
        <f t="shared" si="3"/>
        <v/>
      </c>
    </row>
    <row r="232" spans="1:25" ht="14">
      <c r="A232" s="2" t="s">
        <v>558</v>
      </c>
      <c r="B232" s="45"/>
      <c r="C232" s="45"/>
      <c r="D232" s="45"/>
      <c r="E232" s="45"/>
      <c r="F232" s="45"/>
      <c r="G232" s="45"/>
      <c r="H232" s="45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45"/>
      <c r="W232" s="21" t="str">
        <f t="shared" si="3"/>
        <v/>
      </c>
      <c r="Y232" s="2" t="s">
        <v>558</v>
      </c>
    </row>
    <row r="233" spans="1:25" ht="14">
      <c r="A233" s="61" t="s">
        <v>470</v>
      </c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>
        <v>4</v>
      </c>
      <c r="S233" s="21"/>
      <c r="T233" s="21">
        <v>4</v>
      </c>
      <c r="U233" s="21">
        <v>31</v>
      </c>
      <c r="V233" s="21">
        <v>7</v>
      </c>
      <c r="W233" s="21">
        <f t="shared" si="3"/>
        <v>46</v>
      </c>
      <c r="X233" s="8"/>
      <c r="Y233" s="61" t="s">
        <v>470</v>
      </c>
    </row>
    <row r="234" spans="1:25" ht="14">
      <c r="A234" s="61" t="s">
        <v>473</v>
      </c>
      <c r="B234" s="21">
        <v>1</v>
      </c>
      <c r="C234" s="21"/>
      <c r="D234" s="21"/>
      <c r="E234" s="21"/>
      <c r="F234" s="21">
        <v>7</v>
      </c>
      <c r="G234" s="21"/>
      <c r="H234" s="21"/>
      <c r="I234" s="21">
        <v>1</v>
      </c>
      <c r="J234" s="21"/>
      <c r="K234" s="21"/>
      <c r="L234" s="21"/>
      <c r="M234" s="21"/>
      <c r="N234" s="21"/>
      <c r="O234" s="21"/>
      <c r="P234" s="21"/>
      <c r="Q234" s="21"/>
      <c r="R234" s="21">
        <v>4</v>
      </c>
      <c r="S234" s="21"/>
      <c r="T234" s="21">
        <v>3</v>
      </c>
      <c r="U234" s="21">
        <v>7</v>
      </c>
      <c r="V234" s="21">
        <v>2</v>
      </c>
      <c r="W234" s="21">
        <f t="shared" si="3"/>
        <v>25</v>
      </c>
      <c r="X234" s="8"/>
      <c r="Y234" s="61" t="s">
        <v>473</v>
      </c>
    </row>
    <row r="235" spans="1:25" ht="14">
      <c r="A235" s="61" t="s">
        <v>727</v>
      </c>
      <c r="B235" s="21">
        <v>7</v>
      </c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0"/>
      <c r="O235" s="20"/>
      <c r="P235" s="20"/>
      <c r="Q235" s="20"/>
      <c r="R235" s="20"/>
      <c r="S235" s="20"/>
      <c r="T235" s="20"/>
      <c r="U235" s="21"/>
      <c r="V235" s="21"/>
      <c r="W235" s="21">
        <f t="shared" si="3"/>
        <v>7</v>
      </c>
      <c r="X235" s="8"/>
      <c r="Y235" s="61" t="s">
        <v>727</v>
      </c>
    </row>
    <row r="236" spans="1:25" ht="14">
      <c r="A236" s="61" t="s">
        <v>471</v>
      </c>
      <c r="B236" s="21">
        <v>3</v>
      </c>
      <c r="C236" s="21"/>
      <c r="D236" s="21">
        <v>1</v>
      </c>
      <c r="E236" s="21">
        <v>4</v>
      </c>
      <c r="F236" s="21">
        <v>5</v>
      </c>
      <c r="G236" s="21"/>
      <c r="H236" s="21">
        <v>35</v>
      </c>
      <c r="I236" s="21">
        <v>26</v>
      </c>
      <c r="J236" s="21"/>
      <c r="K236" s="21"/>
      <c r="L236" s="21"/>
      <c r="M236" s="21"/>
      <c r="N236" s="21">
        <v>12</v>
      </c>
      <c r="O236" s="21"/>
      <c r="P236" s="21"/>
      <c r="Q236" s="21">
        <v>2</v>
      </c>
      <c r="R236" s="21"/>
      <c r="S236" s="21"/>
      <c r="T236" s="21">
        <v>2</v>
      </c>
      <c r="U236" s="21"/>
      <c r="V236" s="21">
        <v>1</v>
      </c>
      <c r="W236" s="21">
        <f t="shared" si="3"/>
        <v>91</v>
      </c>
      <c r="X236" s="8"/>
      <c r="Y236" s="61" t="s">
        <v>471</v>
      </c>
    </row>
    <row r="237" spans="1:25" ht="14">
      <c r="A237" s="61" t="s">
        <v>472</v>
      </c>
      <c r="B237" s="21">
        <v>34</v>
      </c>
      <c r="C237" s="21"/>
      <c r="D237" s="21">
        <v>6</v>
      </c>
      <c r="E237" s="21"/>
      <c r="F237" s="21">
        <v>3</v>
      </c>
      <c r="G237" s="21">
        <v>20</v>
      </c>
      <c r="H237" s="21"/>
      <c r="I237" s="21">
        <v>2</v>
      </c>
      <c r="J237" s="21">
        <v>7</v>
      </c>
      <c r="K237" s="21">
        <v>11</v>
      </c>
      <c r="L237" s="21">
        <v>5</v>
      </c>
      <c r="M237" s="21">
        <v>4</v>
      </c>
      <c r="N237" s="21"/>
      <c r="O237" s="21">
        <v>4</v>
      </c>
      <c r="P237" s="21"/>
      <c r="Q237" s="21"/>
      <c r="R237" s="21">
        <v>1</v>
      </c>
      <c r="S237" s="21"/>
      <c r="T237" s="21">
        <v>11</v>
      </c>
      <c r="U237" s="21">
        <v>53</v>
      </c>
      <c r="V237" s="21">
        <v>3</v>
      </c>
      <c r="W237" s="21">
        <f t="shared" si="3"/>
        <v>164</v>
      </c>
      <c r="X237" s="8"/>
      <c r="Y237" s="61" t="s">
        <v>472</v>
      </c>
    </row>
    <row r="238" spans="1:25" ht="14">
      <c r="A238" s="39" t="s">
        <v>1510</v>
      </c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>
        <v>2</v>
      </c>
      <c r="V238" s="21"/>
      <c r="W238" s="21">
        <f t="shared" si="3"/>
        <v>2</v>
      </c>
      <c r="X238" s="8"/>
      <c r="Y238" s="39" t="s">
        <v>1510</v>
      </c>
    </row>
    <row r="239" spans="1:25" ht="14">
      <c r="A239" s="61" t="s">
        <v>474</v>
      </c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>
        <v>100</v>
      </c>
      <c r="T239" s="21"/>
      <c r="U239" s="21">
        <v>30</v>
      </c>
      <c r="V239" s="21">
        <v>12</v>
      </c>
      <c r="W239" s="21">
        <f t="shared" si="3"/>
        <v>142</v>
      </c>
      <c r="X239" s="8"/>
      <c r="Y239" s="61" t="s">
        <v>474</v>
      </c>
    </row>
    <row r="240" spans="1:25" ht="14">
      <c r="A240" s="61" t="s">
        <v>317</v>
      </c>
      <c r="B240" s="21"/>
      <c r="C240" s="21"/>
      <c r="D240" s="21">
        <v>2</v>
      </c>
      <c r="E240" s="21"/>
      <c r="F240" s="21"/>
      <c r="G240" s="21"/>
      <c r="H240" s="21">
        <v>1</v>
      </c>
      <c r="I240" s="21"/>
      <c r="J240" s="21">
        <v>4</v>
      </c>
      <c r="K240" s="21"/>
      <c r="L240" s="21"/>
      <c r="M240" s="21"/>
      <c r="N240" s="21">
        <v>1</v>
      </c>
      <c r="O240" s="21">
        <v>2</v>
      </c>
      <c r="P240" s="21"/>
      <c r="Q240" s="21"/>
      <c r="R240" s="21">
        <v>3</v>
      </c>
      <c r="S240" s="21"/>
      <c r="T240" s="21">
        <v>14</v>
      </c>
      <c r="U240" s="21">
        <v>15</v>
      </c>
      <c r="V240" s="21">
        <v>9</v>
      </c>
      <c r="W240" s="21">
        <f t="shared" si="3"/>
        <v>51</v>
      </c>
      <c r="X240" s="8"/>
      <c r="Y240" s="61" t="s">
        <v>317</v>
      </c>
    </row>
    <row r="241" spans="1:25" ht="14">
      <c r="A241" s="39" t="s">
        <v>1469</v>
      </c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 t="str">
        <f t="shared" si="3"/>
        <v/>
      </c>
      <c r="X241" s="8"/>
      <c r="Y241" s="39" t="s">
        <v>1469</v>
      </c>
    </row>
    <row r="242" spans="1:25" ht="14">
      <c r="A242" s="61" t="s">
        <v>475</v>
      </c>
      <c r="B242" s="21">
        <v>4</v>
      </c>
      <c r="C242" s="21"/>
      <c r="D242" s="21"/>
      <c r="E242" s="21"/>
      <c r="F242" s="21"/>
      <c r="G242" s="21"/>
      <c r="H242" s="21">
        <v>40</v>
      </c>
      <c r="I242" s="21"/>
      <c r="J242" s="21">
        <v>20</v>
      </c>
      <c r="K242" s="21">
        <v>31</v>
      </c>
      <c r="L242" s="21"/>
      <c r="M242" s="21"/>
      <c r="N242" s="21">
        <v>5</v>
      </c>
      <c r="O242" s="21"/>
      <c r="P242" s="21"/>
      <c r="Q242" s="21"/>
      <c r="R242" s="21">
        <v>3</v>
      </c>
      <c r="S242" s="21"/>
      <c r="T242" s="21">
        <v>6</v>
      </c>
      <c r="U242" s="21">
        <v>80</v>
      </c>
      <c r="V242" s="21">
        <v>85</v>
      </c>
      <c r="W242" s="21">
        <f t="shared" si="3"/>
        <v>274</v>
      </c>
      <c r="X242" s="8"/>
      <c r="Y242" s="61" t="s">
        <v>475</v>
      </c>
    </row>
    <row r="243" spans="1:25" ht="14">
      <c r="A243" s="61" t="s">
        <v>345</v>
      </c>
      <c r="B243" s="21"/>
      <c r="C243" s="21"/>
      <c r="D243" s="21">
        <v>17</v>
      </c>
      <c r="E243" s="21"/>
      <c r="F243" s="21"/>
      <c r="G243" s="21"/>
      <c r="H243" s="21"/>
      <c r="I243" s="21"/>
      <c r="J243" s="21">
        <v>23</v>
      </c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>
        <v>1</v>
      </c>
      <c r="W243" s="21">
        <f t="shared" si="3"/>
        <v>41</v>
      </c>
      <c r="X243" s="8"/>
      <c r="Y243" s="61" t="s">
        <v>345</v>
      </c>
    </row>
    <row r="244" spans="1:25">
      <c r="A244" s="48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1" t="str">
        <f t="shared" si="3"/>
        <v/>
      </c>
      <c r="Y244" s="48"/>
    </row>
    <row r="245" spans="1:25" ht="14">
      <c r="A245" s="2" t="s">
        <v>133</v>
      </c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1" t="str">
        <f t="shared" si="3"/>
        <v/>
      </c>
      <c r="Y245" s="2" t="s">
        <v>133</v>
      </c>
    </row>
    <row r="246" spans="1:25" ht="14">
      <c r="A246" s="61" t="s">
        <v>133</v>
      </c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 t="str">
        <f t="shared" si="3"/>
        <v/>
      </c>
      <c r="X246" s="8"/>
      <c r="Y246" s="61" t="s">
        <v>133</v>
      </c>
    </row>
    <row r="247" spans="1:25">
      <c r="A247" s="48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1" t="str">
        <f t="shared" si="3"/>
        <v/>
      </c>
      <c r="Y247" s="48"/>
    </row>
    <row r="248" spans="1:25" ht="14">
      <c r="A248" s="2" t="s">
        <v>562</v>
      </c>
      <c r="B248" s="45"/>
      <c r="C248" s="45"/>
      <c r="D248" s="45"/>
      <c r="E248" s="45"/>
      <c r="F248" s="45"/>
      <c r="G248" s="45"/>
      <c r="H248" s="45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45"/>
      <c r="W248" s="21" t="str">
        <f t="shared" si="3"/>
        <v/>
      </c>
      <c r="Y248" s="2" t="s">
        <v>562</v>
      </c>
    </row>
    <row r="249" spans="1:25" ht="14">
      <c r="A249" s="61" t="s">
        <v>596</v>
      </c>
      <c r="B249" s="21"/>
      <c r="C249" s="21"/>
      <c r="D249" s="21">
        <v>2</v>
      </c>
      <c r="E249" s="21">
        <v>4</v>
      </c>
      <c r="F249" s="21">
        <v>16</v>
      </c>
      <c r="G249" s="21">
        <v>2</v>
      </c>
      <c r="H249" s="21">
        <v>1</v>
      </c>
      <c r="I249" s="21">
        <v>1</v>
      </c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>
        <f t="shared" si="3"/>
        <v>26</v>
      </c>
      <c r="X249" s="8"/>
      <c r="Y249" s="61" t="s">
        <v>596</v>
      </c>
    </row>
    <row r="250" spans="1:25" ht="14">
      <c r="A250" s="61" t="s">
        <v>597</v>
      </c>
      <c r="B250" s="21"/>
      <c r="C250" s="21"/>
      <c r="D250" s="21"/>
      <c r="E250" s="21"/>
      <c r="F250" s="21"/>
      <c r="G250" s="21">
        <v>2</v>
      </c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>
        <f t="shared" si="3"/>
        <v>2</v>
      </c>
      <c r="X250" s="8"/>
      <c r="Y250" s="61" t="s">
        <v>597</v>
      </c>
    </row>
    <row r="251" spans="1:25">
      <c r="A251" s="48"/>
      <c r="B251" s="45"/>
      <c r="C251" s="45"/>
      <c r="D251" s="45"/>
      <c r="E251" s="45"/>
      <c r="F251" s="45"/>
      <c r="G251" s="45"/>
      <c r="H251" s="45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45"/>
      <c r="W251" s="21" t="str">
        <f t="shared" si="3"/>
        <v/>
      </c>
      <c r="Y251" s="48"/>
    </row>
    <row r="252" spans="1:25" ht="14">
      <c r="A252" s="2" t="s">
        <v>699</v>
      </c>
      <c r="B252" s="45"/>
      <c r="C252" s="45"/>
      <c r="D252" s="45"/>
      <c r="E252" s="45"/>
      <c r="F252" s="45"/>
      <c r="G252" s="45"/>
      <c r="H252" s="45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45"/>
      <c r="W252" s="21" t="str">
        <f t="shared" si="3"/>
        <v/>
      </c>
      <c r="Y252" s="2" t="s">
        <v>699</v>
      </c>
    </row>
    <row r="253" spans="1:25" ht="14">
      <c r="A253" s="61" t="s">
        <v>75</v>
      </c>
      <c r="B253" s="21">
        <v>3</v>
      </c>
      <c r="C253" s="21">
        <v>4</v>
      </c>
      <c r="D253" s="21">
        <v>6</v>
      </c>
      <c r="E253" s="21">
        <v>3</v>
      </c>
      <c r="F253" s="21">
        <v>1</v>
      </c>
      <c r="G253" s="21">
        <v>2</v>
      </c>
      <c r="H253" s="21"/>
      <c r="I253" s="21"/>
      <c r="J253" s="21">
        <v>1</v>
      </c>
      <c r="K253" s="21"/>
      <c r="L253" s="21"/>
      <c r="M253" s="21"/>
      <c r="N253" s="21"/>
      <c r="O253" s="21"/>
      <c r="P253" s="21"/>
      <c r="Q253" s="21">
        <v>2</v>
      </c>
      <c r="R253" s="21">
        <v>3</v>
      </c>
      <c r="S253" s="21"/>
      <c r="T253" s="21">
        <v>8</v>
      </c>
      <c r="U253" s="21">
        <v>3</v>
      </c>
      <c r="V253" s="21"/>
      <c r="W253" s="21">
        <f t="shared" si="3"/>
        <v>36</v>
      </c>
      <c r="X253" s="8"/>
      <c r="Y253" s="61" t="s">
        <v>75</v>
      </c>
    </row>
    <row r="254" spans="1:25" ht="14">
      <c r="A254" s="61" t="s">
        <v>181</v>
      </c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>
        <v>2</v>
      </c>
      <c r="R254" s="21"/>
      <c r="S254" s="21"/>
      <c r="T254" s="21">
        <v>4</v>
      </c>
      <c r="U254" s="21">
        <v>1</v>
      </c>
      <c r="V254" s="21"/>
      <c r="W254" s="21">
        <f t="shared" si="3"/>
        <v>7</v>
      </c>
      <c r="X254" s="8"/>
      <c r="Y254" s="61" t="s">
        <v>181</v>
      </c>
    </row>
    <row r="255" spans="1:25" ht="14">
      <c r="A255" s="61" t="s">
        <v>325</v>
      </c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>
        <v>1</v>
      </c>
      <c r="V255" s="21"/>
      <c r="W255" s="21">
        <f t="shared" si="3"/>
        <v>1</v>
      </c>
      <c r="X255" s="8"/>
      <c r="Y255" s="61" t="s">
        <v>325</v>
      </c>
    </row>
    <row r="256" spans="1:25" ht="14">
      <c r="A256" s="61" t="s">
        <v>326</v>
      </c>
      <c r="B256" s="21">
        <v>1</v>
      </c>
      <c r="C256" s="21">
        <v>2</v>
      </c>
      <c r="D256" s="21">
        <v>1</v>
      </c>
      <c r="E256" s="21">
        <v>1</v>
      </c>
      <c r="F256" s="21"/>
      <c r="G256" s="21"/>
      <c r="H256" s="21"/>
      <c r="I256" s="21">
        <v>1</v>
      </c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>
        <v>1</v>
      </c>
      <c r="U256" s="21">
        <v>2</v>
      </c>
      <c r="V256" s="21"/>
      <c r="W256" s="21">
        <f t="shared" si="3"/>
        <v>9</v>
      </c>
      <c r="X256" s="8"/>
      <c r="Y256" s="61" t="s">
        <v>326</v>
      </c>
    </row>
    <row r="257" spans="1:25">
      <c r="A257" s="48"/>
      <c r="B257" s="44"/>
      <c r="C257" s="44"/>
      <c r="D257" s="44"/>
      <c r="E257" s="44"/>
      <c r="F257" s="44"/>
      <c r="G257" s="44"/>
      <c r="H257" s="44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44"/>
      <c r="W257" s="21" t="str">
        <f t="shared" si="3"/>
        <v/>
      </c>
      <c r="Y257" s="48"/>
    </row>
    <row r="258" spans="1:25" ht="14">
      <c r="A258" s="127" t="s">
        <v>1360</v>
      </c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21" t="str">
        <f t="shared" si="3"/>
        <v/>
      </c>
      <c r="X258" s="125"/>
      <c r="Y258" s="127" t="s">
        <v>1360</v>
      </c>
    </row>
    <row r="259" spans="1:25" ht="14">
      <c r="A259" s="39" t="s">
        <v>1361</v>
      </c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>
        <v>1</v>
      </c>
      <c r="U259" s="21"/>
      <c r="V259" s="21"/>
      <c r="W259" s="21">
        <f t="shared" si="3"/>
        <v>1</v>
      </c>
      <c r="X259" s="8"/>
      <c r="Y259" s="39" t="s">
        <v>1361</v>
      </c>
    </row>
    <row r="260" spans="1:25">
      <c r="A260" s="48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1" t="str">
        <f t="shared" si="3"/>
        <v/>
      </c>
      <c r="Y260" s="48"/>
    </row>
    <row r="261" spans="1:25" ht="14">
      <c r="A261" s="2" t="s">
        <v>560</v>
      </c>
      <c r="B261" s="45"/>
      <c r="C261" s="45"/>
      <c r="D261" s="45"/>
      <c r="E261" s="45"/>
      <c r="F261" s="45"/>
      <c r="G261" s="45"/>
      <c r="H261" s="45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45"/>
      <c r="W261" s="21" t="str">
        <f t="shared" si="3"/>
        <v/>
      </c>
      <c r="Y261" s="2" t="s">
        <v>560</v>
      </c>
    </row>
    <row r="262" spans="1:25" ht="14">
      <c r="A262" s="61" t="s">
        <v>327</v>
      </c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>
        <v>1</v>
      </c>
      <c r="Q262" s="21"/>
      <c r="R262" s="21">
        <v>5</v>
      </c>
      <c r="S262" s="21">
        <v>1</v>
      </c>
      <c r="T262" s="21">
        <v>1</v>
      </c>
      <c r="U262" s="21">
        <v>5</v>
      </c>
      <c r="V262" s="21">
        <v>1</v>
      </c>
      <c r="W262" s="21">
        <f t="shared" ref="W262:W325" si="4">IF(SUM(B262:V262)=0,"",SUM(B262:V262))</f>
        <v>14</v>
      </c>
      <c r="X262" s="8"/>
      <c r="Y262" s="61" t="s">
        <v>327</v>
      </c>
    </row>
    <row r="263" spans="1:25" ht="14">
      <c r="A263" s="61" t="s">
        <v>478</v>
      </c>
      <c r="B263" s="21"/>
      <c r="C263" s="21"/>
      <c r="D263" s="21"/>
      <c r="E263" s="21"/>
      <c r="F263" s="21"/>
      <c r="G263" s="21"/>
      <c r="H263" s="21"/>
      <c r="I263" s="21"/>
      <c r="J263" s="21"/>
      <c r="K263" s="21">
        <v>1</v>
      </c>
      <c r="L263" s="21"/>
      <c r="M263" s="21"/>
      <c r="N263" s="21"/>
      <c r="O263" s="21"/>
      <c r="P263" s="21">
        <v>2</v>
      </c>
      <c r="Q263" s="21"/>
      <c r="R263" s="21">
        <v>2</v>
      </c>
      <c r="S263" s="21"/>
      <c r="T263" s="21"/>
      <c r="U263" s="21"/>
      <c r="V263" s="21"/>
      <c r="W263" s="21">
        <f t="shared" si="4"/>
        <v>5</v>
      </c>
      <c r="X263" s="8"/>
      <c r="Y263" s="61" t="s">
        <v>478</v>
      </c>
    </row>
    <row r="264" spans="1:25" ht="14">
      <c r="A264" s="61" t="s">
        <v>630</v>
      </c>
      <c r="B264" s="21"/>
      <c r="C264" s="21"/>
      <c r="D264" s="21">
        <v>4</v>
      </c>
      <c r="E264" s="21"/>
      <c r="F264" s="21">
        <v>5</v>
      </c>
      <c r="G264" s="21"/>
      <c r="H264" s="21">
        <v>5</v>
      </c>
      <c r="I264" s="21">
        <v>9</v>
      </c>
      <c r="J264" s="21">
        <v>1</v>
      </c>
      <c r="K264" s="21">
        <v>4</v>
      </c>
      <c r="L264" s="21"/>
      <c r="M264" s="21">
        <v>1</v>
      </c>
      <c r="N264" s="21">
        <v>6</v>
      </c>
      <c r="O264" s="21"/>
      <c r="P264" s="21"/>
      <c r="Q264" s="21"/>
      <c r="R264" s="21">
        <v>13</v>
      </c>
      <c r="S264" s="21">
        <v>1</v>
      </c>
      <c r="T264" s="21">
        <v>3</v>
      </c>
      <c r="U264" s="21">
        <v>22</v>
      </c>
      <c r="V264" s="21">
        <v>2</v>
      </c>
      <c r="W264" s="21">
        <f t="shared" si="4"/>
        <v>76</v>
      </c>
      <c r="X264" s="8"/>
      <c r="Y264" s="61" t="s">
        <v>630</v>
      </c>
    </row>
    <row r="265" spans="1:25" ht="14">
      <c r="A265" s="61" t="s">
        <v>260</v>
      </c>
      <c r="B265" s="21"/>
      <c r="C265" s="21">
        <v>3</v>
      </c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>
        <f t="shared" si="4"/>
        <v>3</v>
      </c>
      <c r="X265" s="8"/>
      <c r="Y265" s="61" t="s">
        <v>260</v>
      </c>
    </row>
    <row r="266" spans="1:25" ht="14">
      <c r="A266" s="61" t="s">
        <v>8</v>
      </c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 t="str">
        <f t="shared" si="4"/>
        <v/>
      </c>
      <c r="X266" s="8"/>
      <c r="Y266" s="61" t="s">
        <v>8</v>
      </c>
    </row>
    <row r="267" spans="1:25" ht="14">
      <c r="A267" s="61" t="s">
        <v>629</v>
      </c>
      <c r="B267" s="21">
        <v>6</v>
      </c>
      <c r="C267" s="21"/>
      <c r="D267" s="21"/>
      <c r="E267" s="21"/>
      <c r="F267" s="21"/>
      <c r="G267" s="21"/>
      <c r="H267" s="21"/>
      <c r="I267" s="21"/>
      <c r="J267" s="21">
        <v>1</v>
      </c>
      <c r="K267" s="21"/>
      <c r="L267" s="21"/>
      <c r="M267" s="21"/>
      <c r="N267" s="21"/>
      <c r="O267" s="21"/>
      <c r="P267" s="21"/>
      <c r="Q267" s="21"/>
      <c r="R267" s="21">
        <v>6</v>
      </c>
      <c r="S267" s="21">
        <v>2</v>
      </c>
      <c r="T267" s="21">
        <v>2</v>
      </c>
      <c r="U267" s="21"/>
      <c r="V267" s="21">
        <v>1</v>
      </c>
      <c r="W267" s="21">
        <f t="shared" si="4"/>
        <v>18</v>
      </c>
      <c r="X267" s="8"/>
      <c r="Y267" s="61" t="s">
        <v>629</v>
      </c>
    </row>
    <row r="268" spans="1:25" ht="14">
      <c r="A268" s="61" t="s">
        <v>45</v>
      </c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 t="str">
        <f t="shared" si="4"/>
        <v/>
      </c>
      <c r="X268" s="8"/>
      <c r="Y268" s="61" t="s">
        <v>45</v>
      </c>
    </row>
    <row r="269" spans="1:25"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1" t="str">
        <f t="shared" si="4"/>
        <v/>
      </c>
    </row>
    <row r="270" spans="1:25" ht="14">
      <c r="A270" s="2" t="s">
        <v>561</v>
      </c>
      <c r="B270" s="45"/>
      <c r="C270" s="45"/>
      <c r="D270" s="45"/>
      <c r="E270" s="45"/>
      <c r="F270" s="45"/>
      <c r="G270" s="45"/>
      <c r="H270" s="45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45"/>
      <c r="W270" s="21" t="str">
        <f t="shared" si="4"/>
        <v/>
      </c>
      <c r="Y270" s="2" t="s">
        <v>561</v>
      </c>
    </row>
    <row r="271" spans="1:25" ht="14">
      <c r="A271" s="61" t="s">
        <v>595</v>
      </c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>
        <v>1</v>
      </c>
      <c r="V271" s="21"/>
      <c r="W271" s="21">
        <f t="shared" si="4"/>
        <v>1</v>
      </c>
      <c r="X271" s="8"/>
      <c r="Y271" s="61" t="s">
        <v>595</v>
      </c>
    </row>
    <row r="272" spans="1:25">
      <c r="A272" s="49"/>
      <c r="B272" s="44"/>
      <c r="C272" s="44"/>
      <c r="D272" s="44"/>
      <c r="E272" s="44"/>
      <c r="F272" s="44"/>
      <c r="G272" s="44"/>
      <c r="H272" s="44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44"/>
      <c r="W272" s="21" t="str">
        <f t="shared" si="4"/>
        <v/>
      </c>
      <c r="Y272" s="49"/>
    </row>
    <row r="273" spans="1:25" ht="14">
      <c r="A273" s="2" t="s">
        <v>254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1" t="str">
        <f t="shared" si="4"/>
        <v/>
      </c>
      <c r="Y273" s="2" t="s">
        <v>254</v>
      </c>
    </row>
    <row r="274" spans="1:25" ht="14">
      <c r="A274" s="61" t="s">
        <v>660</v>
      </c>
      <c r="B274" s="21">
        <v>72</v>
      </c>
      <c r="C274" s="21">
        <v>3</v>
      </c>
      <c r="D274" s="21">
        <v>2</v>
      </c>
      <c r="E274" s="21">
        <v>13</v>
      </c>
      <c r="F274" s="21"/>
      <c r="G274" s="21"/>
      <c r="H274" s="21">
        <v>10</v>
      </c>
      <c r="I274" s="21"/>
      <c r="J274" s="21">
        <v>6</v>
      </c>
      <c r="K274" s="21">
        <v>4</v>
      </c>
      <c r="L274" s="21"/>
      <c r="M274" s="21">
        <v>9</v>
      </c>
      <c r="N274" s="21">
        <v>19</v>
      </c>
      <c r="O274" s="21">
        <v>110</v>
      </c>
      <c r="P274" s="21">
        <v>11</v>
      </c>
      <c r="Q274" s="21"/>
      <c r="R274" s="21">
        <v>21</v>
      </c>
      <c r="S274" s="21">
        <v>2</v>
      </c>
      <c r="T274" s="21">
        <v>48</v>
      </c>
      <c r="U274" s="21">
        <v>22</v>
      </c>
      <c r="V274" s="21">
        <v>7</v>
      </c>
      <c r="W274" s="21">
        <f t="shared" si="4"/>
        <v>359</v>
      </c>
      <c r="X274" s="8"/>
      <c r="Y274" s="61" t="s">
        <v>660</v>
      </c>
    </row>
    <row r="275" spans="1:25">
      <c r="A275" s="48"/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21" t="str">
        <f t="shared" si="4"/>
        <v/>
      </c>
      <c r="Y275" s="48"/>
    </row>
    <row r="276" spans="1:25" ht="14">
      <c r="A276" s="2" t="s">
        <v>564</v>
      </c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1" t="str">
        <f t="shared" si="4"/>
        <v/>
      </c>
      <c r="Y276" s="2" t="s">
        <v>564</v>
      </c>
    </row>
    <row r="277" spans="1:25" ht="14">
      <c r="A277" s="61" t="s">
        <v>135</v>
      </c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 t="str">
        <f t="shared" si="4"/>
        <v/>
      </c>
      <c r="X277" s="8"/>
      <c r="Y277" s="61" t="s">
        <v>135</v>
      </c>
    </row>
    <row r="278" spans="1:25" ht="14">
      <c r="A278" s="61" t="s">
        <v>659</v>
      </c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>
        <v>2</v>
      </c>
      <c r="V278" s="21"/>
      <c r="W278" s="21">
        <f t="shared" si="4"/>
        <v>2</v>
      </c>
      <c r="X278" s="8"/>
      <c r="Y278" s="61" t="s">
        <v>659</v>
      </c>
    </row>
    <row r="279" spans="1:25"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21" t="str">
        <f t="shared" si="4"/>
        <v/>
      </c>
    </row>
    <row r="280" spans="1:25" ht="14">
      <c r="A280" s="2" t="s">
        <v>563</v>
      </c>
      <c r="B280" s="45"/>
      <c r="C280" s="45"/>
      <c r="D280" s="45"/>
      <c r="E280" s="45"/>
      <c r="F280" s="45"/>
      <c r="G280" s="45"/>
      <c r="H280" s="45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45"/>
      <c r="W280" s="21" t="str">
        <f t="shared" si="4"/>
        <v/>
      </c>
      <c r="Y280" s="2" t="s">
        <v>563</v>
      </c>
    </row>
    <row r="281" spans="1:25" ht="14">
      <c r="A281" s="61" t="s">
        <v>611</v>
      </c>
      <c r="B281" s="21"/>
      <c r="C281" s="21"/>
      <c r="D281" s="21">
        <v>5</v>
      </c>
      <c r="E281" s="21"/>
      <c r="F281" s="21">
        <v>2</v>
      </c>
      <c r="G281" s="21"/>
      <c r="H281" s="21">
        <v>5</v>
      </c>
      <c r="I281" s="21">
        <v>3</v>
      </c>
      <c r="J281" s="21">
        <v>1</v>
      </c>
      <c r="K281" s="21"/>
      <c r="L281" s="21">
        <v>3</v>
      </c>
      <c r="M281" s="21"/>
      <c r="N281" s="21">
        <v>12</v>
      </c>
      <c r="O281" s="21"/>
      <c r="P281" s="21"/>
      <c r="Q281" s="21">
        <v>2</v>
      </c>
      <c r="R281" s="21">
        <v>3</v>
      </c>
      <c r="S281" s="21"/>
      <c r="T281" s="21">
        <v>2</v>
      </c>
      <c r="U281" s="21">
        <v>13</v>
      </c>
      <c r="V281" s="21"/>
      <c r="W281" s="21">
        <f t="shared" si="4"/>
        <v>51</v>
      </c>
      <c r="X281" s="8"/>
      <c r="Y281" s="61" t="s">
        <v>611</v>
      </c>
    </row>
    <row r="282" spans="1:25" ht="14">
      <c r="A282" s="61" t="s">
        <v>613</v>
      </c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>
        <v>58</v>
      </c>
      <c r="V282" s="21">
        <v>5</v>
      </c>
      <c r="W282" s="21">
        <f t="shared" si="4"/>
        <v>63</v>
      </c>
      <c r="X282" s="8"/>
      <c r="Y282" s="61" t="s">
        <v>613</v>
      </c>
    </row>
    <row r="283" spans="1:25" ht="14">
      <c r="A283" s="61" t="s">
        <v>740</v>
      </c>
      <c r="B283" s="21"/>
      <c r="C283" s="21"/>
      <c r="D283" s="21"/>
      <c r="E283" s="21"/>
      <c r="F283" s="21"/>
      <c r="G283" s="21"/>
      <c r="H283" s="21">
        <v>1</v>
      </c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>
        <v>2</v>
      </c>
      <c r="U283" s="21"/>
      <c r="V283" s="21"/>
      <c r="W283" s="21">
        <f t="shared" si="4"/>
        <v>3</v>
      </c>
      <c r="X283" s="8"/>
      <c r="Y283" s="61" t="s">
        <v>740</v>
      </c>
    </row>
    <row r="284" spans="1:25" ht="14">
      <c r="A284" s="61" t="s">
        <v>1039</v>
      </c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>
        <v>1</v>
      </c>
      <c r="U284" s="21">
        <v>1</v>
      </c>
      <c r="V284" s="21"/>
      <c r="W284" s="21">
        <f t="shared" si="4"/>
        <v>2</v>
      </c>
      <c r="X284" s="8"/>
      <c r="Y284" s="61" t="s">
        <v>1039</v>
      </c>
    </row>
    <row r="285" spans="1:25" ht="14">
      <c r="A285" s="62" t="s">
        <v>303</v>
      </c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 t="str">
        <f t="shared" si="4"/>
        <v/>
      </c>
      <c r="X285" s="8"/>
      <c r="Y285" s="61" t="s">
        <v>303</v>
      </c>
    </row>
    <row r="286" spans="1:25" ht="14">
      <c r="A286" s="39" t="s">
        <v>1486</v>
      </c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 t="str">
        <f t="shared" si="4"/>
        <v/>
      </c>
      <c r="X286" s="8"/>
      <c r="Y286" s="39" t="s">
        <v>1486</v>
      </c>
    </row>
    <row r="287" spans="1:25" ht="14">
      <c r="A287" s="61" t="s">
        <v>134</v>
      </c>
      <c r="B287" s="21"/>
      <c r="C287" s="21"/>
      <c r="D287" s="21">
        <v>1</v>
      </c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>
        <f t="shared" si="4"/>
        <v>1</v>
      </c>
      <c r="X287" s="8"/>
      <c r="Y287" s="61" t="s">
        <v>134</v>
      </c>
    </row>
    <row r="288" spans="1:25" ht="14">
      <c r="A288" s="61" t="s">
        <v>1040</v>
      </c>
      <c r="B288" s="21"/>
      <c r="C288" s="21"/>
      <c r="D288" s="21"/>
      <c r="E288" s="21">
        <v>3</v>
      </c>
      <c r="F288" s="21">
        <v>4</v>
      </c>
      <c r="G288" s="21"/>
      <c r="H288" s="21"/>
      <c r="I288" s="21">
        <v>1</v>
      </c>
      <c r="J288" s="21"/>
      <c r="K288" s="21"/>
      <c r="L288" s="21"/>
      <c r="M288" s="21"/>
      <c r="N288" s="21">
        <v>1</v>
      </c>
      <c r="O288" s="21"/>
      <c r="P288" s="21"/>
      <c r="Q288" s="21"/>
      <c r="R288" s="21"/>
      <c r="S288" s="21"/>
      <c r="T288" s="21">
        <v>4</v>
      </c>
      <c r="U288" s="21"/>
      <c r="V288" s="21"/>
      <c r="W288" s="21">
        <f t="shared" si="4"/>
        <v>13</v>
      </c>
      <c r="X288" s="8"/>
      <c r="Y288" s="61" t="s">
        <v>1040</v>
      </c>
    </row>
    <row r="289" spans="1:25" ht="14">
      <c r="A289" s="61" t="s">
        <v>1309</v>
      </c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 t="str">
        <f t="shared" si="4"/>
        <v/>
      </c>
      <c r="X289" s="8"/>
      <c r="Y289" s="61" t="s">
        <v>1309</v>
      </c>
    </row>
    <row r="290" spans="1:25" ht="14">
      <c r="A290" s="61" t="s">
        <v>658</v>
      </c>
      <c r="B290" s="21">
        <v>21</v>
      </c>
      <c r="C290" s="21">
        <v>14</v>
      </c>
      <c r="D290" s="21">
        <v>13</v>
      </c>
      <c r="E290" s="21">
        <v>10</v>
      </c>
      <c r="F290" s="21">
        <v>10</v>
      </c>
      <c r="G290" s="21">
        <v>8</v>
      </c>
      <c r="H290" s="21">
        <v>21</v>
      </c>
      <c r="I290" s="21">
        <v>15</v>
      </c>
      <c r="J290" s="21">
        <v>4</v>
      </c>
      <c r="K290" s="21">
        <v>1</v>
      </c>
      <c r="L290" s="21">
        <v>6</v>
      </c>
      <c r="M290" s="21">
        <v>5</v>
      </c>
      <c r="N290" s="21">
        <v>12</v>
      </c>
      <c r="O290" s="21">
        <v>9</v>
      </c>
      <c r="P290" s="21"/>
      <c r="Q290" s="21"/>
      <c r="R290" s="21">
        <v>7</v>
      </c>
      <c r="S290" s="21">
        <v>1</v>
      </c>
      <c r="T290" s="21">
        <v>14</v>
      </c>
      <c r="U290" s="21">
        <v>36</v>
      </c>
      <c r="V290" s="21">
        <v>9</v>
      </c>
      <c r="W290" s="21">
        <f t="shared" si="4"/>
        <v>216</v>
      </c>
      <c r="X290" s="8"/>
      <c r="Y290" s="61" t="s">
        <v>658</v>
      </c>
    </row>
    <row r="291" spans="1:25" ht="14">
      <c r="A291" s="38" t="s">
        <v>1350</v>
      </c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21" t="str">
        <f t="shared" si="4"/>
        <v/>
      </c>
      <c r="X291" s="8"/>
      <c r="Y291" s="39" t="s">
        <v>1350</v>
      </c>
    </row>
    <row r="292" spans="1:25"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1" t="str">
        <f t="shared" si="4"/>
        <v/>
      </c>
    </row>
    <row r="293" spans="1:25">
      <c r="A293" s="3" t="s">
        <v>1458</v>
      </c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1" t="str">
        <f t="shared" si="4"/>
        <v/>
      </c>
      <c r="Y293" s="3" t="s">
        <v>1458</v>
      </c>
    </row>
    <row r="294" spans="1:25" ht="14">
      <c r="A294" s="61" t="s">
        <v>662</v>
      </c>
      <c r="B294" s="21"/>
      <c r="C294" s="21"/>
      <c r="D294" s="21"/>
      <c r="E294" s="21">
        <v>3</v>
      </c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>
        <f t="shared" si="4"/>
        <v>3</v>
      </c>
      <c r="X294" s="8"/>
      <c r="Y294" s="61" t="s">
        <v>662</v>
      </c>
    </row>
    <row r="295" spans="1:25">
      <c r="A295" s="48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1" t="str">
        <f t="shared" si="4"/>
        <v/>
      </c>
      <c r="Y295" s="48"/>
    </row>
    <row r="296" spans="1:25" ht="14">
      <c r="A296" s="2" t="s">
        <v>1284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1" t="str">
        <f t="shared" si="4"/>
        <v/>
      </c>
      <c r="Y296" s="2" t="s">
        <v>1284</v>
      </c>
    </row>
    <row r="297" spans="1:25" ht="14">
      <c r="A297" s="61" t="s">
        <v>690</v>
      </c>
      <c r="B297" s="21">
        <v>29</v>
      </c>
      <c r="C297" s="33"/>
      <c r="D297" s="33">
        <v>1</v>
      </c>
      <c r="E297" s="33"/>
      <c r="F297" s="33"/>
      <c r="G297" s="33"/>
      <c r="H297" s="33"/>
      <c r="I297" s="33"/>
      <c r="J297" s="33"/>
      <c r="K297" s="33"/>
      <c r="L297" s="33"/>
      <c r="M297" s="33"/>
      <c r="N297" s="33">
        <v>7</v>
      </c>
      <c r="O297" s="33">
        <v>32</v>
      </c>
      <c r="P297" s="33"/>
      <c r="Q297" s="33"/>
      <c r="R297" s="33">
        <v>6</v>
      </c>
      <c r="S297" s="33"/>
      <c r="T297" s="33">
        <v>4</v>
      </c>
      <c r="U297" s="21">
        <v>4</v>
      </c>
      <c r="V297" s="21">
        <v>4</v>
      </c>
      <c r="W297" s="21">
        <f t="shared" si="4"/>
        <v>87</v>
      </c>
      <c r="X297" s="8"/>
      <c r="Y297" s="61" t="s">
        <v>690</v>
      </c>
    </row>
    <row r="298" spans="1:25">
      <c r="A298" s="48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1" t="str">
        <f t="shared" si="4"/>
        <v/>
      </c>
      <c r="Y298" s="48"/>
    </row>
    <row r="299" spans="1:25" ht="14">
      <c r="A299" s="2" t="s">
        <v>565</v>
      </c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1" t="str">
        <f t="shared" si="4"/>
        <v/>
      </c>
      <c r="Y299" s="2" t="s">
        <v>565</v>
      </c>
    </row>
    <row r="300" spans="1:25" ht="14">
      <c r="A300" s="61" t="s">
        <v>661</v>
      </c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 t="str">
        <f t="shared" si="4"/>
        <v/>
      </c>
      <c r="X300" s="8"/>
      <c r="Y300" s="61" t="s">
        <v>661</v>
      </c>
    </row>
    <row r="301" spans="1:25">
      <c r="A301" s="48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1" t="str">
        <f t="shared" si="4"/>
        <v/>
      </c>
      <c r="Y301" s="48"/>
    </row>
    <row r="302" spans="1:25" ht="14">
      <c r="A302" s="2" t="s">
        <v>1280</v>
      </c>
      <c r="B302" s="45"/>
      <c r="C302" s="45"/>
      <c r="D302" s="45"/>
      <c r="E302" s="45"/>
      <c r="F302" s="45"/>
      <c r="G302" s="45"/>
      <c r="H302" s="45"/>
      <c r="I302" s="20"/>
      <c r="J302" s="20"/>
      <c r="K302" s="20"/>
      <c r="L302" s="20"/>
      <c r="M302" s="45"/>
      <c r="N302" s="20"/>
      <c r="O302" s="20"/>
      <c r="P302" s="20"/>
      <c r="Q302" s="20"/>
      <c r="R302" s="20"/>
      <c r="S302" s="20"/>
      <c r="T302" s="20"/>
      <c r="U302" s="20"/>
      <c r="V302" s="45"/>
      <c r="W302" s="21" t="str">
        <f t="shared" si="4"/>
        <v/>
      </c>
      <c r="Y302" s="2" t="s">
        <v>1280</v>
      </c>
    </row>
    <row r="303" spans="1:25" ht="14">
      <c r="A303" s="61" t="s">
        <v>689</v>
      </c>
      <c r="B303" s="21">
        <v>11</v>
      </c>
      <c r="C303" s="21"/>
      <c r="D303" s="21">
        <v>9</v>
      </c>
      <c r="E303" s="21"/>
      <c r="F303" s="21">
        <v>4</v>
      </c>
      <c r="G303" s="21"/>
      <c r="H303" s="21"/>
      <c r="I303" s="21">
        <v>22</v>
      </c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>
        <v>4</v>
      </c>
      <c r="U303" s="21"/>
      <c r="V303" s="21"/>
      <c r="W303" s="21">
        <f t="shared" si="4"/>
        <v>50</v>
      </c>
      <c r="X303" s="8"/>
      <c r="Y303" s="61" t="s">
        <v>689</v>
      </c>
    </row>
    <row r="304" spans="1:25" ht="14">
      <c r="A304" s="61" t="s">
        <v>404</v>
      </c>
      <c r="B304" s="21">
        <v>9</v>
      </c>
      <c r="C304" s="21">
        <v>2</v>
      </c>
      <c r="D304" s="21"/>
      <c r="E304" s="21"/>
      <c r="F304" s="21">
        <v>3</v>
      </c>
      <c r="G304" s="21"/>
      <c r="H304" s="21">
        <v>1</v>
      </c>
      <c r="I304" s="21">
        <v>1</v>
      </c>
      <c r="J304" s="21"/>
      <c r="K304" s="21"/>
      <c r="L304" s="21"/>
      <c r="M304" s="21"/>
      <c r="N304" s="21">
        <v>3</v>
      </c>
      <c r="O304" s="21">
        <v>12</v>
      </c>
      <c r="P304" s="21"/>
      <c r="Q304" s="21"/>
      <c r="R304" s="21">
        <v>11</v>
      </c>
      <c r="S304" s="21">
        <v>3</v>
      </c>
      <c r="T304" s="21">
        <v>19</v>
      </c>
      <c r="U304" s="21">
        <v>5</v>
      </c>
      <c r="V304" s="21">
        <v>17</v>
      </c>
      <c r="W304" s="21">
        <f t="shared" si="4"/>
        <v>86</v>
      </c>
      <c r="X304" s="8"/>
      <c r="Y304" s="61" t="s">
        <v>404</v>
      </c>
    </row>
    <row r="305" spans="1:25" ht="14">
      <c r="A305" s="61" t="s">
        <v>402</v>
      </c>
      <c r="B305" s="21"/>
      <c r="C305" s="21">
        <v>2</v>
      </c>
      <c r="D305" s="21">
        <v>6</v>
      </c>
      <c r="E305" s="21">
        <v>1</v>
      </c>
      <c r="F305" s="21"/>
      <c r="G305" s="21"/>
      <c r="H305" s="21"/>
      <c r="I305" s="21">
        <v>4</v>
      </c>
      <c r="J305" s="21"/>
      <c r="K305" s="21"/>
      <c r="L305" s="21">
        <v>1</v>
      </c>
      <c r="M305" s="21"/>
      <c r="N305" s="21">
        <v>2</v>
      </c>
      <c r="O305" s="21"/>
      <c r="P305" s="21"/>
      <c r="Q305" s="21">
        <v>1</v>
      </c>
      <c r="R305" s="21"/>
      <c r="S305" s="21"/>
      <c r="T305" s="21"/>
      <c r="U305" s="21">
        <v>1</v>
      </c>
      <c r="V305" s="21"/>
      <c r="W305" s="21">
        <f t="shared" si="4"/>
        <v>18</v>
      </c>
      <c r="X305" s="8"/>
      <c r="Y305" s="61" t="s">
        <v>402</v>
      </c>
    </row>
    <row r="306" spans="1:25" ht="14">
      <c r="A306" s="61" t="s">
        <v>403</v>
      </c>
      <c r="B306" s="21"/>
      <c r="C306" s="21"/>
      <c r="D306" s="21"/>
      <c r="E306" s="21"/>
      <c r="F306" s="21"/>
      <c r="G306" s="21"/>
      <c r="H306" s="21">
        <v>2</v>
      </c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>
        <v>2</v>
      </c>
      <c r="T306" s="21"/>
      <c r="U306" s="21">
        <v>2</v>
      </c>
      <c r="V306" s="21"/>
      <c r="W306" s="21">
        <f t="shared" si="4"/>
        <v>6</v>
      </c>
      <c r="X306" s="8"/>
      <c r="Y306" s="61" t="s">
        <v>403</v>
      </c>
    </row>
    <row r="307" spans="1:25" ht="14">
      <c r="A307" s="61" t="s">
        <v>262</v>
      </c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 t="str">
        <f t="shared" si="4"/>
        <v/>
      </c>
      <c r="X307" s="8"/>
      <c r="Y307" s="61" t="s">
        <v>262</v>
      </c>
    </row>
    <row r="308" spans="1:25" ht="14">
      <c r="A308" s="61" t="s">
        <v>654</v>
      </c>
      <c r="B308" s="21">
        <v>14</v>
      </c>
      <c r="C308" s="21"/>
      <c r="D308" s="21">
        <v>3</v>
      </c>
      <c r="E308" s="21"/>
      <c r="F308" s="21">
        <v>2</v>
      </c>
      <c r="G308" s="21">
        <v>2</v>
      </c>
      <c r="H308" s="21"/>
      <c r="I308" s="21">
        <v>5</v>
      </c>
      <c r="J308" s="77"/>
      <c r="K308" s="77"/>
      <c r="L308" s="77"/>
      <c r="M308" s="21"/>
      <c r="N308" s="21">
        <v>15</v>
      </c>
      <c r="O308" s="21"/>
      <c r="P308" s="21"/>
      <c r="Q308" s="21">
        <v>5</v>
      </c>
      <c r="R308" s="21">
        <v>2</v>
      </c>
      <c r="S308" s="21"/>
      <c r="T308" s="21">
        <v>8</v>
      </c>
      <c r="U308" s="21">
        <v>13</v>
      </c>
      <c r="V308" s="21"/>
      <c r="W308" s="21">
        <f t="shared" si="4"/>
        <v>69</v>
      </c>
      <c r="X308" s="8"/>
      <c r="Y308" s="61" t="s">
        <v>654</v>
      </c>
    </row>
    <row r="309" spans="1:25" ht="14">
      <c r="A309" s="61" t="s">
        <v>669</v>
      </c>
      <c r="B309" s="21">
        <v>7</v>
      </c>
      <c r="C309" s="21">
        <v>2</v>
      </c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>
        <v>2</v>
      </c>
      <c r="S309" s="21"/>
      <c r="T309" s="21">
        <v>4</v>
      </c>
      <c r="U309" s="21">
        <v>3</v>
      </c>
      <c r="V309" s="21">
        <v>2</v>
      </c>
      <c r="W309" s="21">
        <f t="shared" si="4"/>
        <v>20</v>
      </c>
      <c r="X309" s="8"/>
      <c r="Y309" s="61" t="s">
        <v>669</v>
      </c>
    </row>
    <row r="310" spans="1:25" ht="14">
      <c r="A310" s="61" t="s">
        <v>670</v>
      </c>
      <c r="B310" s="21">
        <v>21</v>
      </c>
      <c r="C310" s="21"/>
      <c r="D310" s="21">
        <v>1</v>
      </c>
      <c r="E310" s="21"/>
      <c r="F310" s="21">
        <v>4</v>
      </c>
      <c r="G310" s="21"/>
      <c r="H310" s="21"/>
      <c r="I310" s="21">
        <v>4</v>
      </c>
      <c r="J310" s="21"/>
      <c r="K310" s="21"/>
      <c r="L310" s="21">
        <v>1</v>
      </c>
      <c r="M310" s="36"/>
      <c r="N310" s="21"/>
      <c r="O310" s="21">
        <v>1</v>
      </c>
      <c r="P310" s="21"/>
      <c r="Q310" s="21">
        <v>1</v>
      </c>
      <c r="R310" s="21">
        <v>12</v>
      </c>
      <c r="S310" s="21"/>
      <c r="T310" s="21">
        <v>5</v>
      </c>
      <c r="U310" s="21">
        <v>3</v>
      </c>
      <c r="V310" s="21">
        <v>3</v>
      </c>
      <c r="W310" s="21">
        <f t="shared" si="4"/>
        <v>56</v>
      </c>
      <c r="X310" s="8"/>
      <c r="Y310" s="61" t="s">
        <v>670</v>
      </c>
    </row>
    <row r="311" spans="1:25" ht="14">
      <c r="A311" s="61" t="s">
        <v>351</v>
      </c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 t="str">
        <f t="shared" si="4"/>
        <v/>
      </c>
      <c r="X311" s="8"/>
      <c r="Y311" s="61" t="s">
        <v>351</v>
      </c>
    </row>
    <row r="312" spans="1:25"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21" t="str">
        <f t="shared" si="4"/>
        <v/>
      </c>
    </row>
    <row r="313" spans="1:25" ht="14">
      <c r="A313" s="2" t="s">
        <v>74</v>
      </c>
      <c r="B313" s="45"/>
      <c r="C313" s="45"/>
      <c r="D313" s="45"/>
      <c r="E313" s="45"/>
      <c r="F313" s="45"/>
      <c r="G313" s="45"/>
      <c r="H313" s="45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45"/>
      <c r="W313" s="21" t="str">
        <f t="shared" si="4"/>
        <v/>
      </c>
      <c r="Y313" s="2" t="s">
        <v>74</v>
      </c>
    </row>
    <row r="314" spans="1:25" ht="14">
      <c r="A314" s="61" t="s">
        <v>120</v>
      </c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 t="str">
        <f t="shared" si="4"/>
        <v/>
      </c>
      <c r="X314" s="8"/>
      <c r="Y314" s="61" t="s">
        <v>120</v>
      </c>
    </row>
    <row r="315" spans="1:25" ht="14">
      <c r="A315" s="61" t="s">
        <v>380</v>
      </c>
      <c r="B315" s="21"/>
      <c r="C315" s="21"/>
      <c r="D315" s="21">
        <v>14</v>
      </c>
      <c r="E315" s="21">
        <v>2</v>
      </c>
      <c r="F315" s="21">
        <v>6</v>
      </c>
      <c r="G315" s="21">
        <v>2</v>
      </c>
      <c r="H315" s="21">
        <v>1</v>
      </c>
      <c r="I315" s="21">
        <v>5</v>
      </c>
      <c r="J315" s="21"/>
      <c r="K315" s="21"/>
      <c r="L315" s="21">
        <v>2</v>
      </c>
      <c r="M315" s="21"/>
      <c r="N315" s="21">
        <v>3</v>
      </c>
      <c r="O315" s="21"/>
      <c r="P315" s="21"/>
      <c r="Q315" s="21"/>
      <c r="R315" s="21">
        <v>8</v>
      </c>
      <c r="S315" s="21"/>
      <c r="T315" s="21">
        <v>39</v>
      </c>
      <c r="U315" s="21">
        <v>20</v>
      </c>
      <c r="V315" s="21"/>
      <c r="W315" s="21">
        <f t="shared" si="4"/>
        <v>102</v>
      </c>
      <c r="X315" s="8"/>
      <c r="Y315" s="61" t="s">
        <v>380</v>
      </c>
    </row>
    <row r="316" spans="1:25" ht="14">
      <c r="A316" s="61" t="s">
        <v>381</v>
      </c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>
        <v>4</v>
      </c>
      <c r="V316" s="21"/>
      <c r="W316" s="21">
        <f t="shared" si="4"/>
        <v>4</v>
      </c>
      <c r="X316" s="8"/>
      <c r="Y316" s="61" t="s">
        <v>381</v>
      </c>
    </row>
    <row r="317" spans="1:25" ht="14">
      <c r="A317" s="61" t="s">
        <v>287</v>
      </c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 t="str">
        <f t="shared" si="4"/>
        <v/>
      </c>
      <c r="X317" s="8"/>
      <c r="Y317" s="61" t="s">
        <v>287</v>
      </c>
    </row>
    <row r="318" spans="1:25" ht="14">
      <c r="A318" s="61" t="s">
        <v>232</v>
      </c>
      <c r="B318" s="21">
        <v>1</v>
      </c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>
        <v>5</v>
      </c>
      <c r="S318" s="21">
        <v>3</v>
      </c>
      <c r="T318" s="21">
        <v>2</v>
      </c>
      <c r="U318" s="21">
        <v>7</v>
      </c>
      <c r="V318" s="21">
        <v>2</v>
      </c>
      <c r="W318" s="21">
        <f t="shared" si="4"/>
        <v>20</v>
      </c>
      <c r="X318" s="8"/>
      <c r="Y318" s="61" t="s">
        <v>232</v>
      </c>
    </row>
    <row r="319" spans="1:25" ht="14">
      <c r="A319" s="61" t="s">
        <v>121</v>
      </c>
      <c r="B319" s="21"/>
      <c r="C319" s="21"/>
      <c r="D319" s="21"/>
      <c r="E319" s="21"/>
      <c r="F319" s="21"/>
      <c r="G319" s="21"/>
      <c r="H319" s="21">
        <v>1</v>
      </c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>
        <v>2</v>
      </c>
      <c r="V319" s="21"/>
      <c r="W319" s="21">
        <f t="shared" si="4"/>
        <v>3</v>
      </c>
      <c r="X319" s="8"/>
      <c r="Y319" s="61" t="s">
        <v>121</v>
      </c>
    </row>
    <row r="320" spans="1:25" ht="14">
      <c r="A320" s="61" t="s">
        <v>857</v>
      </c>
      <c r="B320" s="21">
        <v>2</v>
      </c>
      <c r="C320" s="21">
        <v>6</v>
      </c>
      <c r="D320" s="21">
        <v>4</v>
      </c>
      <c r="E320" s="21">
        <v>9</v>
      </c>
      <c r="F320" s="21"/>
      <c r="G320" s="21">
        <v>5</v>
      </c>
      <c r="H320" s="21">
        <v>6</v>
      </c>
      <c r="I320" s="21">
        <v>1</v>
      </c>
      <c r="J320" s="21"/>
      <c r="K320" s="21"/>
      <c r="L320" s="21"/>
      <c r="M320" s="21"/>
      <c r="N320" s="21">
        <v>1</v>
      </c>
      <c r="O320" s="21"/>
      <c r="P320" s="21"/>
      <c r="Q320" s="21">
        <v>6</v>
      </c>
      <c r="R320" s="21">
        <v>3</v>
      </c>
      <c r="S320" s="21"/>
      <c r="T320" s="21">
        <v>5</v>
      </c>
      <c r="U320" s="21">
        <v>7</v>
      </c>
      <c r="V320" s="21"/>
      <c r="W320" s="21">
        <f t="shared" si="4"/>
        <v>55</v>
      </c>
      <c r="X320" s="8"/>
      <c r="Y320" s="61" t="s">
        <v>857</v>
      </c>
    </row>
    <row r="321" spans="1:25" ht="14">
      <c r="A321" s="61" t="s">
        <v>420</v>
      </c>
      <c r="B321" s="21"/>
      <c r="C321" s="21"/>
      <c r="D321" s="21">
        <v>10</v>
      </c>
      <c r="E321" s="21">
        <v>11</v>
      </c>
      <c r="F321" s="21">
        <v>4</v>
      </c>
      <c r="G321" s="21"/>
      <c r="H321" s="21">
        <v>1</v>
      </c>
      <c r="I321" s="21"/>
      <c r="J321" s="21">
        <v>1</v>
      </c>
      <c r="K321" s="21"/>
      <c r="L321" s="21"/>
      <c r="M321" s="21"/>
      <c r="N321" s="21"/>
      <c r="O321" s="21"/>
      <c r="P321" s="21"/>
      <c r="Q321" s="21"/>
      <c r="R321" s="21">
        <v>1</v>
      </c>
      <c r="S321" s="21"/>
      <c r="T321" s="21">
        <v>11</v>
      </c>
      <c r="U321" s="21">
        <v>2</v>
      </c>
      <c r="V321" s="21"/>
      <c r="W321" s="21">
        <f t="shared" si="4"/>
        <v>41</v>
      </c>
      <c r="X321" s="8"/>
      <c r="Y321" s="61" t="s">
        <v>420</v>
      </c>
    </row>
    <row r="322" spans="1:25" ht="14">
      <c r="A322" s="61" t="s">
        <v>856</v>
      </c>
      <c r="B322" s="21">
        <v>3</v>
      </c>
      <c r="C322" s="21"/>
      <c r="D322" s="21">
        <v>2</v>
      </c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>
        <v>2</v>
      </c>
      <c r="T322" s="21">
        <v>2</v>
      </c>
      <c r="U322" s="21"/>
      <c r="V322" s="21"/>
      <c r="W322" s="21">
        <f t="shared" si="4"/>
        <v>9</v>
      </c>
      <c r="X322" s="8"/>
      <c r="Y322" s="61" t="s">
        <v>856</v>
      </c>
    </row>
    <row r="323" spans="1:25" ht="14">
      <c r="A323" s="61" t="s">
        <v>778</v>
      </c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 t="str">
        <f t="shared" si="4"/>
        <v/>
      </c>
      <c r="X323" s="8"/>
      <c r="Y323" s="61" t="s">
        <v>778</v>
      </c>
    </row>
    <row r="324" spans="1:25" ht="14">
      <c r="A324" s="61" t="s">
        <v>1193</v>
      </c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 t="str">
        <f t="shared" si="4"/>
        <v/>
      </c>
      <c r="X324" s="8"/>
      <c r="Y324" s="61" t="s">
        <v>1193</v>
      </c>
    </row>
    <row r="325" spans="1:25" ht="14">
      <c r="A325" s="61" t="s">
        <v>1281</v>
      </c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 t="str">
        <f t="shared" si="4"/>
        <v/>
      </c>
      <c r="X325" s="8"/>
      <c r="Y325" s="61" t="s">
        <v>1281</v>
      </c>
    </row>
    <row r="326" spans="1:25" ht="14">
      <c r="A326" s="61" t="s">
        <v>382</v>
      </c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>
        <v>3</v>
      </c>
      <c r="O326" s="21"/>
      <c r="P326" s="21"/>
      <c r="Q326" s="21"/>
      <c r="R326" s="21"/>
      <c r="S326" s="21"/>
      <c r="T326" s="21"/>
      <c r="U326" s="21">
        <v>12</v>
      </c>
      <c r="V326" s="21"/>
      <c r="W326" s="21">
        <f t="shared" ref="W326:W367" si="5">IF(SUM(B326:V326)=0,"",SUM(B326:V326))</f>
        <v>15</v>
      </c>
      <c r="X326" s="8"/>
      <c r="Y326" s="61" t="s">
        <v>382</v>
      </c>
    </row>
    <row r="327" spans="1:25" ht="14">
      <c r="A327" s="61" t="s">
        <v>234</v>
      </c>
      <c r="B327" s="21"/>
      <c r="C327" s="21"/>
      <c r="D327" s="21">
        <v>4</v>
      </c>
      <c r="E327" s="21"/>
      <c r="F327" s="21"/>
      <c r="G327" s="21"/>
      <c r="H327" s="21">
        <v>2</v>
      </c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>
        <v>1</v>
      </c>
      <c r="V327" s="21"/>
      <c r="W327" s="21">
        <f t="shared" si="5"/>
        <v>7</v>
      </c>
      <c r="X327" s="8"/>
      <c r="Y327" s="61" t="s">
        <v>234</v>
      </c>
    </row>
    <row r="328" spans="1:25" ht="14">
      <c r="A328" s="61" t="s">
        <v>122</v>
      </c>
      <c r="B328" s="21">
        <v>2</v>
      </c>
      <c r="C328" s="21">
        <v>1</v>
      </c>
      <c r="D328" s="21">
        <v>2</v>
      </c>
      <c r="E328" s="21"/>
      <c r="F328" s="21">
        <v>5</v>
      </c>
      <c r="G328" s="21">
        <v>2</v>
      </c>
      <c r="H328" s="21">
        <v>4</v>
      </c>
      <c r="I328" s="21">
        <v>8</v>
      </c>
      <c r="J328" s="21"/>
      <c r="K328" s="21"/>
      <c r="L328" s="21"/>
      <c r="M328" s="21"/>
      <c r="N328" s="20"/>
      <c r="O328" s="20">
        <v>1</v>
      </c>
      <c r="P328" s="20"/>
      <c r="Q328" s="20"/>
      <c r="R328" s="20">
        <v>2</v>
      </c>
      <c r="S328" s="20">
        <v>1</v>
      </c>
      <c r="T328" s="20">
        <v>3</v>
      </c>
      <c r="U328" s="21">
        <v>4</v>
      </c>
      <c r="V328" s="21">
        <v>3</v>
      </c>
      <c r="W328" s="21">
        <f t="shared" si="5"/>
        <v>38</v>
      </c>
      <c r="X328" s="8"/>
      <c r="Y328" s="61" t="s">
        <v>122</v>
      </c>
    </row>
    <row r="329" spans="1:25" ht="14">
      <c r="A329" s="61" t="s">
        <v>2</v>
      </c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 t="str">
        <f t="shared" si="5"/>
        <v/>
      </c>
      <c r="X329" s="8"/>
      <c r="Y329" s="61" t="s">
        <v>2</v>
      </c>
    </row>
    <row r="330" spans="1:25" ht="14">
      <c r="A330" s="61" t="s">
        <v>536</v>
      </c>
      <c r="B330" s="21">
        <v>15</v>
      </c>
      <c r="C330" s="21">
        <v>7</v>
      </c>
      <c r="D330" s="21">
        <v>12</v>
      </c>
      <c r="E330" s="21"/>
      <c r="F330" s="21">
        <v>6</v>
      </c>
      <c r="G330" s="21">
        <v>13</v>
      </c>
      <c r="H330" s="21"/>
      <c r="I330" s="21">
        <v>3</v>
      </c>
      <c r="J330" s="21">
        <v>1</v>
      </c>
      <c r="K330" s="21"/>
      <c r="L330" s="21">
        <v>3</v>
      </c>
      <c r="M330" s="21"/>
      <c r="N330" s="21">
        <v>3</v>
      </c>
      <c r="O330" s="21"/>
      <c r="P330" s="21"/>
      <c r="Q330" s="21"/>
      <c r="R330" s="21">
        <v>4</v>
      </c>
      <c r="S330" s="21"/>
      <c r="T330" s="21">
        <v>7</v>
      </c>
      <c r="U330" s="21">
        <v>21</v>
      </c>
      <c r="V330" s="21"/>
      <c r="W330" s="21">
        <f t="shared" si="5"/>
        <v>95</v>
      </c>
      <c r="X330" s="8"/>
      <c r="Y330" s="61" t="s">
        <v>536</v>
      </c>
    </row>
    <row r="331" spans="1:25" ht="14">
      <c r="A331" s="61" t="s">
        <v>209</v>
      </c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 t="str">
        <f t="shared" si="5"/>
        <v/>
      </c>
      <c r="X331" s="8"/>
      <c r="Y331" s="61" t="s">
        <v>209</v>
      </c>
    </row>
    <row r="332" spans="1:25">
      <c r="A332" s="48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21" t="str">
        <f t="shared" si="5"/>
        <v/>
      </c>
      <c r="Y332" s="48"/>
    </row>
    <row r="333" spans="1:25" ht="14">
      <c r="A333" s="2" t="s">
        <v>1282</v>
      </c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21" t="str">
        <f t="shared" si="5"/>
        <v/>
      </c>
      <c r="Y333" s="2" t="s">
        <v>1282</v>
      </c>
    </row>
    <row r="334" spans="1:25" ht="14">
      <c r="A334" s="61" t="s">
        <v>257</v>
      </c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>
        <v>3</v>
      </c>
      <c r="T334" s="21">
        <v>2</v>
      </c>
      <c r="U334" s="21">
        <v>1</v>
      </c>
      <c r="V334" s="21"/>
      <c r="W334" s="21">
        <f t="shared" si="5"/>
        <v>6</v>
      </c>
      <c r="X334" s="8"/>
      <c r="Y334" s="61" t="s">
        <v>257</v>
      </c>
    </row>
    <row r="335" spans="1:25"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21" t="str">
        <f t="shared" si="5"/>
        <v/>
      </c>
    </row>
    <row r="336" spans="1:25" ht="14">
      <c r="A336" s="2" t="s">
        <v>1041</v>
      </c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21" t="str">
        <f t="shared" si="5"/>
        <v/>
      </c>
      <c r="Y336" s="2" t="s">
        <v>1041</v>
      </c>
    </row>
    <row r="337" spans="1:25" ht="14">
      <c r="A337" s="61" t="s">
        <v>610</v>
      </c>
      <c r="B337" s="21"/>
      <c r="C337" s="21"/>
      <c r="D337" s="21"/>
      <c r="E337" s="21"/>
      <c r="F337" s="21"/>
      <c r="G337" s="21"/>
      <c r="H337" s="21">
        <v>10</v>
      </c>
      <c r="I337" s="21"/>
      <c r="J337" s="21"/>
      <c r="K337" s="21"/>
      <c r="L337" s="21"/>
      <c r="M337" s="77"/>
      <c r="N337" s="21"/>
      <c r="O337" s="21"/>
      <c r="P337" s="21"/>
      <c r="Q337" s="21"/>
      <c r="R337" s="21"/>
      <c r="S337" s="21"/>
      <c r="T337" s="21"/>
      <c r="U337" s="21"/>
      <c r="V337" s="21"/>
      <c r="W337" s="21">
        <f t="shared" si="5"/>
        <v>10</v>
      </c>
      <c r="X337" s="8"/>
      <c r="Y337" s="61" t="s">
        <v>610</v>
      </c>
    </row>
    <row r="338" spans="1:25" ht="14">
      <c r="A338" s="61" t="s">
        <v>747</v>
      </c>
      <c r="B338" s="21">
        <v>1</v>
      </c>
      <c r="C338" s="21"/>
      <c r="D338" s="21"/>
      <c r="E338" s="21"/>
      <c r="F338" s="21">
        <v>3</v>
      </c>
      <c r="G338" s="21"/>
      <c r="H338" s="21">
        <v>9</v>
      </c>
      <c r="I338" s="21">
        <v>3</v>
      </c>
      <c r="J338" s="21"/>
      <c r="K338" s="21">
        <v>4</v>
      </c>
      <c r="L338" s="21"/>
      <c r="M338" s="21">
        <v>2</v>
      </c>
      <c r="N338" s="21">
        <v>49</v>
      </c>
      <c r="O338" s="21">
        <v>4</v>
      </c>
      <c r="P338" s="21">
        <v>1</v>
      </c>
      <c r="Q338" s="21"/>
      <c r="R338" s="21">
        <v>80</v>
      </c>
      <c r="S338" s="21">
        <v>7</v>
      </c>
      <c r="T338" s="21">
        <v>60</v>
      </c>
      <c r="U338" s="21">
        <v>35</v>
      </c>
      <c r="V338" s="21">
        <v>15</v>
      </c>
      <c r="W338" s="21">
        <f t="shared" si="5"/>
        <v>273</v>
      </c>
      <c r="X338" s="8"/>
      <c r="Y338" s="61" t="s">
        <v>747</v>
      </c>
    </row>
    <row r="339" spans="1:25" ht="14">
      <c r="A339" s="61" t="s">
        <v>553</v>
      </c>
      <c r="B339" s="21">
        <v>5</v>
      </c>
      <c r="C339" s="21"/>
      <c r="D339" s="21"/>
      <c r="E339" s="21"/>
      <c r="F339" s="21"/>
      <c r="G339" s="21"/>
      <c r="H339" s="21"/>
      <c r="I339" s="21"/>
      <c r="J339" s="21">
        <v>2</v>
      </c>
      <c r="K339" s="21"/>
      <c r="L339" s="21"/>
      <c r="M339" s="21"/>
      <c r="N339" s="21">
        <v>4</v>
      </c>
      <c r="O339" s="21"/>
      <c r="P339" s="21"/>
      <c r="Q339" s="21"/>
      <c r="R339" s="21">
        <v>6</v>
      </c>
      <c r="S339" s="21">
        <v>13</v>
      </c>
      <c r="T339" s="21">
        <v>15</v>
      </c>
      <c r="U339" s="21">
        <v>4</v>
      </c>
      <c r="V339" s="21">
        <v>10</v>
      </c>
      <c r="W339" s="21">
        <f t="shared" si="5"/>
        <v>59</v>
      </c>
      <c r="X339" s="8"/>
      <c r="Y339" s="61" t="s">
        <v>553</v>
      </c>
    </row>
    <row r="340" spans="1:25" ht="14">
      <c r="A340" s="61" t="s">
        <v>752</v>
      </c>
      <c r="B340" s="21">
        <v>38</v>
      </c>
      <c r="C340" s="21"/>
      <c r="D340" s="21">
        <v>1</v>
      </c>
      <c r="E340" s="21"/>
      <c r="F340" s="21">
        <v>18</v>
      </c>
      <c r="G340" s="21">
        <v>1</v>
      </c>
      <c r="H340" s="21">
        <v>82</v>
      </c>
      <c r="I340" s="21">
        <v>9</v>
      </c>
      <c r="J340" s="21">
        <v>6</v>
      </c>
      <c r="K340" s="21"/>
      <c r="L340" s="21"/>
      <c r="M340" s="21">
        <v>1</v>
      </c>
      <c r="N340" s="21">
        <v>21</v>
      </c>
      <c r="O340" s="21">
        <v>20</v>
      </c>
      <c r="P340" s="21"/>
      <c r="Q340" s="21"/>
      <c r="R340" s="21">
        <v>11</v>
      </c>
      <c r="S340" s="21">
        <v>182</v>
      </c>
      <c r="T340" s="21">
        <v>43</v>
      </c>
      <c r="U340" s="21">
        <v>8</v>
      </c>
      <c r="V340" s="21">
        <v>86</v>
      </c>
      <c r="W340" s="21">
        <f t="shared" si="5"/>
        <v>527</v>
      </c>
      <c r="X340" s="8"/>
      <c r="Y340" s="61" t="s">
        <v>752</v>
      </c>
    </row>
    <row r="341" spans="1:25" ht="14">
      <c r="A341" s="61" t="s">
        <v>289</v>
      </c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 t="str">
        <f t="shared" si="5"/>
        <v/>
      </c>
      <c r="X341" s="8"/>
      <c r="Y341" s="61" t="s">
        <v>289</v>
      </c>
    </row>
    <row r="342" spans="1:25" ht="14">
      <c r="A342" s="61" t="s">
        <v>484</v>
      </c>
      <c r="B342" s="21">
        <v>43</v>
      </c>
      <c r="C342" s="21">
        <v>8</v>
      </c>
      <c r="D342" s="21">
        <v>8</v>
      </c>
      <c r="E342" s="21">
        <v>7</v>
      </c>
      <c r="F342" s="21">
        <v>4</v>
      </c>
      <c r="G342" s="21"/>
      <c r="H342" s="21">
        <v>10</v>
      </c>
      <c r="I342" s="21">
        <v>2</v>
      </c>
      <c r="J342" s="21">
        <v>1</v>
      </c>
      <c r="K342" s="21">
        <v>2</v>
      </c>
      <c r="L342" s="21"/>
      <c r="M342" s="21"/>
      <c r="N342" s="21">
        <v>14</v>
      </c>
      <c r="O342" s="21"/>
      <c r="P342" s="21"/>
      <c r="Q342" s="21">
        <v>2</v>
      </c>
      <c r="R342" s="21">
        <v>9</v>
      </c>
      <c r="S342" s="21">
        <v>2</v>
      </c>
      <c r="T342" s="21">
        <v>37</v>
      </c>
      <c r="U342" s="21">
        <v>29</v>
      </c>
      <c r="V342" s="21">
        <v>4</v>
      </c>
      <c r="W342" s="21">
        <f t="shared" si="5"/>
        <v>182</v>
      </c>
      <c r="X342" s="8"/>
      <c r="Y342" s="61" t="s">
        <v>484</v>
      </c>
    </row>
    <row r="343" spans="1:25" ht="14">
      <c r="A343" s="61" t="s">
        <v>631</v>
      </c>
      <c r="B343" s="21">
        <v>22</v>
      </c>
      <c r="C343" s="21"/>
      <c r="D343" s="21">
        <v>10</v>
      </c>
      <c r="E343" s="21"/>
      <c r="F343" s="21">
        <v>5</v>
      </c>
      <c r="G343" s="21"/>
      <c r="H343" s="21">
        <v>15</v>
      </c>
      <c r="I343" s="21"/>
      <c r="J343" s="21">
        <v>3</v>
      </c>
      <c r="K343" s="21"/>
      <c r="L343" s="21"/>
      <c r="M343" s="21"/>
      <c r="N343" s="21">
        <v>9</v>
      </c>
      <c r="O343" s="21">
        <v>10</v>
      </c>
      <c r="P343" s="21">
        <v>12</v>
      </c>
      <c r="Q343" s="21"/>
      <c r="R343" s="21">
        <v>11</v>
      </c>
      <c r="S343" s="21"/>
      <c r="T343" s="21">
        <v>15</v>
      </c>
      <c r="U343" s="21">
        <v>19</v>
      </c>
      <c r="V343" s="21">
        <v>8</v>
      </c>
      <c r="W343" s="21">
        <f t="shared" si="5"/>
        <v>139</v>
      </c>
      <c r="X343" s="8"/>
      <c r="Y343" s="61" t="s">
        <v>631</v>
      </c>
    </row>
    <row r="344" spans="1:25" ht="14">
      <c r="A344" s="61" t="s">
        <v>507</v>
      </c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 t="str">
        <f t="shared" si="5"/>
        <v/>
      </c>
      <c r="X344" s="8"/>
      <c r="Y344" s="61" t="s">
        <v>507</v>
      </c>
    </row>
    <row r="345" spans="1:25"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21" t="str">
        <f t="shared" si="5"/>
        <v/>
      </c>
    </row>
    <row r="346" spans="1:25"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1" t="str">
        <f t="shared" si="5"/>
        <v/>
      </c>
    </row>
    <row r="347" spans="1:25" ht="14">
      <c r="A347" s="2" t="s">
        <v>405</v>
      </c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21" t="str">
        <f t="shared" si="5"/>
        <v/>
      </c>
      <c r="Y347" s="2" t="s">
        <v>405</v>
      </c>
    </row>
    <row r="348" spans="1:25" ht="14">
      <c r="A348" s="61" t="s">
        <v>256</v>
      </c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 t="str">
        <f t="shared" si="5"/>
        <v/>
      </c>
      <c r="X348" s="8"/>
      <c r="Y348" s="61" t="s">
        <v>256</v>
      </c>
    </row>
    <row r="349" spans="1:25" ht="14">
      <c r="A349" s="61" t="s">
        <v>620</v>
      </c>
      <c r="B349" s="21"/>
      <c r="C349" s="21">
        <v>3</v>
      </c>
      <c r="D349" s="21">
        <v>1</v>
      </c>
      <c r="E349" s="21">
        <v>1</v>
      </c>
      <c r="F349" s="21"/>
      <c r="G349" s="21"/>
      <c r="H349" s="21"/>
      <c r="I349" s="21"/>
      <c r="J349" s="21"/>
      <c r="K349" s="21"/>
      <c r="L349" s="21"/>
      <c r="M349" s="21"/>
      <c r="N349" s="21">
        <v>1</v>
      </c>
      <c r="O349" s="21"/>
      <c r="P349" s="21"/>
      <c r="Q349" s="21"/>
      <c r="R349" s="21">
        <v>1</v>
      </c>
      <c r="S349" s="21"/>
      <c r="T349" s="21"/>
      <c r="U349" s="21">
        <v>2</v>
      </c>
      <c r="V349" s="21"/>
      <c r="W349" s="21">
        <f t="shared" si="5"/>
        <v>9</v>
      </c>
      <c r="X349" s="8"/>
      <c r="Y349" s="61" t="s">
        <v>620</v>
      </c>
    </row>
    <row r="350" spans="1:25" ht="14">
      <c r="A350" s="61" t="s">
        <v>166</v>
      </c>
      <c r="B350" s="21">
        <v>9</v>
      </c>
      <c r="C350" s="21">
        <v>11</v>
      </c>
      <c r="D350" s="21">
        <v>18</v>
      </c>
      <c r="E350" s="21">
        <v>14</v>
      </c>
      <c r="F350" s="21">
        <v>19</v>
      </c>
      <c r="G350" s="21">
        <v>21</v>
      </c>
      <c r="H350" s="21"/>
      <c r="I350" s="21">
        <v>6</v>
      </c>
      <c r="J350" s="21">
        <v>4</v>
      </c>
      <c r="K350" s="21"/>
      <c r="L350" s="21">
        <v>1</v>
      </c>
      <c r="M350" s="21"/>
      <c r="N350" s="21"/>
      <c r="O350" s="21"/>
      <c r="P350" s="21"/>
      <c r="Q350" s="21"/>
      <c r="R350" s="21">
        <v>1</v>
      </c>
      <c r="S350" s="21"/>
      <c r="T350" s="21">
        <v>19</v>
      </c>
      <c r="U350" s="21">
        <v>14</v>
      </c>
      <c r="V350" s="21"/>
      <c r="W350" s="21">
        <f t="shared" si="5"/>
        <v>137</v>
      </c>
      <c r="X350" s="8"/>
      <c r="Y350" s="61" t="s">
        <v>166</v>
      </c>
    </row>
    <row r="351" spans="1:25" ht="14">
      <c r="A351" s="61" t="s">
        <v>583</v>
      </c>
      <c r="B351" s="21">
        <v>2</v>
      </c>
      <c r="C351" s="21">
        <v>3</v>
      </c>
      <c r="D351" s="21">
        <v>1</v>
      </c>
      <c r="E351" s="21">
        <v>3</v>
      </c>
      <c r="F351" s="21">
        <v>5</v>
      </c>
      <c r="G351" s="21">
        <v>2</v>
      </c>
      <c r="H351" s="21"/>
      <c r="I351" s="21">
        <v>1</v>
      </c>
      <c r="J351" s="21"/>
      <c r="K351" s="21"/>
      <c r="L351" s="21"/>
      <c r="M351" s="21"/>
      <c r="N351" s="21"/>
      <c r="O351" s="21"/>
      <c r="P351" s="21"/>
      <c r="Q351" s="21"/>
      <c r="R351" s="21">
        <v>11</v>
      </c>
      <c r="S351" s="21"/>
      <c r="T351" s="21"/>
      <c r="U351" s="21">
        <v>13</v>
      </c>
      <c r="V351" s="21"/>
      <c r="W351" s="21">
        <f t="shared" si="5"/>
        <v>41</v>
      </c>
      <c r="X351" s="8"/>
      <c r="Y351" s="61" t="s">
        <v>583</v>
      </c>
    </row>
    <row r="352" spans="1:25" ht="14">
      <c r="A352" s="61" t="s">
        <v>520</v>
      </c>
      <c r="B352" s="21">
        <v>18</v>
      </c>
      <c r="C352" s="21"/>
      <c r="D352" s="21">
        <v>2</v>
      </c>
      <c r="E352" s="21"/>
      <c r="F352" s="21">
        <v>5</v>
      </c>
      <c r="G352" s="21">
        <v>5</v>
      </c>
      <c r="H352" s="21">
        <v>10</v>
      </c>
      <c r="I352" s="21">
        <v>6</v>
      </c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>
        <f t="shared" si="5"/>
        <v>46</v>
      </c>
      <c r="X352" s="8"/>
      <c r="Y352" s="61" t="s">
        <v>520</v>
      </c>
    </row>
    <row r="353" spans="1:25" ht="14">
      <c r="A353" s="61" t="s">
        <v>176</v>
      </c>
      <c r="B353" s="21"/>
      <c r="C353" s="21"/>
      <c r="D353" s="21">
        <v>5</v>
      </c>
      <c r="E353" s="21"/>
      <c r="F353" s="21">
        <v>10</v>
      </c>
      <c r="G353" s="21">
        <v>2</v>
      </c>
      <c r="H353" s="21">
        <v>7</v>
      </c>
      <c r="I353" s="21">
        <v>5</v>
      </c>
      <c r="J353" s="21"/>
      <c r="K353" s="21"/>
      <c r="L353" s="21"/>
      <c r="M353" s="21"/>
      <c r="N353" s="20">
        <v>2</v>
      </c>
      <c r="O353" s="20"/>
      <c r="P353" s="20"/>
      <c r="Q353" s="20"/>
      <c r="R353" s="20">
        <v>4</v>
      </c>
      <c r="S353" s="20"/>
      <c r="T353" s="20">
        <v>13</v>
      </c>
      <c r="U353" s="21">
        <v>10</v>
      </c>
      <c r="V353" s="21"/>
      <c r="W353" s="21">
        <f t="shared" si="5"/>
        <v>58</v>
      </c>
      <c r="X353" s="8"/>
      <c r="Y353" s="61" t="s">
        <v>176</v>
      </c>
    </row>
    <row r="354" spans="1:25" ht="14">
      <c r="A354" s="61" t="s">
        <v>177</v>
      </c>
      <c r="B354" s="21">
        <v>1</v>
      </c>
      <c r="C354" s="21"/>
      <c r="D354" s="21">
        <v>2</v>
      </c>
      <c r="E354" s="21">
        <v>5</v>
      </c>
      <c r="F354" s="21">
        <v>8</v>
      </c>
      <c r="G354" s="21">
        <v>5</v>
      </c>
      <c r="H354" s="21">
        <v>6</v>
      </c>
      <c r="I354" s="21">
        <v>1</v>
      </c>
      <c r="J354" s="21"/>
      <c r="K354" s="21"/>
      <c r="L354" s="21"/>
      <c r="M354" s="21">
        <v>4</v>
      </c>
      <c r="N354" s="21">
        <v>1</v>
      </c>
      <c r="O354" s="21"/>
      <c r="P354" s="21"/>
      <c r="Q354" s="21">
        <v>4</v>
      </c>
      <c r="R354" s="21">
        <v>4</v>
      </c>
      <c r="S354" s="21">
        <v>2</v>
      </c>
      <c r="T354" s="21">
        <v>12</v>
      </c>
      <c r="U354" s="21">
        <v>20</v>
      </c>
      <c r="V354" s="21"/>
      <c r="W354" s="21">
        <f t="shared" si="5"/>
        <v>75</v>
      </c>
      <c r="X354" s="8"/>
      <c r="Y354" s="61" t="s">
        <v>177</v>
      </c>
    </row>
    <row r="355" spans="1:25" ht="14">
      <c r="A355" s="61" t="s">
        <v>1310</v>
      </c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 t="str">
        <f t="shared" si="5"/>
        <v/>
      </c>
      <c r="X355" s="8"/>
      <c r="Y355" s="61" t="s">
        <v>1310</v>
      </c>
    </row>
    <row r="356" spans="1:25" ht="14">
      <c r="A356" s="39" t="s">
        <v>1468</v>
      </c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 t="str">
        <f t="shared" si="5"/>
        <v/>
      </c>
      <c r="X356" s="8"/>
      <c r="Y356" s="39" t="s">
        <v>1468</v>
      </c>
    </row>
    <row r="357" spans="1:25" ht="14">
      <c r="A357" s="61" t="s">
        <v>178</v>
      </c>
      <c r="B357" s="21">
        <v>1</v>
      </c>
      <c r="C357" s="21">
        <v>7</v>
      </c>
      <c r="D357" s="21">
        <v>3</v>
      </c>
      <c r="E357" s="21">
        <v>8</v>
      </c>
      <c r="F357" s="21">
        <v>4</v>
      </c>
      <c r="G357" s="21"/>
      <c r="H357" s="21">
        <v>1</v>
      </c>
      <c r="I357" s="21">
        <v>1</v>
      </c>
      <c r="J357" s="21"/>
      <c r="K357" s="21">
        <v>2</v>
      </c>
      <c r="L357" s="21"/>
      <c r="M357" s="21"/>
      <c r="N357" s="21"/>
      <c r="O357" s="21"/>
      <c r="P357" s="21"/>
      <c r="Q357" s="21"/>
      <c r="R357" s="21"/>
      <c r="S357" s="21"/>
      <c r="T357" s="21">
        <v>3</v>
      </c>
      <c r="U357" s="21"/>
      <c r="V357" s="21"/>
      <c r="W357" s="21">
        <f t="shared" si="5"/>
        <v>30</v>
      </c>
      <c r="X357" s="8"/>
      <c r="Y357" s="61" t="s">
        <v>178</v>
      </c>
    </row>
    <row r="358" spans="1:25" ht="14">
      <c r="A358" s="61" t="s">
        <v>72</v>
      </c>
      <c r="B358" s="21"/>
      <c r="C358" s="21"/>
      <c r="D358" s="21"/>
      <c r="E358" s="21">
        <v>4</v>
      </c>
      <c r="F358" s="21">
        <v>4</v>
      </c>
      <c r="G358" s="21">
        <v>2</v>
      </c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>
        <v>1</v>
      </c>
      <c r="S358" s="21"/>
      <c r="T358" s="21"/>
      <c r="U358" s="21">
        <v>2</v>
      </c>
      <c r="V358" s="21"/>
      <c r="W358" s="21">
        <f t="shared" si="5"/>
        <v>13</v>
      </c>
      <c r="X358" s="8"/>
      <c r="Y358" s="61" t="s">
        <v>72</v>
      </c>
    </row>
    <row r="359" spans="1:25" ht="14">
      <c r="A359" s="61" t="s">
        <v>400</v>
      </c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 t="str">
        <f t="shared" si="5"/>
        <v/>
      </c>
      <c r="X359" s="8"/>
      <c r="Y359" s="61" t="s">
        <v>400</v>
      </c>
    </row>
    <row r="360" spans="1:25" ht="14">
      <c r="A360" s="39" t="s">
        <v>1351</v>
      </c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 t="str">
        <f t="shared" si="5"/>
        <v/>
      </c>
      <c r="X360" s="8"/>
      <c r="Y360" s="39" t="s">
        <v>1351</v>
      </c>
    </row>
    <row r="361" spans="1:25" ht="14">
      <c r="A361" s="61" t="s">
        <v>521</v>
      </c>
      <c r="B361" s="21">
        <v>2</v>
      </c>
      <c r="C361" s="21">
        <v>1</v>
      </c>
      <c r="D361" s="21">
        <v>8</v>
      </c>
      <c r="E361" s="21">
        <v>1</v>
      </c>
      <c r="F361" s="21"/>
      <c r="G361" s="21"/>
      <c r="H361" s="21"/>
      <c r="I361" s="21">
        <v>1</v>
      </c>
      <c r="J361" s="21"/>
      <c r="K361" s="21"/>
      <c r="L361" s="21"/>
      <c r="M361" s="21"/>
      <c r="N361" s="21">
        <v>2</v>
      </c>
      <c r="O361" s="21"/>
      <c r="P361" s="21"/>
      <c r="Q361" s="21"/>
      <c r="R361" s="21">
        <v>2</v>
      </c>
      <c r="S361" s="21">
        <v>1</v>
      </c>
      <c r="T361" s="21">
        <v>6</v>
      </c>
      <c r="U361" s="21">
        <v>1</v>
      </c>
      <c r="V361" s="21">
        <v>1</v>
      </c>
      <c r="W361" s="21">
        <f t="shared" si="5"/>
        <v>26</v>
      </c>
      <c r="X361" s="8"/>
      <c r="Y361" s="61" t="s">
        <v>521</v>
      </c>
    </row>
    <row r="362" spans="1:25" ht="14">
      <c r="A362" s="62" t="s">
        <v>258</v>
      </c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 t="str">
        <f t="shared" si="5"/>
        <v/>
      </c>
      <c r="X362" s="8"/>
      <c r="Y362" s="61" t="s">
        <v>258</v>
      </c>
    </row>
    <row r="363" spans="1:25"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1" t="str">
        <f t="shared" si="5"/>
        <v/>
      </c>
    </row>
    <row r="364" spans="1:25" ht="14">
      <c r="A364" s="2" t="s">
        <v>261</v>
      </c>
      <c r="B364" s="45"/>
      <c r="C364" s="45"/>
      <c r="D364" s="45"/>
      <c r="E364" s="45"/>
      <c r="F364" s="45"/>
      <c r="G364" s="45"/>
      <c r="H364" s="45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45"/>
      <c r="W364" s="21" t="str">
        <f t="shared" si="5"/>
        <v/>
      </c>
      <c r="Y364" s="2" t="s">
        <v>261</v>
      </c>
    </row>
    <row r="365" spans="1:25" ht="14">
      <c r="A365" s="61" t="s">
        <v>535</v>
      </c>
      <c r="B365" s="21">
        <v>3</v>
      </c>
      <c r="C365" s="21">
        <v>6</v>
      </c>
      <c r="D365" s="21">
        <v>9</v>
      </c>
      <c r="E365" s="21">
        <v>5</v>
      </c>
      <c r="F365" s="21">
        <v>3</v>
      </c>
      <c r="G365" s="21">
        <v>2</v>
      </c>
      <c r="H365" s="21">
        <v>2</v>
      </c>
      <c r="I365" s="21">
        <v>8</v>
      </c>
      <c r="J365" s="21"/>
      <c r="K365" s="21"/>
      <c r="L365" s="21">
        <v>3</v>
      </c>
      <c r="M365" s="21"/>
      <c r="N365" s="21">
        <v>6</v>
      </c>
      <c r="O365" s="21"/>
      <c r="P365" s="21"/>
      <c r="Q365" s="21"/>
      <c r="R365" s="21">
        <v>2</v>
      </c>
      <c r="S365" s="21"/>
      <c r="T365" s="21">
        <v>10</v>
      </c>
      <c r="U365" s="21">
        <v>24</v>
      </c>
      <c r="V365" s="21">
        <v>2</v>
      </c>
      <c r="W365" s="21">
        <f t="shared" si="5"/>
        <v>85</v>
      </c>
      <c r="X365" s="8"/>
      <c r="Y365" s="61" t="s">
        <v>535</v>
      </c>
    </row>
    <row r="366" spans="1:25" ht="14">
      <c r="A366" s="61" t="s">
        <v>586</v>
      </c>
      <c r="B366" s="21">
        <v>4</v>
      </c>
      <c r="C366" s="21">
        <v>6</v>
      </c>
      <c r="D366" s="21">
        <v>10</v>
      </c>
      <c r="E366" s="21">
        <v>14</v>
      </c>
      <c r="F366" s="21">
        <v>4</v>
      </c>
      <c r="G366" s="21">
        <v>16</v>
      </c>
      <c r="H366" s="21">
        <v>2</v>
      </c>
      <c r="I366" s="21">
        <v>4</v>
      </c>
      <c r="J366" s="21">
        <v>1</v>
      </c>
      <c r="K366" s="21">
        <v>5</v>
      </c>
      <c r="L366" s="21"/>
      <c r="M366" s="21">
        <v>1</v>
      </c>
      <c r="N366" s="21">
        <v>1</v>
      </c>
      <c r="O366" s="21"/>
      <c r="P366" s="21"/>
      <c r="Q366" s="21">
        <v>1</v>
      </c>
      <c r="R366" s="21">
        <v>5</v>
      </c>
      <c r="S366" s="21"/>
      <c r="T366" s="21">
        <v>10</v>
      </c>
      <c r="U366" s="21">
        <v>17</v>
      </c>
      <c r="V366" s="21"/>
      <c r="W366" s="21">
        <f t="shared" si="5"/>
        <v>101</v>
      </c>
      <c r="X366" s="8"/>
      <c r="Y366" s="61" t="s">
        <v>586</v>
      </c>
    </row>
    <row r="367" spans="1:25" ht="14">
      <c r="A367" s="61" t="s">
        <v>882</v>
      </c>
      <c r="B367" s="21"/>
      <c r="C367" s="21"/>
      <c r="D367" s="21">
        <v>1</v>
      </c>
      <c r="E367" s="21">
        <v>1</v>
      </c>
      <c r="F367" s="21"/>
      <c r="G367" s="21"/>
      <c r="H367" s="21">
        <v>1</v>
      </c>
      <c r="I367" s="21">
        <v>5</v>
      </c>
      <c r="J367" s="21"/>
      <c r="K367" s="21"/>
      <c r="L367" s="21"/>
      <c r="M367" s="21"/>
      <c r="N367" s="21">
        <v>6</v>
      </c>
      <c r="O367" s="21"/>
      <c r="P367" s="21">
        <v>2</v>
      </c>
      <c r="Q367" s="21"/>
      <c r="R367" s="21">
        <v>6</v>
      </c>
      <c r="S367" s="21">
        <v>41</v>
      </c>
      <c r="T367" s="21">
        <v>10</v>
      </c>
      <c r="U367" s="21">
        <v>13</v>
      </c>
      <c r="V367" s="21">
        <v>3</v>
      </c>
      <c r="W367" s="21">
        <f t="shared" si="5"/>
        <v>89</v>
      </c>
      <c r="X367" s="8"/>
      <c r="Y367" s="61" t="s">
        <v>882</v>
      </c>
    </row>
    <row r="368" spans="1:25"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</row>
    <row r="369" spans="1:25">
      <c r="A369" s="21" t="s">
        <v>1290</v>
      </c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 t="str">
        <f>IF(SUM(B369:V369)=0,"",SUM(B369:V369))</f>
        <v/>
      </c>
      <c r="X369" s="128"/>
      <c r="Y369" s="128" t="s">
        <v>1290</v>
      </c>
    </row>
    <row r="370" spans="1:25"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</row>
    <row r="371" spans="1:25" ht="14">
      <c r="A371" s="7" t="s">
        <v>1043</v>
      </c>
      <c r="B371" s="21">
        <f>COUNT(B6:B12,B14:B27,B29:B35,B37,B41:B46,B48:B55,B59:B62,B66:B76,B80:B97,B99:B101,B103:B106,B110:B117,B121:B126,B130:B145,B147:B151,B156:B164,B168:B172,B175:B182,B186:B189,B193:B199,B201:B204,B208:B211,B215:B223,B227:B229,B233:B237,B239:B240,B242,B246:B267,B271:B282,B284:B288,B290,B294:B310,B314:B323,B325:B330,B334:B343,B348:B354,B357:B359,B361,B365:B367)</f>
        <v>68</v>
      </c>
      <c r="C371" s="21">
        <f t="shared" ref="C371:E371" si="6">COUNT(C6:C12,C14:C27,C29:C35,C37,C41:C46,C48:C55,C59:C62,C66:C76,C80:C97,C99:C101,C103:C106,C110:C117,C121:C126,C130:C145,C147:C151,C156:C164,C168:C172,C175:C182,C186:C189,C193:C199,C201:C204,C208:C211,C215:C223,C227:C229,C233:C237,C239:C240,C242,C246:C267,C271:C282,C284:C288,C290,C294:C310,C314:C323,C325:C330,C334:C343,C348:C354,C357:C359,C361,C365:C367)</f>
        <v>36</v>
      </c>
      <c r="D371" s="21">
        <f t="shared" si="6"/>
        <v>55</v>
      </c>
      <c r="E371" s="21">
        <f t="shared" si="6"/>
        <v>33</v>
      </c>
      <c r="F371" s="21">
        <f>COUNT(F6:F12,F14:F27,F29:F35,F37,F41:F46,F48:F55,F59:F62,F66:F76,F80:F97,F99:F101,F103:F106,F110:F117,F121:F126,F130:F145,F147:F151,F156:F164,F168:F172,F175:F182,F186:F189,F193:F199,F201:F204,F208:F211,F215:F223,F227:F229,F233:F237,F239:F240,F242,F246:F267,F271:F282,F284:F288,F290,F294:F310,F314:F323,F325:F330,F334:F343,F348:F354,F357:F359,F361,F365:F367)</f>
        <v>58</v>
      </c>
      <c r="G371" s="21">
        <f>COUNT(G6:G12,G14:G27,G29:G35,G37,G41:G46,G48:G55,G59:G62,G66:G76,G80:G97,G99:G101,G103:G106,G110:G117,G121:G126,G130:G145,G147:G151,G156:G164,G168:G172,G175:G182,G186:G189,G193:G199,G201:G204,G208:G211,G215:G223,G227:G229,G233:G237,G239:G240,G242,G246:G267,G271:G282,G284:G288,G290,G294:G310,G314:G323,G325:G330,G334:G343,G348:G354,G357:G359,G361,G365:G367)</f>
        <v>33</v>
      </c>
      <c r="H371" s="21">
        <f>COUNT(H6:H12,H14:H27,H29:H35,H37,H41:H46,H48:H55,H59:H62,H66:H76,H80:H97,H99:H101,H103:H106,H110:H117,H121:H126,H130:H145,H147:H151,H156:H164,H168:H172,H175:H182,H186:H189,H193:H199,H201:H204,H208:H211,H215:H223,H227:H229,H233:H237,H239:H240,H242,H246:H267,H271:H282,H284:H288,H290,H294:H310,H314:H323,H325:H330,H334:H343,H348:H354,H357:H359,H361,H365:H367)</f>
        <v>54</v>
      </c>
      <c r="I371" s="21">
        <f t="shared" ref="I371:V371" si="7">COUNT(I6:I12,I14:I27,I29:I35,I37,I41:I46,I48:I55,I59:I62,I66:I76,I80:I97,I99:I101,I103:I106,I110:I117,I121:I126,I130:I145,I147:I151,I156:I164,I168:I172,I175:I182,I186:I189,I193:I199,I201:I204,I208:I211,I215:I223,I227:I229,I233:I237,I239:I240,I242,I246:I267,I271:I282,I284:I288,I290,I294:I310,I314:I323,I325:I330,I334:I343,I348:I354,I357:I359,I361,I365:I367)</f>
        <v>52</v>
      </c>
      <c r="J371" s="21">
        <f t="shared" si="7"/>
        <v>42</v>
      </c>
      <c r="K371" s="21">
        <f t="shared" ref="K371:L371" si="8">COUNT(K6:K12,K14:K27,K29:K35,K37,K41:K46,K48:K55,K59:K62,K66:K76,K80:K97,K99:K101,K103:K106,K110:K117,K121:K126,K130:K145,K147:K151,K156:K164,K168:K172,K175:K182,K186:K189,K193:K199,K201:K204,K208:K211,K215:K223,K227:K229,K233:K237,K239:K240,K242,K246:K267,K271:K282,K284:K288,K290,K294:K310,K314:K323,K325:K330,K334:K343,K348:K354,K357:K359,K361,K365:K367)</f>
        <v>21</v>
      </c>
      <c r="L371" s="21">
        <f t="shared" si="8"/>
        <v>16</v>
      </c>
      <c r="M371" s="21">
        <f t="shared" si="7"/>
        <v>20</v>
      </c>
      <c r="N371" s="21">
        <f t="shared" si="7"/>
        <v>54</v>
      </c>
      <c r="O371" s="21">
        <f t="shared" ref="O371:Q371" si="9">COUNT(O6:O12,O14:O27,O29:O35,O37,O41:O46,O48:O55,O59:O62,O66:O76,O80:O97,O99:O101,O103:O106,O110:O117,O121:O126,O130:O145,O147:O151,O156:O164,O168:O172,O175:O182,O186:O189,O193:O199,O201:O204,O208:O211,O215:O223,O227:O229,O233:O237,O239:O240,O242,O246:O267,O271:O282,O284:O288,O290,O294:O310,O314:O323,O325:O330,O334:O343,O348:O354,O357:O359,O361,O365:O367)</f>
        <v>25</v>
      </c>
      <c r="P371" s="21">
        <f t="shared" si="9"/>
        <v>20</v>
      </c>
      <c r="Q371" s="21">
        <f t="shared" si="9"/>
        <v>19</v>
      </c>
      <c r="R371" s="21">
        <f t="shared" si="7"/>
        <v>77</v>
      </c>
      <c r="S371" s="21">
        <f t="shared" si="7"/>
        <v>42</v>
      </c>
      <c r="T371" s="21">
        <f t="shared" si="7"/>
        <v>87</v>
      </c>
      <c r="U371" s="21">
        <f t="shared" si="7"/>
        <v>91</v>
      </c>
      <c r="V371" s="21">
        <f t="shared" si="7"/>
        <v>61</v>
      </c>
      <c r="W371" s="21">
        <f>COUNT(W6:W12,W14:W27,W29:W35,W37,W41:W46,W48:W55,W59:W62,W66:W76,W80:W97,W99:W101,W103:W106,W110:W117,W121:W126,W130:W145,W147:W151,W156:W164,W168:W172,W175:W182,W186:W189,W193:W199,W201:W204,W208:W211,W215:W223,W227:W229,W233:W237,W239:W240,W242,W246:W267,W271:W282,W284:W288,W290,W294:W310,W314:W323,W325:W330,W334:W343,W348:W354,W357:W359,W361,W365:W367)</f>
        <v>156</v>
      </c>
      <c r="X371" s="8"/>
      <c r="Y371" s="7" t="s">
        <v>1043</v>
      </c>
    </row>
    <row r="372" spans="1:25" ht="14">
      <c r="A372" s="7" t="s">
        <v>915</v>
      </c>
      <c r="B372" s="21">
        <f t="shared" ref="B372:E372" si="10">SUM(B6:B369)</f>
        <v>696</v>
      </c>
      <c r="C372" s="21">
        <f t="shared" si="10"/>
        <v>142</v>
      </c>
      <c r="D372" s="21">
        <f t="shared" si="10"/>
        <v>259</v>
      </c>
      <c r="E372" s="21">
        <f t="shared" si="10"/>
        <v>153</v>
      </c>
      <c r="F372" s="21">
        <f>SUM(F6:F369)</f>
        <v>265</v>
      </c>
      <c r="G372" s="21">
        <f>SUM(G6:G369)</f>
        <v>157</v>
      </c>
      <c r="H372" s="21">
        <f>SUM(H6:H369)</f>
        <v>460</v>
      </c>
      <c r="I372" s="21">
        <f t="shared" ref="I372:V372" si="11">SUM(I6:I369)</f>
        <v>205</v>
      </c>
      <c r="J372" s="21">
        <f t="shared" si="11"/>
        <v>296</v>
      </c>
      <c r="K372" s="21">
        <f t="shared" ref="K372:L372" si="12">SUM(K6:K369)</f>
        <v>104</v>
      </c>
      <c r="L372" s="21">
        <f t="shared" si="12"/>
        <v>39</v>
      </c>
      <c r="M372" s="21">
        <f t="shared" si="11"/>
        <v>48</v>
      </c>
      <c r="N372" s="21">
        <f t="shared" si="11"/>
        <v>302</v>
      </c>
      <c r="O372" s="21">
        <f t="shared" ref="O372:Q372" si="13">SUM(O6:O369)</f>
        <v>338</v>
      </c>
      <c r="P372" s="21">
        <f t="shared" si="13"/>
        <v>148</v>
      </c>
      <c r="Q372" s="21">
        <f t="shared" si="13"/>
        <v>53</v>
      </c>
      <c r="R372" s="21">
        <f t="shared" si="11"/>
        <v>425</v>
      </c>
      <c r="S372" s="21">
        <f t="shared" si="11"/>
        <v>510</v>
      </c>
      <c r="T372" s="21">
        <f t="shared" si="11"/>
        <v>725</v>
      </c>
      <c r="U372" s="21">
        <f t="shared" si="11"/>
        <v>923</v>
      </c>
      <c r="V372" s="21">
        <f t="shared" si="11"/>
        <v>555</v>
      </c>
      <c r="W372" s="21">
        <f>SUM(W6:W369)</f>
        <v>6803</v>
      </c>
      <c r="X372" s="8"/>
      <c r="Y372" s="7" t="s">
        <v>915</v>
      </c>
    </row>
    <row r="374" spans="1:25">
      <c r="A374" s="33" t="s">
        <v>624</v>
      </c>
      <c r="B374" s="77">
        <v>2</v>
      </c>
      <c r="C374" s="77">
        <v>1</v>
      </c>
      <c r="D374" s="77">
        <v>3</v>
      </c>
      <c r="E374" s="77">
        <v>3</v>
      </c>
      <c r="F374" s="77">
        <v>1</v>
      </c>
      <c r="G374" s="77">
        <v>2</v>
      </c>
      <c r="H374" s="77">
        <v>3</v>
      </c>
      <c r="I374" s="77">
        <v>2</v>
      </c>
      <c r="J374" s="77">
        <v>2</v>
      </c>
      <c r="K374" s="77">
        <v>1</v>
      </c>
      <c r="L374" s="77">
        <v>1</v>
      </c>
      <c r="M374" s="77">
        <v>2</v>
      </c>
      <c r="N374" s="77">
        <v>4</v>
      </c>
      <c r="O374" s="77">
        <v>2</v>
      </c>
      <c r="P374" s="77">
        <v>2</v>
      </c>
      <c r="Q374" s="77"/>
      <c r="R374" s="77">
        <v>1</v>
      </c>
      <c r="S374" s="77">
        <v>2</v>
      </c>
      <c r="T374" s="77">
        <v>1</v>
      </c>
      <c r="U374" s="77">
        <v>2</v>
      </c>
      <c r="V374" s="77">
        <v>2</v>
      </c>
      <c r="W374" s="21">
        <f>IF(SUM(B374:V374)=0,"",SUM(B374:V374))</f>
        <v>39</v>
      </c>
      <c r="X374" s="8"/>
      <c r="Y374" s="8" t="s">
        <v>624</v>
      </c>
    </row>
    <row r="375" spans="1:25">
      <c r="A375" s="8" t="s">
        <v>395</v>
      </c>
      <c r="B375" s="77">
        <v>1</v>
      </c>
      <c r="C375" s="77">
        <v>1</v>
      </c>
      <c r="D375" s="77">
        <v>1</v>
      </c>
      <c r="E375" s="77">
        <v>1</v>
      </c>
      <c r="F375" s="77">
        <v>1</v>
      </c>
      <c r="G375" s="77">
        <v>1</v>
      </c>
      <c r="H375" s="77">
        <v>1</v>
      </c>
      <c r="I375" s="77">
        <v>1</v>
      </c>
      <c r="J375" s="77">
        <v>1</v>
      </c>
      <c r="K375" s="77">
        <v>1</v>
      </c>
      <c r="L375" s="77">
        <v>1</v>
      </c>
      <c r="M375" s="77">
        <v>1</v>
      </c>
      <c r="N375" s="77">
        <v>1</v>
      </c>
      <c r="O375" s="77">
        <v>1</v>
      </c>
      <c r="P375" s="77">
        <v>1</v>
      </c>
      <c r="Q375" s="77"/>
      <c r="R375" s="77">
        <v>1</v>
      </c>
      <c r="S375" s="77">
        <v>1</v>
      </c>
      <c r="T375" s="77">
        <v>1</v>
      </c>
      <c r="U375" s="77">
        <v>1</v>
      </c>
      <c r="V375" s="77">
        <v>1</v>
      </c>
      <c r="W375" s="21">
        <f>IF(SUM(B375:V375)=0,"",SUM(B375:V375))</f>
        <v>20</v>
      </c>
      <c r="X375" s="8"/>
      <c r="Y375" s="8" t="s">
        <v>395</v>
      </c>
    </row>
    <row r="376" spans="1:25">
      <c r="A376" s="8" t="s">
        <v>622</v>
      </c>
      <c r="B376" s="99">
        <v>0.25</v>
      </c>
      <c r="C376" s="111">
        <v>0.27083333333333331</v>
      </c>
      <c r="D376" s="111">
        <v>0.3125</v>
      </c>
      <c r="E376" s="111">
        <v>0.22222222222222221</v>
      </c>
      <c r="F376" s="99">
        <v>0.31458333333333333</v>
      </c>
      <c r="G376" s="99">
        <v>0.29166666666666669</v>
      </c>
      <c r="H376" s="99">
        <v>0.3263888888888889</v>
      </c>
      <c r="I376" s="99">
        <v>0.29166666666666669</v>
      </c>
      <c r="J376" s="99">
        <v>0.28472222222222221</v>
      </c>
      <c r="K376" s="99">
        <v>0.31319444444444444</v>
      </c>
      <c r="L376" s="99">
        <v>0.30555555555555558</v>
      </c>
      <c r="M376" s="99">
        <v>0.29166666666666669</v>
      </c>
      <c r="N376" s="99">
        <v>0.27083333333333331</v>
      </c>
      <c r="O376" s="99">
        <v>0.33333333333333331</v>
      </c>
      <c r="P376" s="99">
        <v>0.31388888888888888</v>
      </c>
      <c r="Q376" s="99">
        <v>0.52083333333333337</v>
      </c>
      <c r="R376" s="99">
        <v>0.22222222222222221</v>
      </c>
      <c r="S376" s="99">
        <v>0.29166666666666669</v>
      </c>
      <c r="T376" s="99">
        <v>0.1875</v>
      </c>
      <c r="U376" s="99">
        <v>0.22222222222222221</v>
      </c>
      <c r="V376" s="99">
        <v>0.24861111111111112</v>
      </c>
      <c r="W376" s="36"/>
      <c r="X376" s="55"/>
      <c r="Y376" s="8" t="s">
        <v>622</v>
      </c>
    </row>
    <row r="377" spans="1:25">
      <c r="A377" s="8" t="s">
        <v>623</v>
      </c>
      <c r="B377" s="111">
        <v>0.84652777777777777</v>
      </c>
      <c r="C377" s="111">
        <v>0.3888888888888889</v>
      </c>
      <c r="D377" s="111">
        <v>0.58333333333333337</v>
      </c>
      <c r="E377" s="111">
        <v>0.85416666666666663</v>
      </c>
      <c r="F377" s="99">
        <v>0.72222222222222221</v>
      </c>
      <c r="G377" s="99">
        <v>0.46875</v>
      </c>
      <c r="H377" s="99">
        <v>0.70347222222222228</v>
      </c>
      <c r="I377" s="99">
        <v>0.54166666666666663</v>
      </c>
      <c r="J377" s="99">
        <v>0.5625</v>
      </c>
      <c r="K377" s="99">
        <v>0.73263888888888884</v>
      </c>
      <c r="L377" s="99">
        <v>0.375</v>
      </c>
      <c r="M377" s="99">
        <v>0.41666666666666669</v>
      </c>
      <c r="N377" s="99">
        <v>0.66666666666666663</v>
      </c>
      <c r="O377" s="99">
        <v>0.41666666666666669</v>
      </c>
      <c r="P377" s="99">
        <v>0.41875000000000001</v>
      </c>
      <c r="Q377" s="99"/>
      <c r="R377" s="99">
        <v>0.6875</v>
      </c>
      <c r="S377" s="99">
        <v>0.47916666666666669</v>
      </c>
      <c r="T377" s="99">
        <v>0.64583333333333337</v>
      </c>
      <c r="U377" s="99">
        <v>0.72222222222222221</v>
      </c>
      <c r="V377" s="99">
        <v>0.71250000000000002</v>
      </c>
      <c r="W377" s="36"/>
      <c r="X377" s="55"/>
      <c r="Y377" s="8" t="s">
        <v>623</v>
      </c>
    </row>
    <row r="378" spans="1:25">
      <c r="A378" s="9" t="s">
        <v>940</v>
      </c>
      <c r="B378" s="77">
        <v>34.799999999999997</v>
      </c>
      <c r="C378" s="77"/>
      <c r="D378" s="77">
        <v>14</v>
      </c>
      <c r="E378" s="77">
        <v>8</v>
      </c>
      <c r="F378" s="77">
        <v>5.0999999999999996</v>
      </c>
      <c r="G378" s="77">
        <v>26</v>
      </c>
      <c r="H378" s="77">
        <v>30</v>
      </c>
      <c r="I378" s="77">
        <v>8</v>
      </c>
      <c r="J378" s="77">
        <v>22</v>
      </c>
      <c r="K378" s="77">
        <v>0.97</v>
      </c>
      <c r="L378" s="77"/>
      <c r="M378" s="77">
        <v>8</v>
      </c>
      <c r="N378" s="109">
        <v>20</v>
      </c>
      <c r="O378" s="109"/>
      <c r="P378" s="109"/>
      <c r="Q378" s="109"/>
      <c r="R378" s="77">
        <v>49</v>
      </c>
      <c r="S378" s="77">
        <v>18</v>
      </c>
      <c r="T378" s="77">
        <v>26</v>
      </c>
      <c r="U378" s="52">
        <v>115</v>
      </c>
      <c r="V378" s="109">
        <v>63.2</v>
      </c>
      <c r="W378" s="21">
        <f t="shared" ref="W378:W384" si="14">IF(SUM(B378:V378)=0,"",SUM(B378:V378))</f>
        <v>448.07</v>
      </c>
      <c r="X378" s="8"/>
      <c r="Y378" s="9" t="s">
        <v>940</v>
      </c>
    </row>
    <row r="379" spans="1:25">
      <c r="A379" s="9" t="s">
        <v>621</v>
      </c>
      <c r="B379" s="77">
        <v>2.6</v>
      </c>
      <c r="C379" s="77">
        <v>1.25</v>
      </c>
      <c r="D379" s="77">
        <v>1</v>
      </c>
      <c r="E379" s="77">
        <v>4.8</v>
      </c>
      <c r="F379" s="77">
        <v>2.33</v>
      </c>
      <c r="G379" s="77">
        <v>2</v>
      </c>
      <c r="H379" s="77">
        <v>2.5</v>
      </c>
      <c r="I379" s="77">
        <v>1</v>
      </c>
      <c r="J379" s="77">
        <v>2</v>
      </c>
      <c r="K379" s="77">
        <f>0.84+1.96</f>
        <v>2.8</v>
      </c>
      <c r="L379" s="77"/>
      <c r="M379" s="77">
        <v>1</v>
      </c>
      <c r="N379" s="109">
        <v>1</v>
      </c>
      <c r="O379" s="109"/>
      <c r="P379" s="109"/>
      <c r="Q379" s="109"/>
      <c r="R379" s="77">
        <v>2.5</v>
      </c>
      <c r="S379" s="77">
        <v>2</v>
      </c>
      <c r="T379" s="77"/>
      <c r="U379" s="77">
        <v>0.25</v>
      </c>
      <c r="V379" s="109">
        <v>1</v>
      </c>
      <c r="W379" s="21">
        <f t="shared" si="14"/>
        <v>30.029999999999998</v>
      </c>
      <c r="X379" s="8"/>
      <c r="Y379" s="9" t="s">
        <v>621</v>
      </c>
    </row>
    <row r="380" spans="1:25">
      <c r="A380" s="9" t="s">
        <v>1153</v>
      </c>
      <c r="B380" s="77">
        <f>B378+B379</f>
        <v>37.4</v>
      </c>
      <c r="C380" s="77">
        <v>1.25</v>
      </c>
      <c r="D380" s="77">
        <v>15</v>
      </c>
      <c r="E380" s="77">
        <v>12.8</v>
      </c>
      <c r="F380" s="77">
        <v>7.43</v>
      </c>
      <c r="G380" s="77">
        <v>28</v>
      </c>
      <c r="H380" s="77">
        <v>32.5</v>
      </c>
      <c r="I380" s="77">
        <v>9</v>
      </c>
      <c r="J380" s="77">
        <v>24</v>
      </c>
      <c r="K380" s="77">
        <f>K378+K379</f>
        <v>3.7699999999999996</v>
      </c>
      <c r="L380" s="77">
        <v>1.2</v>
      </c>
      <c r="M380" s="77">
        <v>9</v>
      </c>
      <c r="N380" s="109">
        <v>21</v>
      </c>
      <c r="O380" s="109">
        <v>10</v>
      </c>
      <c r="P380" s="109">
        <v>24.68</v>
      </c>
      <c r="Q380" s="109"/>
      <c r="R380" s="109">
        <v>51.5</v>
      </c>
      <c r="S380" s="109">
        <v>20</v>
      </c>
      <c r="T380" s="109">
        <v>26</v>
      </c>
      <c r="U380" s="77">
        <v>115.25</v>
      </c>
      <c r="V380" s="109">
        <v>64.2</v>
      </c>
      <c r="W380" s="21">
        <f t="shared" si="14"/>
        <v>513.98</v>
      </c>
      <c r="X380" s="8"/>
      <c r="Y380" s="9" t="s">
        <v>1153</v>
      </c>
    </row>
    <row r="381" spans="1:25">
      <c r="A381" s="9" t="s">
        <v>618</v>
      </c>
      <c r="B381" s="109">
        <v>2.2000000000000002</v>
      </c>
      <c r="C381" s="109"/>
      <c r="D381" s="109">
        <v>2</v>
      </c>
      <c r="E381" s="109">
        <v>1.5</v>
      </c>
      <c r="F381" s="109">
        <v>7.28</v>
      </c>
      <c r="G381" s="109">
        <v>1.25</v>
      </c>
      <c r="H381" s="109">
        <v>4</v>
      </c>
      <c r="I381" s="109">
        <v>0.5</v>
      </c>
      <c r="J381" s="109">
        <v>1</v>
      </c>
      <c r="K381" s="109">
        <v>0.67</v>
      </c>
      <c r="L381" s="109"/>
      <c r="M381" s="109"/>
      <c r="N381" s="29">
        <v>3</v>
      </c>
      <c r="O381" s="29"/>
      <c r="P381" s="29"/>
      <c r="Q381" s="29"/>
      <c r="R381" s="109">
        <v>6</v>
      </c>
      <c r="S381" s="109">
        <v>1.5</v>
      </c>
      <c r="T381" s="109">
        <v>8</v>
      </c>
      <c r="U381" s="109">
        <v>11</v>
      </c>
      <c r="V381" s="126">
        <v>7.07</v>
      </c>
      <c r="W381" s="21">
        <f t="shared" si="14"/>
        <v>56.970000000000006</v>
      </c>
      <c r="X381" s="8"/>
      <c r="Y381" s="9" t="s">
        <v>618</v>
      </c>
    </row>
    <row r="382" spans="1:25">
      <c r="A382" s="9" t="s">
        <v>619</v>
      </c>
      <c r="B382" s="109">
        <v>8.4</v>
      </c>
      <c r="C382" s="109">
        <v>2.8</v>
      </c>
      <c r="D382" s="109">
        <v>2.5</v>
      </c>
      <c r="E382" s="109">
        <v>3.7</v>
      </c>
      <c r="F382" s="109">
        <v>2.5</v>
      </c>
      <c r="G382" s="109">
        <v>3</v>
      </c>
      <c r="H382" s="109">
        <v>5</v>
      </c>
      <c r="I382" s="109">
        <v>6</v>
      </c>
      <c r="J382" s="109">
        <v>5</v>
      </c>
      <c r="K382" s="109">
        <v>1.1599999999999999</v>
      </c>
      <c r="L382" s="109"/>
      <c r="M382" s="109"/>
      <c r="N382" s="29">
        <v>3</v>
      </c>
      <c r="O382" s="29"/>
      <c r="P382" s="29"/>
      <c r="Q382" s="29"/>
      <c r="R382" s="109">
        <v>2</v>
      </c>
      <c r="S382" s="109">
        <v>3</v>
      </c>
      <c r="T382" s="109">
        <v>3</v>
      </c>
      <c r="U382" s="109">
        <v>1</v>
      </c>
      <c r="V382" s="126">
        <v>4.4000000000000004</v>
      </c>
      <c r="W382" s="21">
        <f t="shared" si="14"/>
        <v>56.459999999999994</v>
      </c>
      <c r="X382" s="8"/>
      <c r="Y382" s="9" t="s">
        <v>619</v>
      </c>
    </row>
    <row r="383" spans="1:25">
      <c r="A383" s="9" t="s">
        <v>1152</v>
      </c>
      <c r="B383" s="109">
        <v>10.6</v>
      </c>
      <c r="C383" s="109">
        <v>2.8</v>
      </c>
      <c r="D383" s="109">
        <v>4.5</v>
      </c>
      <c r="E383" s="109">
        <v>5.2</v>
      </c>
      <c r="F383" s="109">
        <v>9.8000000000000007</v>
      </c>
      <c r="G383" s="109">
        <v>4.25</v>
      </c>
      <c r="H383" s="109">
        <v>9</v>
      </c>
      <c r="I383" s="109">
        <v>6.5</v>
      </c>
      <c r="J383" s="109">
        <v>6</v>
      </c>
      <c r="K383" s="109">
        <f>K381+K382</f>
        <v>1.83</v>
      </c>
      <c r="L383" s="109">
        <v>1.67</v>
      </c>
      <c r="M383" s="109">
        <v>3</v>
      </c>
      <c r="N383" s="109">
        <v>6</v>
      </c>
      <c r="O383" s="130">
        <v>2</v>
      </c>
      <c r="P383" s="130">
        <v>2.1</v>
      </c>
      <c r="Q383" s="130"/>
      <c r="R383" s="119">
        <v>8</v>
      </c>
      <c r="S383" s="119">
        <v>4.5</v>
      </c>
      <c r="T383" s="119">
        <v>11</v>
      </c>
      <c r="U383" s="109">
        <v>12</v>
      </c>
      <c r="V383" s="109">
        <v>11.47</v>
      </c>
      <c r="W383" s="21">
        <f t="shared" si="14"/>
        <v>122.22</v>
      </c>
      <c r="X383" s="8"/>
      <c r="Y383" s="9" t="s">
        <v>1152</v>
      </c>
    </row>
    <row r="384" spans="1:25">
      <c r="A384" s="134" t="s">
        <v>1477</v>
      </c>
      <c r="B384" s="109"/>
      <c r="C384" s="109"/>
      <c r="D384" s="109"/>
      <c r="E384" s="109"/>
      <c r="F384" s="109"/>
      <c r="G384" s="109"/>
      <c r="H384" s="109"/>
      <c r="I384" s="109"/>
      <c r="J384" s="109"/>
      <c r="K384" s="109"/>
      <c r="L384" s="109"/>
      <c r="M384" s="109"/>
      <c r="N384" s="109"/>
      <c r="O384" s="109"/>
      <c r="P384" s="109"/>
      <c r="Q384" s="109"/>
      <c r="R384" s="139"/>
      <c r="S384" s="139"/>
      <c r="T384" s="139"/>
      <c r="U384" s="109"/>
      <c r="V384" s="109"/>
      <c r="W384" s="21" t="str">
        <f t="shared" si="14"/>
        <v/>
      </c>
      <c r="X384" s="8"/>
      <c r="Y384" s="134" t="s">
        <v>1477</v>
      </c>
    </row>
    <row r="385" spans="1:25">
      <c r="A385" s="9" t="s">
        <v>682</v>
      </c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36"/>
      <c r="X385" s="55"/>
      <c r="Y385" s="9" t="s">
        <v>682</v>
      </c>
    </row>
    <row r="386" spans="1:25">
      <c r="A386" s="9" t="s">
        <v>993</v>
      </c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36"/>
      <c r="X386" s="55"/>
      <c r="Y386" s="9" t="s">
        <v>993</v>
      </c>
    </row>
    <row r="387" spans="1:25">
      <c r="A387" s="9" t="s">
        <v>683</v>
      </c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36"/>
      <c r="X387" s="55"/>
      <c r="Y387" s="9" t="s">
        <v>683</v>
      </c>
    </row>
    <row r="388" spans="1:25">
      <c r="A388" s="9" t="s">
        <v>703</v>
      </c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36"/>
      <c r="X388" s="55"/>
      <c r="Y388" s="9" t="s">
        <v>703</v>
      </c>
    </row>
    <row r="389" spans="1:25">
      <c r="A389" s="9" t="s">
        <v>702</v>
      </c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36"/>
      <c r="X389" s="55"/>
      <c r="Y389" s="9" t="s">
        <v>702</v>
      </c>
    </row>
    <row r="390" spans="1:25">
      <c r="A390" s="8" t="s">
        <v>763</v>
      </c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6"/>
      <c r="X390" s="55"/>
      <c r="Y390" s="8" t="s">
        <v>763</v>
      </c>
    </row>
    <row r="391" spans="1:25">
      <c r="A391" s="10" t="s">
        <v>764</v>
      </c>
      <c r="B391" s="29">
        <v>54</v>
      </c>
      <c r="C391" s="29">
        <v>51</v>
      </c>
      <c r="D391" s="29">
        <v>68</v>
      </c>
      <c r="E391" s="29">
        <v>55</v>
      </c>
      <c r="F391" s="29">
        <v>42</v>
      </c>
      <c r="G391" s="29">
        <v>52</v>
      </c>
      <c r="H391" s="29">
        <v>52</v>
      </c>
      <c r="I391" s="29">
        <v>51</v>
      </c>
      <c r="J391" s="29">
        <v>55</v>
      </c>
      <c r="K391" s="29">
        <v>55</v>
      </c>
      <c r="L391" s="29"/>
      <c r="M391" s="29"/>
      <c r="N391" s="29">
        <v>52</v>
      </c>
      <c r="O391" s="29"/>
      <c r="P391" s="29">
        <v>48</v>
      </c>
      <c r="Q391" s="29"/>
      <c r="R391" s="29">
        <v>50</v>
      </c>
      <c r="S391" s="29">
        <v>57</v>
      </c>
      <c r="T391" s="29">
        <v>49</v>
      </c>
      <c r="U391" s="29">
        <v>48</v>
      </c>
      <c r="V391" s="29">
        <v>58</v>
      </c>
      <c r="W391" s="36"/>
      <c r="X391" s="55"/>
      <c r="Y391" s="10" t="s">
        <v>764</v>
      </c>
    </row>
    <row r="392" spans="1:25">
      <c r="A392" s="10" t="s">
        <v>765</v>
      </c>
      <c r="B392" s="29">
        <v>89</v>
      </c>
      <c r="C392" s="29"/>
      <c r="D392" s="29">
        <v>85</v>
      </c>
      <c r="E392" s="29">
        <v>75</v>
      </c>
      <c r="F392" s="29">
        <v>81</v>
      </c>
      <c r="G392" s="29">
        <v>70</v>
      </c>
      <c r="H392" s="29">
        <v>77</v>
      </c>
      <c r="I392" s="29">
        <v>84</v>
      </c>
      <c r="J392" s="29"/>
      <c r="K392" s="29"/>
      <c r="L392" s="29"/>
      <c r="M392" s="29"/>
      <c r="N392" s="29">
        <v>78</v>
      </c>
      <c r="O392" s="29"/>
      <c r="P392" s="29"/>
      <c r="Q392" s="29"/>
      <c r="R392" s="29">
        <v>85</v>
      </c>
      <c r="S392" s="29">
        <v>82</v>
      </c>
      <c r="T392" s="29">
        <v>64</v>
      </c>
      <c r="U392" s="29">
        <v>86</v>
      </c>
      <c r="V392" s="77">
        <v>80</v>
      </c>
      <c r="W392" s="36"/>
      <c r="X392" s="55"/>
      <c r="Y392" s="10" t="s">
        <v>765</v>
      </c>
    </row>
    <row r="393" spans="1:25">
      <c r="A393" s="10" t="s">
        <v>1017</v>
      </c>
      <c r="B393" s="29"/>
      <c r="C393" s="29"/>
      <c r="D393" s="29"/>
      <c r="E393" s="29">
        <v>72</v>
      </c>
      <c r="F393" s="29">
        <v>76</v>
      </c>
      <c r="G393" s="29"/>
      <c r="H393" s="29">
        <v>82</v>
      </c>
      <c r="I393" s="29"/>
      <c r="J393" s="29"/>
      <c r="K393" s="29">
        <v>88</v>
      </c>
      <c r="L393" s="29"/>
      <c r="M393" s="29"/>
      <c r="N393" s="29">
        <v>73</v>
      </c>
      <c r="O393" s="29"/>
      <c r="P393" s="29"/>
      <c r="Q393" s="29"/>
      <c r="R393" s="29">
        <v>80</v>
      </c>
      <c r="S393" s="29"/>
      <c r="T393" s="29">
        <v>68</v>
      </c>
      <c r="U393" s="29">
        <v>86</v>
      </c>
      <c r="V393" s="29">
        <v>78</v>
      </c>
      <c r="W393" s="36"/>
      <c r="X393" s="55"/>
      <c r="Y393" s="10" t="s">
        <v>1017</v>
      </c>
    </row>
    <row r="394" spans="1:25">
      <c r="A394" s="9" t="s">
        <v>766</v>
      </c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1"/>
      <c r="S394" s="21"/>
      <c r="T394" s="21"/>
      <c r="U394" s="29"/>
      <c r="V394" s="29"/>
      <c r="W394" s="36"/>
      <c r="X394" s="55"/>
      <c r="Y394" s="9" t="s">
        <v>766</v>
      </c>
    </row>
    <row r="395" spans="1:25">
      <c r="A395" s="10" t="s">
        <v>764</v>
      </c>
      <c r="B395" s="28">
        <v>0</v>
      </c>
      <c r="C395" s="28">
        <v>0</v>
      </c>
      <c r="D395" s="28">
        <v>0.05</v>
      </c>
      <c r="E395" s="28">
        <v>0</v>
      </c>
      <c r="F395" s="28">
        <v>0.05</v>
      </c>
      <c r="G395" s="28">
        <v>0</v>
      </c>
      <c r="H395" s="28">
        <v>0</v>
      </c>
      <c r="I395" s="28">
        <v>0</v>
      </c>
      <c r="J395" s="28">
        <v>0</v>
      </c>
      <c r="K395" s="28">
        <v>0</v>
      </c>
      <c r="L395" s="28"/>
      <c r="M395" s="28"/>
      <c r="N395" s="90">
        <v>0</v>
      </c>
      <c r="O395" s="90"/>
      <c r="P395" s="90">
        <v>0</v>
      </c>
      <c r="Q395" s="90"/>
      <c r="R395" s="28">
        <v>0</v>
      </c>
      <c r="S395" s="28">
        <v>0</v>
      </c>
      <c r="T395" s="28">
        <v>0</v>
      </c>
      <c r="U395" s="28">
        <v>0</v>
      </c>
      <c r="V395" s="90">
        <v>0</v>
      </c>
      <c r="W395" s="36"/>
      <c r="X395" s="55"/>
      <c r="Y395" s="10" t="s">
        <v>764</v>
      </c>
    </row>
    <row r="396" spans="1:25">
      <c r="A396" s="10" t="s">
        <v>765</v>
      </c>
      <c r="B396" s="28">
        <v>0</v>
      </c>
      <c r="C396" s="28"/>
      <c r="D396" s="28">
        <v>0</v>
      </c>
      <c r="E396" s="28">
        <v>0</v>
      </c>
      <c r="F396" s="28">
        <v>0.05</v>
      </c>
      <c r="G396" s="28">
        <v>0</v>
      </c>
      <c r="H396" s="28">
        <v>0</v>
      </c>
      <c r="I396" s="28">
        <v>0</v>
      </c>
      <c r="J396" s="28">
        <v>0</v>
      </c>
      <c r="K396" s="28"/>
      <c r="L396" s="28"/>
      <c r="M396" s="28"/>
      <c r="N396" s="28">
        <v>0</v>
      </c>
      <c r="O396" s="28"/>
      <c r="P396" s="28"/>
      <c r="Q396" s="28"/>
      <c r="R396" s="28">
        <v>0</v>
      </c>
      <c r="S396" s="28">
        <v>0</v>
      </c>
      <c r="T396" s="90">
        <v>0</v>
      </c>
      <c r="U396" s="28">
        <v>0</v>
      </c>
      <c r="V396" s="28">
        <v>0.01</v>
      </c>
      <c r="W396" s="36"/>
      <c r="X396" s="55"/>
      <c r="Y396" s="10" t="s">
        <v>765</v>
      </c>
    </row>
    <row r="397" spans="1:25">
      <c r="A397" s="10" t="s">
        <v>1017</v>
      </c>
      <c r="B397" s="28">
        <v>0</v>
      </c>
      <c r="C397" s="28"/>
      <c r="D397" s="28"/>
      <c r="E397" s="28">
        <v>0</v>
      </c>
      <c r="F397" s="28">
        <v>0.05</v>
      </c>
      <c r="G397" s="28"/>
      <c r="H397" s="133">
        <v>0</v>
      </c>
      <c r="I397" s="28"/>
      <c r="J397" s="28"/>
      <c r="K397" s="28">
        <v>0</v>
      </c>
      <c r="L397" s="28"/>
      <c r="M397" s="28"/>
      <c r="N397" s="28">
        <v>0</v>
      </c>
      <c r="O397" s="28"/>
      <c r="P397" s="28"/>
      <c r="Q397" s="28"/>
      <c r="R397" s="28">
        <v>0</v>
      </c>
      <c r="S397" s="28"/>
      <c r="T397" s="90">
        <v>0</v>
      </c>
      <c r="U397" s="28">
        <v>0</v>
      </c>
      <c r="V397" s="28">
        <v>0</v>
      </c>
      <c r="W397" s="36"/>
      <c r="X397" s="55"/>
      <c r="Y397" s="10" t="s">
        <v>1017</v>
      </c>
    </row>
    <row r="398" spans="1:25">
      <c r="A398" s="9" t="s">
        <v>1079</v>
      </c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8"/>
      <c r="O398" s="28"/>
      <c r="P398" s="28"/>
      <c r="Q398" s="28"/>
      <c r="R398" s="21"/>
      <c r="S398" s="21"/>
      <c r="T398" s="21"/>
      <c r="U398" s="28"/>
      <c r="V398" s="28"/>
      <c r="W398" s="36"/>
      <c r="X398" s="55"/>
      <c r="Y398" s="9" t="s">
        <v>1079</v>
      </c>
    </row>
    <row r="399" spans="1:25">
      <c r="A399" s="10" t="s">
        <v>764</v>
      </c>
      <c r="B399" s="77">
        <v>2</v>
      </c>
      <c r="C399" s="29">
        <v>0</v>
      </c>
      <c r="D399" s="77" t="s">
        <v>1265</v>
      </c>
      <c r="E399" s="77">
        <v>0</v>
      </c>
      <c r="F399" s="77">
        <v>4</v>
      </c>
      <c r="G399" s="77">
        <v>0</v>
      </c>
      <c r="H399" s="29">
        <v>0</v>
      </c>
      <c r="I399" s="29">
        <v>0</v>
      </c>
      <c r="J399" s="77">
        <v>0</v>
      </c>
      <c r="K399" s="77">
        <v>0</v>
      </c>
      <c r="L399" s="77"/>
      <c r="M399" s="77"/>
      <c r="N399" s="77">
        <v>5</v>
      </c>
      <c r="O399" s="77"/>
      <c r="P399" s="77">
        <v>0</v>
      </c>
      <c r="Q399" s="77"/>
      <c r="R399" s="91" t="s">
        <v>1112</v>
      </c>
      <c r="S399" s="91" t="s">
        <v>1112</v>
      </c>
      <c r="T399" s="91" t="s">
        <v>1129</v>
      </c>
      <c r="U399" s="91" t="s">
        <v>1511</v>
      </c>
      <c r="V399" s="91" t="s">
        <v>1112</v>
      </c>
      <c r="W399" s="36"/>
      <c r="X399" s="55"/>
      <c r="Y399" s="10" t="s">
        <v>764</v>
      </c>
    </row>
    <row r="400" spans="1:25">
      <c r="A400" s="10" t="s">
        <v>765</v>
      </c>
      <c r="B400" s="77">
        <v>7</v>
      </c>
      <c r="C400" s="29"/>
      <c r="D400" s="77" t="s">
        <v>1265</v>
      </c>
      <c r="E400" s="77">
        <v>0</v>
      </c>
      <c r="F400" s="77">
        <v>7</v>
      </c>
      <c r="G400" s="77">
        <v>0</v>
      </c>
      <c r="H400" s="91" t="s">
        <v>1129</v>
      </c>
      <c r="I400" s="77">
        <v>0</v>
      </c>
      <c r="J400" s="91" t="s">
        <v>1112</v>
      </c>
      <c r="K400" s="91"/>
      <c r="L400" s="91"/>
      <c r="M400" s="77"/>
      <c r="N400" s="91" t="s">
        <v>1514</v>
      </c>
      <c r="O400" s="91"/>
      <c r="P400" s="91"/>
      <c r="Q400" s="91"/>
      <c r="R400" s="91" t="s">
        <v>1241</v>
      </c>
      <c r="S400" s="91" t="s">
        <v>1112</v>
      </c>
      <c r="T400" s="91" t="s">
        <v>1129</v>
      </c>
      <c r="U400" s="91" t="s">
        <v>1129</v>
      </c>
      <c r="V400" s="91" t="s">
        <v>1241</v>
      </c>
      <c r="W400" s="36"/>
      <c r="X400" s="55"/>
      <c r="Y400" s="10" t="s">
        <v>765</v>
      </c>
    </row>
    <row r="401" spans="1:25">
      <c r="A401" s="10" t="s">
        <v>1017</v>
      </c>
      <c r="B401" s="77"/>
      <c r="C401" s="29"/>
      <c r="D401" s="77"/>
      <c r="E401" s="91">
        <v>7.5</v>
      </c>
      <c r="F401" s="77">
        <v>6</v>
      </c>
      <c r="G401" s="77"/>
      <c r="H401" s="29">
        <v>0</v>
      </c>
      <c r="I401" s="29"/>
      <c r="J401" s="77"/>
      <c r="K401" s="77">
        <v>16</v>
      </c>
      <c r="L401" s="77"/>
      <c r="M401" s="77"/>
      <c r="N401" s="91" t="s">
        <v>1224</v>
      </c>
      <c r="O401" s="91"/>
      <c r="P401" s="91"/>
      <c r="Q401" s="91"/>
      <c r="R401" s="29">
        <v>20</v>
      </c>
      <c r="S401" s="29"/>
      <c r="T401" s="91" t="s">
        <v>1129</v>
      </c>
      <c r="U401" s="91" t="s">
        <v>1241</v>
      </c>
      <c r="V401" s="91" t="s">
        <v>1241</v>
      </c>
      <c r="W401" s="36"/>
      <c r="X401" s="55"/>
      <c r="Y401" s="10" t="s">
        <v>1017</v>
      </c>
    </row>
    <row r="402" spans="1:25">
      <c r="A402" s="9" t="s">
        <v>872</v>
      </c>
      <c r="B402" s="77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8"/>
      <c r="O402" s="28"/>
      <c r="P402" s="28"/>
      <c r="Q402" s="28"/>
      <c r="R402" s="28"/>
      <c r="S402" s="28"/>
      <c r="T402" s="28"/>
      <c r="U402" s="28"/>
      <c r="V402" s="28"/>
      <c r="W402" s="36"/>
      <c r="X402" s="55"/>
      <c r="Y402" s="9" t="s">
        <v>872</v>
      </c>
    </row>
    <row r="403" spans="1:25">
      <c r="A403" s="10" t="s">
        <v>764</v>
      </c>
      <c r="B403" s="29">
        <v>0</v>
      </c>
      <c r="C403" s="29">
        <v>0</v>
      </c>
      <c r="D403" s="77">
        <v>0</v>
      </c>
      <c r="E403" s="77">
        <v>0</v>
      </c>
      <c r="F403" s="77">
        <v>0</v>
      </c>
      <c r="G403" s="77">
        <v>0</v>
      </c>
      <c r="H403" s="29">
        <v>0</v>
      </c>
      <c r="I403" s="29">
        <v>0</v>
      </c>
      <c r="J403" s="77">
        <v>0</v>
      </c>
      <c r="K403" s="77">
        <v>0</v>
      </c>
      <c r="L403" s="77"/>
      <c r="M403" s="29"/>
      <c r="N403" s="92">
        <v>0</v>
      </c>
      <c r="O403" s="92"/>
      <c r="P403" s="92">
        <v>0</v>
      </c>
      <c r="Q403" s="92"/>
      <c r="R403" s="29">
        <v>0</v>
      </c>
      <c r="S403" s="29">
        <v>0</v>
      </c>
      <c r="T403" s="77">
        <v>0</v>
      </c>
      <c r="U403" s="77">
        <v>0</v>
      </c>
      <c r="V403" s="77">
        <v>0</v>
      </c>
      <c r="W403" s="36"/>
      <c r="X403" s="55"/>
      <c r="Y403" s="10" t="s">
        <v>764</v>
      </c>
    </row>
    <row r="404" spans="1:25">
      <c r="A404" s="10" t="s">
        <v>765</v>
      </c>
      <c r="B404" s="29">
        <v>0</v>
      </c>
      <c r="C404" s="29"/>
      <c r="D404" s="29">
        <v>0</v>
      </c>
      <c r="E404" s="29">
        <v>0</v>
      </c>
      <c r="F404" s="29">
        <v>0</v>
      </c>
      <c r="G404" s="29">
        <v>0</v>
      </c>
      <c r="H404" s="29">
        <v>0</v>
      </c>
      <c r="I404" s="29">
        <v>0</v>
      </c>
      <c r="J404" s="29">
        <v>0</v>
      </c>
      <c r="K404" s="29"/>
      <c r="L404" s="29"/>
      <c r="M404" s="29"/>
      <c r="N404" s="118">
        <v>0</v>
      </c>
      <c r="O404" s="118"/>
      <c r="P404" s="118"/>
      <c r="Q404" s="118"/>
      <c r="R404" s="29">
        <v>0</v>
      </c>
      <c r="S404" s="29">
        <v>0</v>
      </c>
      <c r="T404" s="29">
        <v>0</v>
      </c>
      <c r="U404" s="29">
        <v>0</v>
      </c>
      <c r="V404" s="77">
        <v>0</v>
      </c>
      <c r="W404" s="36"/>
      <c r="X404" s="55"/>
      <c r="Y404" s="10" t="s">
        <v>765</v>
      </c>
    </row>
    <row r="405" spans="1:25">
      <c r="A405" s="10" t="s">
        <v>1017</v>
      </c>
      <c r="B405" s="29">
        <v>0</v>
      </c>
      <c r="C405" s="29"/>
      <c r="D405" s="29"/>
      <c r="E405" s="29">
        <v>0</v>
      </c>
      <c r="F405" s="29">
        <v>0</v>
      </c>
      <c r="G405" s="29"/>
      <c r="H405" s="29">
        <v>0</v>
      </c>
      <c r="I405" s="29"/>
      <c r="J405" s="29"/>
      <c r="K405" s="29">
        <v>0</v>
      </c>
      <c r="L405" s="29"/>
      <c r="M405" s="29"/>
      <c r="N405" s="37">
        <v>0</v>
      </c>
      <c r="O405" s="37"/>
      <c r="P405" s="37"/>
      <c r="Q405" s="37"/>
      <c r="R405" s="77">
        <v>0</v>
      </c>
      <c r="S405" s="77"/>
      <c r="T405" s="77">
        <v>0</v>
      </c>
      <c r="U405" s="29">
        <v>0</v>
      </c>
      <c r="V405" s="29">
        <v>0</v>
      </c>
      <c r="W405" s="36"/>
      <c r="X405" s="55"/>
      <c r="Y405" s="10" t="s">
        <v>1017</v>
      </c>
    </row>
    <row r="406" spans="1:25">
      <c r="A406" s="8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36"/>
      <c r="X406" s="55"/>
      <c r="Y406" s="8"/>
    </row>
    <row r="407" spans="1:25" ht="16">
      <c r="A407" s="10" t="s">
        <v>615</v>
      </c>
      <c r="B407" s="24"/>
      <c r="C407" s="24"/>
      <c r="D407" s="24"/>
      <c r="E407" s="24"/>
      <c r="F407" s="24"/>
      <c r="G407" s="135"/>
      <c r="H407" s="24"/>
      <c r="I407" s="24"/>
      <c r="J407" s="21"/>
      <c r="K407" s="21"/>
      <c r="L407" s="21"/>
      <c r="M407" s="21"/>
      <c r="N407" s="21"/>
      <c r="O407" s="21"/>
      <c r="P407" s="21"/>
      <c r="Q407" s="21"/>
      <c r="R407" s="24"/>
      <c r="S407" s="21"/>
      <c r="T407" s="69"/>
      <c r="U407" s="24"/>
      <c r="V407" s="24"/>
      <c r="W407" s="36"/>
      <c r="X407" s="55"/>
      <c r="Y407" s="10" t="s">
        <v>615</v>
      </c>
    </row>
    <row r="408" spans="1:25" ht="28">
      <c r="B408" s="69" t="s">
        <v>1154</v>
      </c>
      <c r="C408" s="69" t="s">
        <v>1415</v>
      </c>
      <c r="D408" s="69" t="s">
        <v>602</v>
      </c>
      <c r="E408" s="69" t="s">
        <v>1524</v>
      </c>
      <c r="F408" s="69" t="s">
        <v>1291</v>
      </c>
      <c r="G408" s="69" t="s">
        <v>1328</v>
      </c>
      <c r="H408" s="69" t="s">
        <v>539</v>
      </c>
      <c r="I408" s="69" t="s">
        <v>1307</v>
      </c>
      <c r="J408" s="69" t="s">
        <v>1208</v>
      </c>
      <c r="K408" s="69" t="s">
        <v>1423</v>
      </c>
      <c r="L408" s="69" t="s">
        <v>1519</v>
      </c>
      <c r="M408" s="69" t="s">
        <v>1177</v>
      </c>
      <c r="N408" s="69" t="s">
        <v>1204</v>
      </c>
      <c r="O408" s="69" t="s">
        <v>1183</v>
      </c>
      <c r="P408" s="69" t="s">
        <v>1517</v>
      </c>
      <c r="Q408" s="69" t="s">
        <v>1517</v>
      </c>
      <c r="R408" s="69" t="s">
        <v>1334</v>
      </c>
      <c r="S408" s="69" t="s">
        <v>1219</v>
      </c>
      <c r="T408" s="69" t="s">
        <v>1421</v>
      </c>
      <c r="U408" s="69" t="s">
        <v>1255</v>
      </c>
      <c r="V408" s="69" t="s">
        <v>1181</v>
      </c>
      <c r="W408" s="36"/>
      <c r="X408" s="88"/>
    </row>
    <row r="409" spans="1:25" ht="28">
      <c r="B409" s="69" t="s">
        <v>1335</v>
      </c>
      <c r="C409" s="69"/>
      <c r="D409" s="69" t="s">
        <v>1061</v>
      </c>
      <c r="E409" s="69" t="s">
        <v>1525</v>
      </c>
      <c r="F409" s="69"/>
      <c r="G409" s="69"/>
      <c r="H409" s="69" t="s">
        <v>685</v>
      </c>
      <c r="I409" s="69" t="s">
        <v>1433</v>
      </c>
      <c r="J409" s="69" t="s">
        <v>1423</v>
      </c>
      <c r="K409" s="69"/>
      <c r="L409" s="69"/>
      <c r="M409" s="69" t="s">
        <v>1429</v>
      </c>
      <c r="N409" s="69" t="s">
        <v>1205</v>
      </c>
      <c r="O409" s="69"/>
      <c r="P409" s="69"/>
      <c r="Q409" s="69"/>
      <c r="R409" s="21"/>
      <c r="S409" s="36" t="s">
        <v>1218</v>
      </c>
      <c r="T409" s="69"/>
      <c r="U409" s="69" t="s">
        <v>1182</v>
      </c>
      <c r="V409" s="69" t="s">
        <v>601</v>
      </c>
      <c r="W409" s="36"/>
      <c r="X409" s="88"/>
    </row>
    <row r="410" spans="1:25" ht="28">
      <c r="B410" s="108"/>
      <c r="C410" s="108"/>
      <c r="D410" s="108" t="s">
        <v>1521</v>
      </c>
      <c r="E410" s="108" t="s">
        <v>1526</v>
      </c>
      <c r="F410" s="69"/>
      <c r="G410" s="69"/>
      <c r="H410" s="69" t="s">
        <v>1506</v>
      </c>
      <c r="I410" s="69"/>
      <c r="J410" s="69"/>
      <c r="K410" s="69"/>
      <c r="L410" s="69"/>
      <c r="M410" s="69"/>
      <c r="N410" s="69" t="s">
        <v>1204</v>
      </c>
      <c r="O410" s="69"/>
      <c r="P410" s="69"/>
      <c r="Q410" s="69"/>
      <c r="R410" s="69"/>
      <c r="S410" s="69"/>
      <c r="T410" s="69"/>
      <c r="U410" s="69"/>
      <c r="V410" s="69"/>
      <c r="W410" s="36"/>
      <c r="X410" s="88"/>
    </row>
    <row r="411" spans="1:25" ht="28">
      <c r="B411" s="69"/>
      <c r="C411" s="69"/>
      <c r="D411" s="69"/>
      <c r="E411" s="69"/>
      <c r="F411" s="69"/>
      <c r="G411" s="69"/>
      <c r="H411" s="21"/>
      <c r="I411" s="21"/>
      <c r="J411" s="21"/>
      <c r="K411" s="21"/>
      <c r="L411" s="21"/>
      <c r="M411" s="21"/>
      <c r="N411" s="69" t="s">
        <v>1515</v>
      </c>
      <c r="O411" s="69"/>
      <c r="P411" s="69"/>
      <c r="Q411" s="69"/>
      <c r="R411" s="21"/>
      <c r="S411" s="21"/>
      <c r="T411" s="21"/>
      <c r="U411" s="21"/>
      <c r="V411" s="69"/>
      <c r="W411" s="21"/>
    </row>
    <row r="413" spans="1:25">
      <c r="A413" s="88" t="s">
        <v>1507</v>
      </c>
      <c r="B413" s="88" t="s">
        <v>1508</v>
      </c>
      <c r="C413" s="88"/>
      <c r="D413" s="88"/>
      <c r="E413" s="88"/>
      <c r="M413" s="88"/>
    </row>
    <row r="414" spans="1:25">
      <c r="A414" s="88"/>
      <c r="B414" s="88"/>
      <c r="C414" s="88"/>
    </row>
    <row r="415" spans="1:25">
      <c r="A415" s="88"/>
      <c r="B415" s="88"/>
      <c r="C415" s="88"/>
      <c r="D415" s="88"/>
      <c r="E415" s="88"/>
    </row>
    <row r="416" spans="1:25">
      <c r="A416" s="88"/>
      <c r="D416" s="88"/>
      <c r="E416" s="88"/>
    </row>
    <row r="417" spans="1:5">
      <c r="B417" s="88"/>
      <c r="C417" s="88"/>
      <c r="D417" s="88"/>
      <c r="E417" s="88"/>
    </row>
    <row r="418" spans="1:5">
      <c r="A418" s="88"/>
      <c r="B418" s="88"/>
      <c r="C418" s="88"/>
      <c r="D418" s="88"/>
      <c r="E418" s="88"/>
    </row>
    <row r="419" spans="1:5">
      <c r="B419" s="88"/>
      <c r="C419" s="88"/>
    </row>
    <row r="420" spans="1:5">
      <c r="B420" s="88"/>
      <c r="C420" s="88"/>
    </row>
  </sheetData>
  <pageMargins left="0.7" right="0.7" top="0.75" bottom="0.75" header="0.3" footer="0.3"/>
  <pageSetup orientation="portrait" horizontalDpi="0" verticalDpi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60BA8-E647-2644-A0BD-E180A6E5A795}">
  <dimension ref="A1:W420"/>
  <sheetViews>
    <sheetView workbookViewId="0">
      <selection activeCell="A353" sqref="A1:XFD1048576"/>
    </sheetView>
  </sheetViews>
  <sheetFormatPr baseColWidth="10" defaultRowHeight="13"/>
  <cols>
    <col min="1" max="1" width="25.83203125" customWidth="1"/>
    <col min="2" max="19" width="10.83203125" customWidth="1"/>
    <col min="22" max="22" width="2.6640625" customWidth="1"/>
    <col min="23" max="23" width="25.83203125" customWidth="1"/>
  </cols>
  <sheetData>
    <row r="1" spans="1:23">
      <c r="A1" s="3" t="s">
        <v>1551</v>
      </c>
      <c r="C1" s="5" t="s">
        <v>514</v>
      </c>
      <c r="D1" s="5">
        <f>U371</f>
        <v>148</v>
      </c>
      <c r="G1" s="5"/>
      <c r="H1" s="5"/>
      <c r="I1" s="5"/>
      <c r="J1" s="5"/>
      <c r="K1" s="5"/>
      <c r="L1" s="5"/>
      <c r="M1" s="5"/>
      <c r="N1" s="5"/>
      <c r="O1" s="5"/>
      <c r="Q1" s="4"/>
      <c r="R1" s="4"/>
      <c r="S1" s="4"/>
      <c r="T1" s="4"/>
    </row>
    <row r="2" spans="1:23">
      <c r="A2" s="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4"/>
      <c r="R2" s="4"/>
      <c r="S2" s="4"/>
      <c r="T2" s="4"/>
    </row>
    <row r="3" spans="1:23" ht="42">
      <c r="A3" s="3"/>
      <c r="B3" s="40" t="s">
        <v>1541</v>
      </c>
      <c r="C3" s="40" t="s">
        <v>1302</v>
      </c>
      <c r="D3" s="40" t="s">
        <v>1535</v>
      </c>
      <c r="E3" s="40" t="s">
        <v>1536</v>
      </c>
      <c r="F3" s="47" t="s">
        <v>1306</v>
      </c>
      <c r="G3" s="47" t="s">
        <v>1195</v>
      </c>
      <c r="H3" s="47" t="s">
        <v>1345</v>
      </c>
      <c r="I3" s="40" t="s">
        <v>1187</v>
      </c>
      <c r="J3" s="40" t="s">
        <v>1257</v>
      </c>
      <c r="K3" s="40" t="s">
        <v>1237</v>
      </c>
      <c r="L3" s="40" t="s">
        <v>1215</v>
      </c>
      <c r="M3" s="40" t="s">
        <v>1520</v>
      </c>
      <c r="N3" s="47" t="s">
        <v>1373</v>
      </c>
      <c r="O3" s="47" t="s">
        <v>1534</v>
      </c>
      <c r="P3" s="47" t="s">
        <v>1141</v>
      </c>
      <c r="Q3" s="47" t="s">
        <v>1216</v>
      </c>
      <c r="R3" s="47" t="s">
        <v>1538</v>
      </c>
      <c r="S3" s="47" t="s">
        <v>1376</v>
      </c>
      <c r="T3" s="47" t="s">
        <v>1375</v>
      </c>
      <c r="U3" s="41" t="s">
        <v>378</v>
      </c>
      <c r="V3" s="136"/>
    </row>
    <row r="4" spans="1:23">
      <c r="B4" s="81"/>
      <c r="C4" s="81"/>
      <c r="D4" s="81"/>
      <c r="E4" s="67"/>
      <c r="F4" s="94"/>
      <c r="G4" s="100"/>
      <c r="H4" s="100"/>
      <c r="I4" s="100"/>
      <c r="J4" s="100"/>
      <c r="K4" s="100"/>
      <c r="L4" s="100"/>
      <c r="M4" s="81"/>
      <c r="N4" s="100"/>
      <c r="O4" s="100"/>
      <c r="P4" s="100"/>
      <c r="Q4" s="100"/>
      <c r="R4" s="100"/>
      <c r="S4" s="81"/>
      <c r="T4" s="81"/>
      <c r="U4" s="72"/>
      <c r="V4" s="137"/>
    </row>
    <row r="5" spans="1:23" ht="14">
      <c r="A5" s="2" t="s">
        <v>983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W5" s="2" t="s">
        <v>983</v>
      </c>
    </row>
    <row r="6" spans="1:23" ht="14">
      <c r="A6" s="39" t="s">
        <v>885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 t="str">
        <f t="shared" ref="U6:U69" si="0">IF(SUM(B6:T6)=0,"",SUM(B6:T6))</f>
        <v/>
      </c>
      <c r="V6" s="8"/>
      <c r="W6" s="39" t="s">
        <v>885</v>
      </c>
    </row>
    <row r="7" spans="1:23">
      <c r="A7" s="8" t="s">
        <v>364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 t="str">
        <f t="shared" si="0"/>
        <v/>
      </c>
      <c r="V7" s="8"/>
      <c r="W7" s="8" t="s">
        <v>364</v>
      </c>
    </row>
    <row r="8" spans="1:23">
      <c r="A8" s="8" t="s">
        <v>1258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 t="str">
        <f t="shared" si="0"/>
        <v/>
      </c>
      <c r="V8" s="8"/>
      <c r="W8" s="8" t="s">
        <v>1258</v>
      </c>
    </row>
    <row r="9" spans="1:23">
      <c r="A9" s="63" t="s">
        <v>408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 t="str">
        <f t="shared" si="0"/>
        <v/>
      </c>
      <c r="V9" s="63"/>
      <c r="W9" s="63" t="s">
        <v>408</v>
      </c>
    </row>
    <row r="10" spans="1:23">
      <c r="A10" s="33" t="s">
        <v>266</v>
      </c>
      <c r="B10" s="21">
        <v>36</v>
      </c>
      <c r="C10" s="21"/>
      <c r="D10" s="21">
        <v>17</v>
      </c>
      <c r="E10" s="21">
        <v>6</v>
      </c>
      <c r="F10" s="21"/>
      <c r="G10" s="21">
        <v>20</v>
      </c>
      <c r="H10" s="21"/>
      <c r="I10" s="36">
        <v>56</v>
      </c>
      <c r="J10" s="36">
        <v>5</v>
      </c>
      <c r="K10" s="36"/>
      <c r="L10" s="36"/>
      <c r="M10" s="21"/>
      <c r="N10" s="21">
        <v>48</v>
      </c>
      <c r="O10" s="21"/>
      <c r="P10" s="21">
        <v>3</v>
      </c>
      <c r="Q10" s="21"/>
      <c r="R10" s="21">
        <v>4</v>
      </c>
      <c r="S10" s="21">
        <v>6</v>
      </c>
      <c r="T10" s="21">
        <v>37</v>
      </c>
      <c r="U10" s="21">
        <f t="shared" si="0"/>
        <v>238</v>
      </c>
      <c r="V10" s="8"/>
      <c r="W10" s="8" t="s">
        <v>266</v>
      </c>
    </row>
    <row r="11" spans="1:23" ht="14">
      <c r="A11" s="39" t="s">
        <v>776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 t="str">
        <f t="shared" si="0"/>
        <v/>
      </c>
      <c r="V11" s="8"/>
      <c r="W11" s="39" t="s">
        <v>776</v>
      </c>
    </row>
    <row r="12" spans="1:23" ht="14">
      <c r="A12" s="38" t="s">
        <v>242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 t="str">
        <f t="shared" si="0"/>
        <v/>
      </c>
      <c r="V12" s="8"/>
      <c r="W12" s="39" t="s">
        <v>242</v>
      </c>
    </row>
    <row r="13" spans="1:23" ht="14">
      <c r="A13" s="39" t="s">
        <v>1449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 t="str">
        <f t="shared" si="0"/>
        <v/>
      </c>
      <c r="V13" s="8"/>
      <c r="W13" s="39" t="s">
        <v>1449</v>
      </c>
    </row>
    <row r="14" spans="1:23">
      <c r="A14" s="8" t="s">
        <v>267</v>
      </c>
      <c r="B14" s="21"/>
      <c r="C14" s="21"/>
      <c r="D14" s="21">
        <v>4</v>
      </c>
      <c r="E14" s="21">
        <v>2</v>
      </c>
      <c r="F14" s="21"/>
      <c r="G14" s="21">
        <v>4</v>
      </c>
      <c r="H14" s="21"/>
      <c r="I14" s="21">
        <v>1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>
        <v>1</v>
      </c>
      <c r="U14" s="21">
        <f t="shared" si="0"/>
        <v>12</v>
      </c>
      <c r="V14" s="8"/>
      <c r="W14" s="8" t="s">
        <v>267</v>
      </c>
    </row>
    <row r="15" spans="1:23">
      <c r="A15" s="8" t="s">
        <v>411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>
        <v>1</v>
      </c>
      <c r="U15" s="21">
        <f t="shared" si="0"/>
        <v>1</v>
      </c>
      <c r="V15" s="8"/>
      <c r="W15" s="8" t="s">
        <v>411</v>
      </c>
    </row>
    <row r="16" spans="1:23">
      <c r="A16" s="8" t="s">
        <v>568</v>
      </c>
      <c r="B16" s="21"/>
      <c r="C16" s="21"/>
      <c r="D16" s="21"/>
      <c r="E16" s="21"/>
      <c r="F16" s="21"/>
      <c r="G16" s="21">
        <v>2</v>
      </c>
      <c r="H16" s="21"/>
      <c r="I16" s="21"/>
      <c r="J16" s="21"/>
      <c r="K16" s="21"/>
      <c r="L16" s="21">
        <v>1</v>
      </c>
      <c r="M16" s="21"/>
      <c r="N16" s="21"/>
      <c r="O16" s="21"/>
      <c r="P16" s="21"/>
      <c r="Q16" s="21"/>
      <c r="R16" s="21"/>
      <c r="S16" s="21"/>
      <c r="T16" s="21"/>
      <c r="U16" s="21">
        <f t="shared" si="0"/>
        <v>3</v>
      </c>
      <c r="V16" s="8"/>
      <c r="W16" s="8" t="s">
        <v>568</v>
      </c>
    </row>
    <row r="17" spans="1:23">
      <c r="A17" s="8" t="s">
        <v>569</v>
      </c>
      <c r="B17" s="21"/>
      <c r="C17" s="21"/>
      <c r="D17" s="21"/>
      <c r="E17" s="21"/>
      <c r="F17" s="21"/>
      <c r="G17" s="21">
        <v>1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>
        <v>2</v>
      </c>
      <c r="U17" s="21">
        <f t="shared" si="0"/>
        <v>3</v>
      </c>
      <c r="V17" s="8"/>
      <c r="W17" s="8" t="s">
        <v>569</v>
      </c>
    </row>
    <row r="18" spans="1:23">
      <c r="A18" s="8" t="s">
        <v>268</v>
      </c>
      <c r="B18" s="21">
        <v>8</v>
      </c>
      <c r="C18" s="21"/>
      <c r="D18" s="21"/>
      <c r="E18" s="21"/>
      <c r="F18" s="21"/>
      <c r="G18" s="21">
        <v>6</v>
      </c>
      <c r="H18" s="21"/>
      <c r="I18" s="21"/>
      <c r="J18" s="21"/>
      <c r="K18" s="21"/>
      <c r="L18" s="21"/>
      <c r="M18" s="21"/>
      <c r="N18" s="21"/>
      <c r="O18" s="21">
        <v>2</v>
      </c>
      <c r="P18" s="21"/>
      <c r="Q18" s="21"/>
      <c r="R18" s="21"/>
      <c r="S18" s="21"/>
      <c r="T18" s="21">
        <v>3</v>
      </c>
      <c r="U18" s="21">
        <f t="shared" si="0"/>
        <v>19</v>
      </c>
      <c r="V18" s="8"/>
      <c r="W18" s="8" t="s">
        <v>268</v>
      </c>
    </row>
    <row r="19" spans="1:23">
      <c r="A19" s="8" t="s">
        <v>269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 t="str">
        <f t="shared" si="0"/>
        <v/>
      </c>
      <c r="V19" s="8"/>
      <c r="W19" s="8" t="s">
        <v>269</v>
      </c>
    </row>
    <row r="20" spans="1:23">
      <c r="A20" s="8" t="s">
        <v>410</v>
      </c>
      <c r="B20" s="21">
        <v>9</v>
      </c>
      <c r="C20" s="21">
        <v>5</v>
      </c>
      <c r="D20" s="21">
        <v>18</v>
      </c>
      <c r="E20" s="21">
        <v>17</v>
      </c>
      <c r="F20" s="21"/>
      <c r="G20" s="21">
        <v>43</v>
      </c>
      <c r="H20" s="21">
        <v>4</v>
      </c>
      <c r="I20" s="21"/>
      <c r="J20" s="21"/>
      <c r="K20" s="21"/>
      <c r="L20" s="21">
        <v>3</v>
      </c>
      <c r="M20" s="21">
        <v>2</v>
      </c>
      <c r="N20" s="21">
        <v>12</v>
      </c>
      <c r="O20" s="21">
        <v>8</v>
      </c>
      <c r="P20" s="21">
        <v>6</v>
      </c>
      <c r="Q20" s="21"/>
      <c r="R20" s="21">
        <v>4</v>
      </c>
      <c r="S20" s="21">
        <v>10</v>
      </c>
      <c r="T20" s="21">
        <v>33</v>
      </c>
      <c r="U20" s="21">
        <f t="shared" si="0"/>
        <v>174</v>
      </c>
      <c r="V20" s="8"/>
      <c r="W20" s="8" t="s">
        <v>410</v>
      </c>
    </row>
    <row r="21" spans="1:23">
      <c r="A21" s="8" t="s">
        <v>40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>
        <v>1</v>
      </c>
      <c r="M21" s="21"/>
      <c r="N21" s="21"/>
      <c r="O21" s="21">
        <v>2</v>
      </c>
      <c r="P21" s="21"/>
      <c r="Q21" s="21"/>
      <c r="R21" s="21"/>
      <c r="S21" s="21"/>
      <c r="T21" s="21"/>
      <c r="U21" s="21">
        <f t="shared" si="0"/>
        <v>3</v>
      </c>
      <c r="V21" s="8"/>
      <c r="W21" s="8" t="s">
        <v>40</v>
      </c>
    </row>
    <row r="22" spans="1:23">
      <c r="A22" s="8" t="s">
        <v>417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 t="str">
        <f t="shared" si="0"/>
        <v/>
      </c>
      <c r="V22" s="8"/>
      <c r="W22" s="8" t="s">
        <v>417</v>
      </c>
    </row>
    <row r="23" spans="1:23">
      <c r="A23" s="8" t="s">
        <v>1259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 t="str">
        <f t="shared" si="0"/>
        <v/>
      </c>
      <c r="V23" s="8"/>
      <c r="W23" s="8" t="s">
        <v>1259</v>
      </c>
    </row>
    <row r="24" spans="1:23">
      <c r="A24" s="8" t="s">
        <v>124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 t="str">
        <f t="shared" si="0"/>
        <v/>
      </c>
      <c r="V24" s="8"/>
      <c r="W24" s="8" t="s">
        <v>124</v>
      </c>
    </row>
    <row r="25" spans="1:23">
      <c r="A25" s="8" t="s">
        <v>418</v>
      </c>
      <c r="B25" s="21"/>
      <c r="C25" s="21"/>
      <c r="D25" s="21">
        <v>2</v>
      </c>
      <c r="E25" s="21"/>
      <c r="F25" s="21"/>
      <c r="G25" s="21">
        <v>6</v>
      </c>
      <c r="H25" s="21"/>
      <c r="I25" s="21">
        <v>8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>
        <v>9</v>
      </c>
      <c r="U25" s="21">
        <f t="shared" si="0"/>
        <v>25</v>
      </c>
      <c r="V25" s="8"/>
      <c r="W25" s="8" t="s">
        <v>418</v>
      </c>
    </row>
    <row r="26" spans="1:23">
      <c r="A26" s="8" t="s">
        <v>849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 t="str">
        <f t="shared" si="0"/>
        <v/>
      </c>
      <c r="V26" s="8"/>
      <c r="W26" s="8" t="s">
        <v>849</v>
      </c>
    </row>
    <row r="27" spans="1:23">
      <c r="A27" s="8" t="s">
        <v>419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>
        <v>10</v>
      </c>
      <c r="O27" s="21"/>
      <c r="P27" s="21"/>
      <c r="Q27" s="21"/>
      <c r="R27" s="21"/>
      <c r="S27" s="21"/>
      <c r="T27" s="21"/>
      <c r="U27" s="21">
        <f t="shared" si="0"/>
        <v>10</v>
      </c>
      <c r="V27" s="8"/>
      <c r="W27" s="8" t="s">
        <v>419</v>
      </c>
    </row>
    <row r="28" spans="1:23">
      <c r="A28" s="8" t="s">
        <v>18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 t="str">
        <f t="shared" si="0"/>
        <v/>
      </c>
      <c r="V28" s="8"/>
      <c r="W28" s="8" t="s">
        <v>18</v>
      </c>
    </row>
    <row r="29" spans="1:23">
      <c r="A29" s="8" t="s">
        <v>828</v>
      </c>
      <c r="B29" s="21"/>
      <c r="C29" s="21"/>
      <c r="D29" s="21"/>
      <c r="E29" s="29"/>
      <c r="F29" s="29"/>
      <c r="G29" s="21"/>
      <c r="H29" s="77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 t="str">
        <f t="shared" si="0"/>
        <v/>
      </c>
      <c r="V29" s="8"/>
      <c r="W29" s="8" t="s">
        <v>828</v>
      </c>
    </row>
    <row r="30" spans="1:23">
      <c r="A30" s="8" t="s">
        <v>770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0"/>
      <c r="O30" s="20"/>
      <c r="P30" s="20"/>
      <c r="Q30" s="20"/>
      <c r="R30" s="20"/>
      <c r="S30" s="21"/>
      <c r="T30" s="21"/>
      <c r="U30" s="21" t="str">
        <f t="shared" si="0"/>
        <v/>
      </c>
      <c r="V30" s="8"/>
      <c r="W30" s="8" t="s">
        <v>770</v>
      </c>
    </row>
    <row r="31" spans="1:23">
      <c r="A31" s="8" t="s">
        <v>684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 t="str">
        <f t="shared" si="0"/>
        <v/>
      </c>
      <c r="V31" s="8"/>
      <c r="W31" s="8" t="s">
        <v>684</v>
      </c>
    </row>
    <row r="32" spans="1:23">
      <c r="A32" s="8" t="s">
        <v>771</v>
      </c>
      <c r="B32" s="21"/>
      <c r="C32" s="21"/>
      <c r="D32" s="21">
        <v>3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>
        <f t="shared" si="0"/>
        <v>3</v>
      </c>
      <c r="V32" s="8"/>
      <c r="W32" s="8" t="s">
        <v>771</v>
      </c>
    </row>
    <row r="33" spans="1:23">
      <c r="A33" s="8" t="s">
        <v>179</v>
      </c>
      <c r="B33" s="21"/>
      <c r="C33" s="21"/>
      <c r="D33" s="21">
        <v>3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>
        <f t="shared" si="0"/>
        <v>3</v>
      </c>
      <c r="V33" s="8"/>
      <c r="W33" s="8" t="s">
        <v>179</v>
      </c>
    </row>
    <row r="34" spans="1:23">
      <c r="A34" s="8" t="s">
        <v>180</v>
      </c>
      <c r="B34" s="21"/>
      <c r="C34" s="21"/>
      <c r="D34" s="21">
        <v>2</v>
      </c>
      <c r="E34" s="21"/>
      <c r="F34" s="21"/>
      <c r="G34" s="21"/>
      <c r="H34" s="21"/>
      <c r="I34" s="21"/>
      <c r="J34" s="21"/>
      <c r="K34" s="21">
        <v>6</v>
      </c>
      <c r="L34" s="21"/>
      <c r="M34" s="21"/>
      <c r="N34" s="21"/>
      <c r="O34" s="21">
        <v>6</v>
      </c>
      <c r="P34" s="21"/>
      <c r="Q34" s="21"/>
      <c r="R34" s="21"/>
      <c r="S34" s="21"/>
      <c r="T34" s="21"/>
      <c r="U34" s="21">
        <f t="shared" si="0"/>
        <v>14</v>
      </c>
      <c r="V34" s="8"/>
      <c r="W34" s="8" t="s">
        <v>180</v>
      </c>
    </row>
    <row r="35" spans="1:23">
      <c r="A35" s="8" t="s">
        <v>365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 t="str">
        <f t="shared" si="0"/>
        <v/>
      </c>
      <c r="V35" s="8"/>
      <c r="W35" s="8" t="s">
        <v>365</v>
      </c>
    </row>
    <row r="36" spans="1:23">
      <c r="A36" s="8" t="s">
        <v>651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 t="str">
        <f t="shared" si="0"/>
        <v/>
      </c>
      <c r="V36" s="8"/>
      <c r="W36" s="8" t="s">
        <v>651</v>
      </c>
    </row>
    <row r="37" spans="1:23">
      <c r="A37" s="8" t="s">
        <v>476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 t="str">
        <f t="shared" si="0"/>
        <v/>
      </c>
      <c r="V37" s="8"/>
      <c r="W37" s="8" t="s">
        <v>476</v>
      </c>
    </row>
    <row r="38" spans="1:23">
      <c r="A38" s="8" t="s">
        <v>290</v>
      </c>
      <c r="B38" s="21"/>
      <c r="C38" s="21"/>
      <c r="D38" s="21"/>
      <c r="E38" s="21"/>
      <c r="F38" s="21"/>
      <c r="G38" s="21"/>
      <c r="H38" s="21"/>
      <c r="I38" s="21">
        <v>1</v>
      </c>
      <c r="J38" s="21"/>
      <c r="K38" s="21"/>
      <c r="L38" s="21">
        <v>5</v>
      </c>
      <c r="M38" s="21"/>
      <c r="N38" s="21"/>
      <c r="O38" s="21"/>
      <c r="P38" s="21"/>
      <c r="Q38" s="21"/>
      <c r="R38" s="21"/>
      <c r="S38" s="21"/>
      <c r="T38" s="21"/>
      <c r="U38" s="21">
        <f t="shared" si="0"/>
        <v>6</v>
      </c>
      <c r="V38" s="8"/>
      <c r="W38" s="8" t="s">
        <v>290</v>
      </c>
    </row>
    <row r="39" spans="1:23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21" t="str">
        <f t="shared" si="0"/>
        <v/>
      </c>
    </row>
    <row r="40" spans="1:23" ht="14">
      <c r="A40" s="2" t="s">
        <v>691</v>
      </c>
      <c r="B40" s="45"/>
      <c r="C40" s="45"/>
      <c r="D40" s="45"/>
      <c r="E40" s="45"/>
      <c r="F40" s="45"/>
      <c r="G40" s="45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45"/>
      <c r="U40" s="21" t="str">
        <f t="shared" si="0"/>
        <v/>
      </c>
      <c r="W40" s="2" t="s">
        <v>691</v>
      </c>
    </row>
    <row r="41" spans="1:23">
      <c r="A41" s="8" t="s">
        <v>0</v>
      </c>
      <c r="B41" s="21">
        <v>8</v>
      </c>
      <c r="C41" s="21"/>
      <c r="D41" s="21"/>
      <c r="E41" s="21"/>
      <c r="F41" s="21"/>
      <c r="G41" s="21"/>
      <c r="H41" s="21"/>
      <c r="I41" s="77"/>
      <c r="J41" s="77">
        <v>1</v>
      </c>
      <c r="K41" s="77"/>
      <c r="L41" s="77">
        <v>3</v>
      </c>
      <c r="M41" s="21">
        <v>3</v>
      </c>
      <c r="N41" s="21">
        <v>26</v>
      </c>
      <c r="O41" s="21">
        <v>20</v>
      </c>
      <c r="P41" s="21">
        <v>11</v>
      </c>
      <c r="Q41" s="21">
        <v>2</v>
      </c>
      <c r="R41" s="21"/>
      <c r="S41" s="21">
        <v>9</v>
      </c>
      <c r="T41" s="21">
        <v>19</v>
      </c>
      <c r="U41" s="21">
        <f t="shared" si="0"/>
        <v>102</v>
      </c>
      <c r="V41" s="8"/>
      <c r="W41" s="8" t="s">
        <v>0</v>
      </c>
    </row>
    <row r="42" spans="1:23">
      <c r="A42" s="33" t="s">
        <v>477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 t="str">
        <f t="shared" si="0"/>
        <v/>
      </c>
      <c r="V42" s="8"/>
      <c r="W42" s="8" t="s">
        <v>477</v>
      </c>
    </row>
    <row r="43" spans="1:23">
      <c r="A43" s="8" t="s">
        <v>366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>
        <v>2</v>
      </c>
      <c r="P43" s="21"/>
      <c r="Q43" s="21"/>
      <c r="R43" s="21"/>
      <c r="S43" s="21"/>
      <c r="T43" s="21"/>
      <c r="U43" s="21">
        <f t="shared" si="0"/>
        <v>2</v>
      </c>
      <c r="V43" s="8"/>
      <c r="W43" s="8" t="s">
        <v>366</v>
      </c>
    </row>
    <row r="44" spans="1:23">
      <c r="A44" s="8" t="s">
        <v>626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0"/>
      <c r="O44" s="20"/>
      <c r="P44" s="20"/>
      <c r="Q44" s="20">
        <v>2</v>
      </c>
      <c r="R44" s="20"/>
      <c r="S44" s="21">
        <v>2</v>
      </c>
      <c r="T44" s="21"/>
      <c r="U44" s="21">
        <f t="shared" si="0"/>
        <v>4</v>
      </c>
      <c r="V44" s="8"/>
      <c r="W44" s="8" t="s">
        <v>626</v>
      </c>
    </row>
    <row r="45" spans="1:23">
      <c r="A45" s="8" t="s">
        <v>485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 t="str">
        <f t="shared" si="0"/>
        <v/>
      </c>
      <c r="V45" s="8"/>
      <c r="W45" s="8" t="s">
        <v>485</v>
      </c>
    </row>
    <row r="46" spans="1:23">
      <c r="A46" s="8" t="s">
        <v>486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 t="str">
        <f t="shared" si="0"/>
        <v/>
      </c>
      <c r="V46" s="8"/>
      <c r="W46" s="8" t="s">
        <v>486</v>
      </c>
    </row>
    <row r="47" spans="1:23">
      <c r="A47" s="55" t="s">
        <v>1505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 t="str">
        <f t="shared" si="0"/>
        <v/>
      </c>
      <c r="V47" s="8"/>
      <c r="W47" s="55" t="s">
        <v>1505</v>
      </c>
    </row>
    <row r="48" spans="1:23">
      <c r="A48" s="8" t="s">
        <v>487</v>
      </c>
      <c r="B48" s="21">
        <v>2</v>
      </c>
      <c r="C48" s="21"/>
      <c r="D48" s="21"/>
      <c r="E48" s="21"/>
      <c r="F48" s="21">
        <v>3</v>
      </c>
      <c r="G48" s="21"/>
      <c r="H48" s="21"/>
      <c r="I48" s="21">
        <v>1</v>
      </c>
      <c r="J48" s="21"/>
      <c r="K48" s="21"/>
      <c r="L48" s="21">
        <v>4</v>
      </c>
      <c r="M48" s="21">
        <v>1</v>
      </c>
      <c r="N48" s="21">
        <v>1</v>
      </c>
      <c r="O48" s="21">
        <v>3</v>
      </c>
      <c r="P48" s="21">
        <v>13</v>
      </c>
      <c r="Q48" s="21"/>
      <c r="R48" s="21">
        <v>2</v>
      </c>
      <c r="S48" s="21">
        <v>5</v>
      </c>
      <c r="T48" s="21"/>
      <c r="U48" s="21">
        <f t="shared" si="0"/>
        <v>35</v>
      </c>
      <c r="V48" s="8"/>
      <c r="W48" s="8" t="s">
        <v>487</v>
      </c>
    </row>
    <row r="49" spans="1:23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1" t="str">
        <f t="shared" si="0"/>
        <v/>
      </c>
    </row>
    <row r="50" spans="1:23">
      <c r="A50" s="53" t="s">
        <v>1274</v>
      </c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21" t="str">
        <f t="shared" si="0"/>
        <v/>
      </c>
      <c r="V50" s="138"/>
      <c r="W50" s="53" t="s">
        <v>1274</v>
      </c>
    </row>
    <row r="51" spans="1:23" ht="14">
      <c r="A51" s="61" t="s">
        <v>245</v>
      </c>
      <c r="B51" s="21">
        <v>1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>
        <v>1</v>
      </c>
      <c r="P51" s="21"/>
      <c r="Q51" s="21"/>
      <c r="R51" s="21"/>
      <c r="S51" s="21"/>
      <c r="T51" s="21"/>
      <c r="U51" s="21">
        <f t="shared" si="0"/>
        <v>2</v>
      </c>
      <c r="V51" s="8"/>
      <c r="W51" s="61" t="s">
        <v>245</v>
      </c>
    </row>
    <row r="52" spans="1:23" ht="14">
      <c r="A52" s="61" t="s">
        <v>246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 t="str">
        <f t="shared" si="0"/>
        <v/>
      </c>
      <c r="V52" s="8"/>
      <c r="W52" s="61" t="s">
        <v>246</v>
      </c>
    </row>
    <row r="53" spans="1:23" ht="14">
      <c r="A53" s="61" t="s">
        <v>247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 t="str">
        <f t="shared" si="0"/>
        <v/>
      </c>
      <c r="V53" s="8"/>
      <c r="W53" s="61" t="s">
        <v>247</v>
      </c>
    </row>
    <row r="54" spans="1:23" ht="14">
      <c r="A54" s="61" t="s">
        <v>248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 t="str">
        <f t="shared" si="0"/>
        <v/>
      </c>
      <c r="V54" s="8"/>
      <c r="W54" s="61" t="s">
        <v>248</v>
      </c>
    </row>
    <row r="55" spans="1:23" ht="14">
      <c r="A55" s="61" t="s">
        <v>805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 t="str">
        <f t="shared" si="0"/>
        <v/>
      </c>
      <c r="V55" s="8"/>
      <c r="W55" s="61" t="s">
        <v>805</v>
      </c>
    </row>
    <row r="56" spans="1:23" ht="14">
      <c r="A56" s="39" t="s">
        <v>1365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>
        <v>1</v>
      </c>
      <c r="N56" s="21"/>
      <c r="O56" s="21"/>
      <c r="P56" s="21"/>
      <c r="Q56" s="21"/>
      <c r="R56" s="21"/>
      <c r="S56" s="21"/>
      <c r="T56" s="21"/>
      <c r="U56" s="21">
        <f t="shared" si="0"/>
        <v>1</v>
      </c>
      <c r="V56" s="8"/>
      <c r="W56" s="39" t="s">
        <v>1365</v>
      </c>
    </row>
    <row r="57" spans="1:23">
      <c r="A57" s="48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1" t="str">
        <f t="shared" si="0"/>
        <v/>
      </c>
      <c r="W57" s="48"/>
    </row>
    <row r="58" spans="1:23" ht="14">
      <c r="A58" s="2" t="s">
        <v>979</v>
      </c>
      <c r="B58" s="45"/>
      <c r="C58" s="45"/>
      <c r="D58" s="45"/>
      <c r="E58" s="45"/>
      <c r="F58" s="45"/>
      <c r="G58" s="45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45"/>
      <c r="U58" s="21" t="str">
        <f t="shared" si="0"/>
        <v/>
      </c>
      <c r="W58" s="2" t="s">
        <v>979</v>
      </c>
    </row>
    <row r="59" spans="1:23" ht="14">
      <c r="A59" s="62" t="s">
        <v>324</v>
      </c>
      <c r="B59" s="21"/>
      <c r="C59" s="21"/>
      <c r="D59" s="21">
        <v>1</v>
      </c>
      <c r="E59" s="21"/>
      <c r="F59" s="21"/>
      <c r="G59" s="21"/>
      <c r="H59" s="21"/>
      <c r="I59" s="21"/>
      <c r="J59" s="21"/>
      <c r="K59" s="21"/>
      <c r="L59" s="21"/>
      <c r="M59" s="21"/>
      <c r="N59" s="21">
        <v>26</v>
      </c>
      <c r="O59" s="21"/>
      <c r="P59" s="21"/>
      <c r="Q59" s="21"/>
      <c r="R59" s="21"/>
      <c r="S59" s="21">
        <v>2</v>
      </c>
      <c r="T59" s="21">
        <v>6</v>
      </c>
      <c r="U59" s="21">
        <f t="shared" si="0"/>
        <v>35</v>
      </c>
      <c r="V59" s="8"/>
      <c r="W59" s="61" t="s">
        <v>324</v>
      </c>
    </row>
    <row r="60" spans="1:23" ht="14">
      <c r="A60" s="61" t="s">
        <v>769</v>
      </c>
      <c r="B60" s="21">
        <v>38</v>
      </c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>
        <v>1</v>
      </c>
      <c r="T60" s="21"/>
      <c r="U60" s="21">
        <f t="shared" si="0"/>
        <v>39</v>
      </c>
      <c r="V60" s="8"/>
      <c r="W60" s="61" t="s">
        <v>769</v>
      </c>
    </row>
    <row r="61" spans="1:23" ht="14">
      <c r="A61" s="61" t="s">
        <v>863</v>
      </c>
      <c r="B61" s="21">
        <v>7</v>
      </c>
      <c r="C61" s="21">
        <v>3</v>
      </c>
      <c r="D61" s="21">
        <v>12</v>
      </c>
      <c r="E61" s="21">
        <v>1</v>
      </c>
      <c r="F61" s="21">
        <v>4</v>
      </c>
      <c r="G61" s="21">
        <v>5</v>
      </c>
      <c r="H61" s="21"/>
      <c r="I61" s="21"/>
      <c r="J61" s="21"/>
      <c r="K61" s="21">
        <v>2</v>
      </c>
      <c r="L61" s="21">
        <v>11</v>
      </c>
      <c r="M61" s="21">
        <v>2</v>
      </c>
      <c r="N61" s="21">
        <v>16</v>
      </c>
      <c r="O61" s="21">
        <v>14</v>
      </c>
      <c r="P61" s="21">
        <v>9</v>
      </c>
      <c r="Q61" s="21"/>
      <c r="R61" s="21">
        <v>1</v>
      </c>
      <c r="S61" s="21">
        <v>11</v>
      </c>
      <c r="T61" s="21">
        <v>5</v>
      </c>
      <c r="U61" s="21">
        <f t="shared" si="0"/>
        <v>103</v>
      </c>
      <c r="V61" s="8"/>
      <c r="W61" s="61" t="s">
        <v>863</v>
      </c>
    </row>
    <row r="62" spans="1:23" ht="14">
      <c r="A62" s="61" t="s">
        <v>864</v>
      </c>
      <c r="B62" s="21"/>
      <c r="C62" s="21">
        <v>2</v>
      </c>
      <c r="D62" s="21">
        <v>3</v>
      </c>
      <c r="E62" s="21">
        <v>2</v>
      </c>
      <c r="F62" s="21">
        <v>3</v>
      </c>
      <c r="G62" s="21">
        <v>5</v>
      </c>
      <c r="H62" s="21">
        <v>3</v>
      </c>
      <c r="I62" s="21">
        <v>1</v>
      </c>
      <c r="J62" s="21"/>
      <c r="K62" s="21">
        <v>1</v>
      </c>
      <c r="L62" s="21">
        <v>16</v>
      </c>
      <c r="M62" s="77">
        <v>2</v>
      </c>
      <c r="N62" s="36">
        <v>31</v>
      </c>
      <c r="O62" s="36">
        <v>22</v>
      </c>
      <c r="P62" s="21">
        <v>30</v>
      </c>
      <c r="Q62" s="21">
        <v>9</v>
      </c>
      <c r="R62" s="21"/>
      <c r="S62" s="21">
        <v>46</v>
      </c>
      <c r="T62" s="21">
        <v>8</v>
      </c>
      <c r="U62" s="21">
        <f t="shared" si="0"/>
        <v>184</v>
      </c>
      <c r="V62" s="8"/>
      <c r="W62" s="61" t="s">
        <v>864</v>
      </c>
    </row>
    <row r="63" spans="1:23" ht="14">
      <c r="A63" s="61" t="s">
        <v>194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 t="str">
        <f t="shared" si="0"/>
        <v/>
      </c>
      <c r="V63" s="8"/>
      <c r="W63" s="61" t="s">
        <v>194</v>
      </c>
    </row>
    <row r="64" spans="1:23">
      <c r="A64" s="48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1" t="str">
        <f t="shared" si="0"/>
        <v/>
      </c>
      <c r="W64" s="48"/>
    </row>
    <row r="65" spans="1:23" ht="14">
      <c r="A65" s="2" t="s">
        <v>981</v>
      </c>
      <c r="B65" s="20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4"/>
      <c r="U65" s="21" t="str">
        <f t="shared" si="0"/>
        <v/>
      </c>
      <c r="W65" s="2" t="s">
        <v>981</v>
      </c>
    </row>
    <row r="66" spans="1:23" ht="14">
      <c r="A66" s="61" t="s">
        <v>1275</v>
      </c>
      <c r="B66" s="21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124"/>
      <c r="U66" s="21" t="str">
        <f t="shared" si="0"/>
        <v/>
      </c>
      <c r="V66" s="8"/>
      <c r="W66" s="61" t="s">
        <v>1275</v>
      </c>
    </row>
    <row r="67" spans="1:23" ht="14">
      <c r="A67" s="64" t="s">
        <v>1276</v>
      </c>
      <c r="B67" s="45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21" t="str">
        <f t="shared" si="0"/>
        <v/>
      </c>
      <c r="V67" s="125"/>
      <c r="W67" s="64" t="s">
        <v>1276</v>
      </c>
    </row>
    <row r="68" spans="1:23" ht="14">
      <c r="A68" s="120" t="s">
        <v>552</v>
      </c>
      <c r="B68" s="124">
        <v>8</v>
      </c>
      <c r="C68" s="124">
        <v>2</v>
      </c>
      <c r="D68" s="124">
        <v>3</v>
      </c>
      <c r="E68" s="124"/>
      <c r="F68" s="124">
        <v>8</v>
      </c>
      <c r="G68" s="124"/>
      <c r="H68" s="124">
        <v>4</v>
      </c>
      <c r="I68" s="124">
        <v>1</v>
      </c>
      <c r="J68" s="124">
        <v>6</v>
      </c>
      <c r="K68" s="124"/>
      <c r="L68" s="124">
        <v>2</v>
      </c>
      <c r="M68" s="124">
        <v>5</v>
      </c>
      <c r="N68" s="124"/>
      <c r="O68" s="124">
        <v>10</v>
      </c>
      <c r="P68" s="124">
        <v>7</v>
      </c>
      <c r="Q68" s="124"/>
      <c r="R68" s="124"/>
      <c r="S68" s="124">
        <v>5</v>
      </c>
      <c r="T68" s="131"/>
      <c r="U68" s="21">
        <f t="shared" si="0"/>
        <v>61</v>
      </c>
      <c r="V68" s="125"/>
      <c r="W68" s="64" t="s">
        <v>552</v>
      </c>
    </row>
    <row r="69" spans="1:23" ht="14">
      <c r="A69" s="64" t="s">
        <v>1277</v>
      </c>
      <c r="B69" s="45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  <c r="U69" s="21" t="str">
        <f t="shared" si="0"/>
        <v/>
      </c>
      <c r="V69" s="125"/>
      <c r="W69" s="64" t="s">
        <v>1277</v>
      </c>
    </row>
    <row r="70" spans="1:23">
      <c r="A70" s="48"/>
      <c r="B70" s="20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21" t="str">
        <f t="shared" ref="U70:U133" si="1">IF(SUM(B70:T70)=0,"",SUM(B70:T70))</f>
        <v/>
      </c>
      <c r="W70" s="48"/>
    </row>
    <row r="71" spans="1:23" ht="14">
      <c r="A71" s="2" t="s">
        <v>982</v>
      </c>
      <c r="B71" s="45"/>
      <c r="C71" s="45"/>
      <c r="D71" s="45"/>
      <c r="E71" s="45"/>
      <c r="F71" s="45"/>
      <c r="G71" s="45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45"/>
      <c r="U71" s="21" t="str">
        <f t="shared" si="1"/>
        <v/>
      </c>
      <c r="W71" s="2" t="s">
        <v>982</v>
      </c>
    </row>
    <row r="72" spans="1:23" ht="14">
      <c r="A72" s="62" t="s">
        <v>481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 t="str">
        <f t="shared" si="1"/>
        <v/>
      </c>
      <c r="V72" s="8"/>
      <c r="W72" s="61" t="s">
        <v>481</v>
      </c>
    </row>
    <row r="73" spans="1:23" ht="14">
      <c r="A73" s="61" t="s">
        <v>488</v>
      </c>
      <c r="B73" s="21">
        <v>3</v>
      </c>
      <c r="C73" s="21"/>
      <c r="D73" s="21"/>
      <c r="E73" s="21">
        <v>1</v>
      </c>
      <c r="F73" s="21">
        <v>1</v>
      </c>
      <c r="G73" s="21"/>
      <c r="H73" s="21"/>
      <c r="I73" s="21"/>
      <c r="J73" s="21"/>
      <c r="K73" s="21">
        <v>1</v>
      </c>
      <c r="L73" s="21"/>
      <c r="M73" s="21">
        <v>2</v>
      </c>
      <c r="N73" s="21"/>
      <c r="O73" s="21">
        <v>4</v>
      </c>
      <c r="P73" s="21">
        <v>3</v>
      </c>
      <c r="Q73" s="21"/>
      <c r="R73" s="21"/>
      <c r="S73" s="21"/>
      <c r="T73" s="21"/>
      <c r="U73" s="21">
        <f t="shared" si="1"/>
        <v>15</v>
      </c>
      <c r="V73" s="8"/>
      <c r="W73" s="61" t="s">
        <v>488</v>
      </c>
    </row>
    <row r="74" spans="1:23" ht="14">
      <c r="A74" s="48" t="s">
        <v>259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21" t="str">
        <f t="shared" si="1"/>
        <v/>
      </c>
      <c r="W74" s="48" t="s">
        <v>259</v>
      </c>
    </row>
    <row r="75" spans="1:23" ht="14">
      <c r="A75" s="61" t="s">
        <v>489</v>
      </c>
      <c r="B75" s="21"/>
      <c r="C75" s="21"/>
      <c r="D75" s="21"/>
      <c r="E75" s="21"/>
      <c r="F75" s="21"/>
      <c r="G75" s="21">
        <v>1</v>
      </c>
      <c r="H75" s="21"/>
      <c r="I75" s="21"/>
      <c r="J75" s="21"/>
      <c r="K75" s="21"/>
      <c r="L75" s="21"/>
      <c r="M75" s="21"/>
      <c r="N75" s="21"/>
      <c r="O75" s="21">
        <v>2</v>
      </c>
      <c r="P75" s="21">
        <v>7</v>
      </c>
      <c r="Q75" s="21"/>
      <c r="R75" s="21"/>
      <c r="S75" s="21"/>
      <c r="T75" s="21"/>
      <c r="U75" s="21">
        <f t="shared" si="1"/>
        <v>10</v>
      </c>
      <c r="V75" s="8"/>
      <c r="W75" s="61" t="s">
        <v>489</v>
      </c>
    </row>
    <row r="76" spans="1:23" ht="14">
      <c r="A76" s="61" t="s">
        <v>490</v>
      </c>
      <c r="B76" s="21">
        <v>2</v>
      </c>
      <c r="C76" s="21"/>
      <c r="D76" s="21">
        <v>3</v>
      </c>
      <c r="E76" s="21">
        <v>1</v>
      </c>
      <c r="F76" s="21"/>
      <c r="G76" s="21"/>
      <c r="H76" s="21"/>
      <c r="I76" s="21"/>
      <c r="J76" s="21"/>
      <c r="K76" s="21"/>
      <c r="L76" s="21"/>
      <c r="M76" s="21"/>
      <c r="N76" s="21"/>
      <c r="O76" s="21">
        <v>3</v>
      </c>
      <c r="P76" s="21">
        <v>3</v>
      </c>
      <c r="Q76" s="21"/>
      <c r="R76" s="21"/>
      <c r="S76" s="21"/>
      <c r="T76" s="21"/>
      <c r="U76" s="21">
        <f t="shared" si="1"/>
        <v>12</v>
      </c>
      <c r="V76" s="8"/>
      <c r="W76" s="61" t="s">
        <v>490</v>
      </c>
    </row>
    <row r="77" spans="1:23" ht="14">
      <c r="A77" s="64" t="s">
        <v>762</v>
      </c>
      <c r="B77" s="21"/>
      <c r="C77" s="21"/>
      <c r="D77" s="21"/>
      <c r="E77" s="21"/>
      <c r="F77" s="21"/>
      <c r="G77" s="21"/>
      <c r="H77" s="21"/>
      <c r="I77" s="21"/>
      <c r="J77" s="21"/>
      <c r="K77" s="21">
        <v>1</v>
      </c>
      <c r="L77" s="21"/>
      <c r="M77" s="21"/>
      <c r="N77" s="21">
        <v>1</v>
      </c>
      <c r="O77" s="21"/>
      <c r="P77" s="21">
        <v>1</v>
      </c>
      <c r="Q77" s="21"/>
      <c r="R77" s="21"/>
      <c r="S77" s="21"/>
      <c r="T77" s="21"/>
      <c r="U77" s="21">
        <f t="shared" si="1"/>
        <v>3</v>
      </c>
      <c r="V77" s="125"/>
      <c r="W77" s="64" t="s">
        <v>762</v>
      </c>
    </row>
    <row r="78" spans="1:23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21" t="str">
        <f t="shared" si="1"/>
        <v/>
      </c>
    </row>
    <row r="79" spans="1:23">
      <c r="A79" s="3" t="s">
        <v>829</v>
      </c>
      <c r="B79" s="45"/>
      <c r="C79" s="45"/>
      <c r="D79" s="45"/>
      <c r="E79" s="45"/>
      <c r="F79" s="45"/>
      <c r="G79" s="45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45"/>
      <c r="U79" s="21" t="str">
        <f t="shared" si="1"/>
        <v/>
      </c>
      <c r="W79" s="3" t="s">
        <v>829</v>
      </c>
    </row>
    <row r="80" spans="1:23" ht="14">
      <c r="A80" s="62" t="s">
        <v>745</v>
      </c>
      <c r="B80" s="21">
        <v>5</v>
      </c>
      <c r="C80" s="21"/>
      <c r="D80" s="21"/>
      <c r="E80" s="21"/>
      <c r="F80" s="21"/>
      <c r="G80" s="21">
        <v>1</v>
      </c>
      <c r="H80" s="21"/>
      <c r="I80" s="21"/>
      <c r="J80" s="21"/>
      <c r="K80" s="21"/>
      <c r="L80" s="21">
        <v>1</v>
      </c>
      <c r="M80" s="21"/>
      <c r="N80" s="21"/>
      <c r="O80" s="21"/>
      <c r="P80" s="21"/>
      <c r="Q80" s="21"/>
      <c r="R80" s="21"/>
      <c r="S80" s="21"/>
      <c r="T80" s="21"/>
      <c r="U80" s="21">
        <f t="shared" si="1"/>
        <v>7</v>
      </c>
      <c r="V80" s="8"/>
      <c r="W80" s="61" t="s">
        <v>745</v>
      </c>
    </row>
    <row r="81" spans="1:23" ht="14">
      <c r="A81" s="61" t="s">
        <v>746</v>
      </c>
      <c r="B81" s="21"/>
      <c r="C81" s="21"/>
      <c r="D81" s="21">
        <v>3</v>
      </c>
      <c r="E81" s="21">
        <v>1</v>
      </c>
      <c r="F81" s="21"/>
      <c r="G81" s="21">
        <v>12</v>
      </c>
      <c r="H81" s="21"/>
      <c r="I81" s="21"/>
      <c r="J81" s="21"/>
      <c r="K81" s="21"/>
      <c r="L81" s="21">
        <v>2</v>
      </c>
      <c r="M81" s="21"/>
      <c r="N81" s="21"/>
      <c r="O81" s="21"/>
      <c r="P81" s="21"/>
      <c r="Q81" s="21"/>
      <c r="R81" s="21"/>
      <c r="S81" s="21"/>
      <c r="T81" s="77"/>
      <c r="U81" s="21">
        <f t="shared" si="1"/>
        <v>18</v>
      </c>
      <c r="V81" s="8"/>
      <c r="W81" s="61" t="s">
        <v>746</v>
      </c>
    </row>
    <row r="82" spans="1:23" ht="14">
      <c r="A82" s="61" t="s">
        <v>436</v>
      </c>
      <c r="B82" s="21"/>
      <c r="C82" s="21"/>
      <c r="D82" s="21"/>
      <c r="E82" s="21"/>
      <c r="F82" s="21"/>
      <c r="G82" s="21">
        <v>1</v>
      </c>
      <c r="H82" s="21"/>
      <c r="I82" s="21"/>
      <c r="J82" s="21"/>
      <c r="K82" s="21"/>
      <c r="L82" s="21">
        <v>1</v>
      </c>
      <c r="M82" s="21"/>
      <c r="N82" s="21"/>
      <c r="O82" s="21"/>
      <c r="P82" s="21">
        <v>1</v>
      </c>
      <c r="Q82" s="21"/>
      <c r="R82" s="21"/>
      <c r="S82" s="21"/>
      <c r="T82" s="21">
        <v>2</v>
      </c>
      <c r="U82" s="21">
        <f t="shared" si="1"/>
        <v>5</v>
      </c>
      <c r="V82" s="8"/>
      <c r="W82" s="61" t="s">
        <v>436</v>
      </c>
    </row>
    <row r="83" spans="1:23" ht="14">
      <c r="A83" s="61" t="s">
        <v>444</v>
      </c>
      <c r="B83" s="21"/>
      <c r="C83" s="21"/>
      <c r="D83" s="21">
        <v>3</v>
      </c>
      <c r="E83" s="21">
        <v>2</v>
      </c>
      <c r="F83" s="21"/>
      <c r="G83" s="21">
        <v>11</v>
      </c>
      <c r="H83" s="21">
        <v>2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>
        <f t="shared" si="1"/>
        <v>18</v>
      </c>
      <c r="V83" s="8"/>
      <c r="W83" s="61" t="s">
        <v>444</v>
      </c>
    </row>
    <row r="84" spans="1:23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1" t="str">
        <f t="shared" si="1"/>
        <v/>
      </c>
    </row>
    <row r="85" spans="1:23" ht="14">
      <c r="A85" s="2" t="s">
        <v>830</v>
      </c>
      <c r="B85" s="45"/>
      <c r="C85" s="45"/>
      <c r="D85" s="45"/>
      <c r="E85" s="45"/>
      <c r="F85" s="45"/>
      <c r="G85" s="45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45"/>
      <c r="U85" s="21" t="str">
        <f t="shared" si="1"/>
        <v/>
      </c>
      <c r="W85" s="2" t="s">
        <v>830</v>
      </c>
    </row>
    <row r="86" spans="1:23" ht="14">
      <c r="A86" s="62" t="s">
        <v>174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 t="str">
        <f t="shared" si="1"/>
        <v/>
      </c>
      <c r="V86" s="8"/>
      <c r="W86" s="61" t="s">
        <v>174</v>
      </c>
    </row>
    <row r="87" spans="1:23" ht="14">
      <c r="A87" s="62" t="s">
        <v>175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 t="str">
        <f t="shared" si="1"/>
        <v/>
      </c>
      <c r="V87" s="8"/>
      <c r="W87" s="61" t="s">
        <v>175</v>
      </c>
    </row>
    <row r="88" spans="1:23" ht="14">
      <c r="A88" s="39" t="s">
        <v>808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 t="str">
        <f t="shared" si="1"/>
        <v/>
      </c>
      <c r="V88" s="8"/>
      <c r="W88" s="39" t="s">
        <v>808</v>
      </c>
    </row>
    <row r="89" spans="1:23" ht="14">
      <c r="A89" s="62" t="s">
        <v>173</v>
      </c>
      <c r="B89" s="21">
        <v>1</v>
      </c>
      <c r="C89" s="21"/>
      <c r="D89" s="21"/>
      <c r="E89" s="21"/>
      <c r="F89" s="21"/>
      <c r="G89" s="21"/>
      <c r="H89" s="21"/>
      <c r="I89" s="21">
        <v>1</v>
      </c>
      <c r="J89" s="21"/>
      <c r="K89" s="21"/>
      <c r="L89" s="21">
        <v>2</v>
      </c>
      <c r="M89" s="21"/>
      <c r="N89" s="21">
        <v>4</v>
      </c>
      <c r="O89" s="21">
        <v>1</v>
      </c>
      <c r="P89" s="21">
        <v>3</v>
      </c>
      <c r="Q89" s="21"/>
      <c r="R89" s="21"/>
      <c r="S89" s="21">
        <v>3</v>
      </c>
      <c r="T89" s="21">
        <v>7</v>
      </c>
      <c r="U89" s="21">
        <f t="shared" si="1"/>
        <v>22</v>
      </c>
      <c r="V89" s="8"/>
      <c r="W89" s="61" t="s">
        <v>173</v>
      </c>
    </row>
    <row r="90" spans="1:23" ht="14">
      <c r="A90" s="62" t="s">
        <v>425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 t="str">
        <f t="shared" si="1"/>
        <v/>
      </c>
      <c r="V90" s="8"/>
      <c r="W90" s="61" t="s">
        <v>425</v>
      </c>
    </row>
    <row r="91" spans="1:23" ht="14">
      <c r="A91" s="62" t="s">
        <v>614</v>
      </c>
      <c r="B91" s="21"/>
      <c r="C91" s="21"/>
      <c r="D91" s="21"/>
      <c r="E91" s="21"/>
      <c r="H91" s="21"/>
      <c r="I91" s="21"/>
      <c r="J91" s="21"/>
      <c r="K91" s="21"/>
      <c r="L91" s="21">
        <v>1</v>
      </c>
      <c r="M91" s="21"/>
      <c r="N91" s="21"/>
      <c r="O91" s="21">
        <v>2</v>
      </c>
      <c r="P91" s="21"/>
      <c r="Q91" s="21"/>
      <c r="R91" s="21"/>
      <c r="S91" s="21"/>
      <c r="T91" s="21">
        <v>1</v>
      </c>
      <c r="U91" s="21">
        <f t="shared" si="1"/>
        <v>4</v>
      </c>
      <c r="V91" s="8"/>
      <c r="W91" s="61" t="s">
        <v>614</v>
      </c>
    </row>
    <row r="92" spans="1:23" ht="14">
      <c r="A92" s="62" t="s">
        <v>467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 t="str">
        <f t="shared" si="1"/>
        <v/>
      </c>
      <c r="V92" s="8"/>
      <c r="W92" s="61" t="s">
        <v>467</v>
      </c>
    </row>
    <row r="93" spans="1:23" ht="14">
      <c r="A93" s="62" t="s">
        <v>342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 t="str">
        <f t="shared" si="1"/>
        <v/>
      </c>
      <c r="V93" s="8"/>
      <c r="W93" s="61" t="s">
        <v>342</v>
      </c>
    </row>
    <row r="94" spans="1:23" ht="14">
      <c r="A94" s="62" t="s">
        <v>344</v>
      </c>
      <c r="B94" s="77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 t="str">
        <f t="shared" si="1"/>
        <v/>
      </c>
      <c r="V94" s="8"/>
      <c r="W94" s="61" t="s">
        <v>344</v>
      </c>
    </row>
    <row r="95" spans="1:23" ht="14">
      <c r="A95" s="62" t="s">
        <v>435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 t="str">
        <f t="shared" si="1"/>
        <v/>
      </c>
      <c r="V95" s="8"/>
      <c r="W95" s="61" t="s">
        <v>435</v>
      </c>
    </row>
    <row r="96" spans="1:23" ht="14">
      <c r="A96" s="62" t="s">
        <v>398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 t="str">
        <f t="shared" si="1"/>
        <v/>
      </c>
      <c r="V96" s="8"/>
      <c r="W96" s="61" t="s">
        <v>398</v>
      </c>
    </row>
    <row r="97" spans="1:23" ht="14">
      <c r="A97" s="62" t="s">
        <v>54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>
        <v>1</v>
      </c>
      <c r="Q97" s="21"/>
      <c r="R97" s="21"/>
      <c r="S97" s="21"/>
      <c r="T97" s="21"/>
      <c r="U97" s="21">
        <f t="shared" si="1"/>
        <v>1</v>
      </c>
      <c r="V97" s="8"/>
      <c r="W97" s="61" t="s">
        <v>54</v>
      </c>
    </row>
    <row r="98" spans="1:23" ht="14">
      <c r="A98" s="62" t="s">
        <v>1272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 t="str">
        <f t="shared" si="1"/>
        <v/>
      </c>
      <c r="V98" s="8"/>
      <c r="W98" s="61" t="s">
        <v>1272</v>
      </c>
    </row>
    <row r="99" spans="1:23" ht="14">
      <c r="A99" s="62" t="s">
        <v>540</v>
      </c>
      <c r="B99" s="21"/>
      <c r="C99" s="21"/>
      <c r="D99" s="21">
        <v>4</v>
      </c>
      <c r="E99" s="21">
        <v>2</v>
      </c>
      <c r="F99" s="21"/>
      <c r="G99" s="21">
        <v>4</v>
      </c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>
        <f t="shared" si="1"/>
        <v>10</v>
      </c>
      <c r="V99" s="8"/>
      <c r="W99" s="61" t="s">
        <v>540</v>
      </c>
    </row>
    <row r="100" spans="1:23" ht="14">
      <c r="A100" s="62" t="s">
        <v>686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 t="str">
        <f t="shared" si="1"/>
        <v/>
      </c>
      <c r="V100" s="8"/>
      <c r="W100" s="61" t="s">
        <v>686</v>
      </c>
    </row>
    <row r="101" spans="1:23" ht="14">
      <c r="A101" s="38" t="s">
        <v>1399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 t="str">
        <f t="shared" si="1"/>
        <v/>
      </c>
      <c r="V101" s="8"/>
      <c r="W101" s="39" t="s">
        <v>1399</v>
      </c>
    </row>
    <row r="102" spans="1:23" ht="14">
      <c r="A102" s="62" t="s">
        <v>537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 t="str">
        <f t="shared" si="1"/>
        <v/>
      </c>
      <c r="V102" s="8"/>
      <c r="W102" s="61" t="s">
        <v>537</v>
      </c>
    </row>
    <row r="103" spans="1:23" ht="14">
      <c r="A103" s="62" t="s">
        <v>671</v>
      </c>
      <c r="B103" s="21"/>
      <c r="C103" s="21"/>
      <c r="D103" s="21"/>
      <c r="E103" s="21"/>
      <c r="F103" s="21"/>
      <c r="G103" s="21"/>
      <c r="H103" s="77"/>
      <c r="I103" s="21"/>
      <c r="J103" s="21"/>
      <c r="K103" s="21"/>
      <c r="L103" s="21"/>
      <c r="M103" s="21"/>
      <c r="N103" s="21">
        <v>1</v>
      </c>
      <c r="O103" s="21">
        <v>1</v>
      </c>
      <c r="P103" s="21"/>
      <c r="Q103" s="21"/>
      <c r="R103" s="21">
        <v>1</v>
      </c>
      <c r="S103" s="21">
        <v>4</v>
      </c>
      <c r="T103" s="21">
        <v>2</v>
      </c>
      <c r="U103" s="21">
        <f t="shared" si="1"/>
        <v>9</v>
      </c>
      <c r="V103" s="8"/>
      <c r="W103" s="61" t="s">
        <v>671</v>
      </c>
    </row>
    <row r="104" spans="1:23" ht="14">
      <c r="A104" s="62" t="s">
        <v>893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 t="str">
        <f t="shared" si="1"/>
        <v/>
      </c>
      <c r="V104" s="8"/>
      <c r="W104" s="61" t="s">
        <v>893</v>
      </c>
    </row>
    <row r="105" spans="1:23" ht="14">
      <c r="A105" s="62" t="s">
        <v>897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 t="str">
        <f t="shared" si="1"/>
        <v/>
      </c>
      <c r="V105" s="8"/>
      <c r="W105" s="61" t="s">
        <v>897</v>
      </c>
    </row>
    <row r="106" spans="1:23" ht="14">
      <c r="A106" s="62" t="s">
        <v>131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 t="str">
        <f t="shared" si="1"/>
        <v/>
      </c>
      <c r="V106" s="8"/>
      <c r="W106" s="61" t="s">
        <v>131</v>
      </c>
    </row>
    <row r="107" spans="1:23" ht="14">
      <c r="A107" s="61" t="s">
        <v>346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 t="str">
        <f t="shared" si="1"/>
        <v/>
      </c>
      <c r="V107" s="8"/>
      <c r="W107" s="61" t="s">
        <v>346</v>
      </c>
    </row>
    <row r="108" spans="1:23">
      <c r="B108" s="44"/>
      <c r="C108" s="44"/>
      <c r="D108" s="44"/>
      <c r="E108" s="44"/>
      <c r="F108" s="44"/>
      <c r="G108" s="44"/>
      <c r="M108" s="44"/>
      <c r="N108" s="44"/>
      <c r="O108" s="44"/>
      <c r="P108" s="44"/>
      <c r="Q108" s="44"/>
      <c r="R108" s="44"/>
      <c r="S108" s="44"/>
      <c r="T108" s="44"/>
      <c r="U108" s="21" t="str">
        <f t="shared" si="1"/>
        <v/>
      </c>
    </row>
    <row r="109" spans="1:23" ht="14">
      <c r="A109" s="2" t="s">
        <v>1278</v>
      </c>
      <c r="B109" s="45"/>
      <c r="C109" s="45"/>
      <c r="D109" s="45"/>
      <c r="E109" s="45"/>
      <c r="F109" s="45"/>
      <c r="G109" s="45"/>
      <c r="H109" s="125"/>
      <c r="I109" s="125"/>
      <c r="J109" s="125"/>
      <c r="K109" s="125"/>
      <c r="L109" s="125"/>
      <c r="M109" s="45"/>
      <c r="N109" s="45"/>
      <c r="O109" s="45"/>
      <c r="P109" s="45"/>
      <c r="Q109" s="45"/>
      <c r="R109" s="45"/>
      <c r="S109" s="45"/>
      <c r="T109" s="45"/>
      <c r="U109" s="21" t="str">
        <f t="shared" si="1"/>
        <v/>
      </c>
      <c r="W109" s="2" t="s">
        <v>1278</v>
      </c>
    </row>
    <row r="110" spans="1:23" ht="14">
      <c r="A110" s="62" t="s">
        <v>801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 t="str">
        <f t="shared" si="1"/>
        <v/>
      </c>
      <c r="V110" s="8"/>
      <c r="W110" s="61" t="s">
        <v>801</v>
      </c>
    </row>
    <row r="111" spans="1:23" ht="14">
      <c r="A111" s="62" t="s">
        <v>1192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 t="str">
        <f t="shared" si="1"/>
        <v/>
      </c>
      <c r="V111" s="8"/>
      <c r="W111" s="61" t="s">
        <v>1192</v>
      </c>
    </row>
    <row r="112" spans="1:23" ht="14">
      <c r="A112" s="62" t="s">
        <v>167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>
        <v>8</v>
      </c>
      <c r="N112" s="21"/>
      <c r="O112" s="21"/>
      <c r="P112" s="21"/>
      <c r="Q112" s="21"/>
      <c r="R112" s="21"/>
      <c r="S112" s="21"/>
      <c r="T112" s="21"/>
      <c r="U112" s="21">
        <f t="shared" si="1"/>
        <v>8</v>
      </c>
      <c r="V112" s="8"/>
      <c r="W112" s="61" t="s">
        <v>167</v>
      </c>
    </row>
    <row r="113" spans="1:23" ht="14">
      <c r="A113" s="62" t="s">
        <v>1191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 t="str">
        <f t="shared" si="1"/>
        <v/>
      </c>
      <c r="V113" s="8"/>
      <c r="W113" s="61" t="s">
        <v>1191</v>
      </c>
    </row>
    <row r="114" spans="1:23" ht="14">
      <c r="A114" s="62" t="s">
        <v>168</v>
      </c>
      <c r="B114" s="21">
        <v>19</v>
      </c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>
        <v>91</v>
      </c>
      <c r="O114" s="21"/>
      <c r="P114" s="21"/>
      <c r="Q114" s="21"/>
      <c r="R114" s="21"/>
      <c r="S114" s="21"/>
      <c r="T114" s="21"/>
      <c r="U114" s="21">
        <f t="shared" si="1"/>
        <v>110</v>
      </c>
      <c r="V114" s="8"/>
      <c r="W114" s="61" t="s">
        <v>168</v>
      </c>
    </row>
    <row r="115" spans="1:23" ht="14">
      <c r="A115" s="62" t="s">
        <v>205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 t="str">
        <f t="shared" si="1"/>
        <v/>
      </c>
      <c r="V115" s="8"/>
      <c r="W115" s="61" t="s">
        <v>205</v>
      </c>
    </row>
    <row r="116" spans="1:23" ht="14">
      <c r="A116" s="62" t="s">
        <v>652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 t="str">
        <f t="shared" si="1"/>
        <v/>
      </c>
      <c r="V116" s="8"/>
      <c r="W116" s="61" t="s">
        <v>652</v>
      </c>
    </row>
    <row r="117" spans="1:23" ht="14">
      <c r="A117" s="62" t="s">
        <v>6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 t="str">
        <f t="shared" si="1"/>
        <v/>
      </c>
      <c r="V117" s="8"/>
      <c r="W117" s="61" t="s">
        <v>6</v>
      </c>
    </row>
    <row r="118" spans="1:23" ht="14">
      <c r="A118" s="62" t="s">
        <v>616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>
        <v>3</v>
      </c>
      <c r="N118" s="21">
        <v>1508</v>
      </c>
      <c r="O118" s="21"/>
      <c r="P118" s="21"/>
      <c r="Q118" s="21"/>
      <c r="R118" s="21"/>
      <c r="S118" s="21"/>
      <c r="T118" s="21">
        <v>4</v>
      </c>
      <c r="U118" s="21">
        <f t="shared" si="1"/>
        <v>1515</v>
      </c>
      <c r="V118" s="8"/>
      <c r="W118" s="61" t="s">
        <v>616</v>
      </c>
    </row>
    <row r="119" spans="1:23"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1" t="str">
        <f t="shared" si="1"/>
        <v/>
      </c>
    </row>
    <row r="120" spans="1:23" ht="14">
      <c r="A120" s="2" t="s">
        <v>1279</v>
      </c>
      <c r="B120" s="45"/>
      <c r="C120" s="45"/>
      <c r="D120" s="45"/>
      <c r="E120" s="45"/>
      <c r="F120" s="45"/>
      <c r="G120" s="45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45"/>
      <c r="U120" s="21" t="str">
        <f t="shared" si="1"/>
        <v/>
      </c>
      <c r="W120" s="2" t="s">
        <v>1279</v>
      </c>
    </row>
    <row r="121" spans="1:23" ht="14">
      <c r="A121" s="62" t="s">
        <v>687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9"/>
      <c r="U121" s="21" t="str">
        <f t="shared" si="1"/>
        <v/>
      </c>
      <c r="V121" s="8"/>
      <c r="W121" s="61" t="s">
        <v>687</v>
      </c>
    </row>
    <row r="122" spans="1:23" ht="14">
      <c r="A122" s="61" t="s">
        <v>688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 t="str">
        <f t="shared" si="1"/>
        <v/>
      </c>
      <c r="V122" s="8"/>
      <c r="W122" s="61" t="s">
        <v>688</v>
      </c>
    </row>
    <row r="123" spans="1:23" ht="14">
      <c r="A123" s="61" t="s">
        <v>791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 t="str">
        <f t="shared" si="1"/>
        <v/>
      </c>
      <c r="V123" s="8"/>
      <c r="W123" s="61" t="s">
        <v>791</v>
      </c>
    </row>
    <row r="124" spans="1:23">
      <c r="A124" s="48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1" t="str">
        <f t="shared" si="1"/>
        <v/>
      </c>
      <c r="W124" s="48"/>
    </row>
    <row r="125" spans="1:23" ht="14">
      <c r="A125" s="2" t="s">
        <v>1273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1" t="str">
        <f t="shared" si="1"/>
        <v/>
      </c>
      <c r="W125" s="2" t="s">
        <v>1273</v>
      </c>
    </row>
    <row r="126" spans="1:23" ht="14">
      <c r="A126" s="61" t="s">
        <v>1</v>
      </c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 t="str">
        <f t="shared" si="1"/>
        <v/>
      </c>
      <c r="V126" s="8"/>
      <c r="W126" s="61" t="s">
        <v>1</v>
      </c>
    </row>
    <row r="127" spans="1:23" ht="14">
      <c r="A127" s="61" t="s">
        <v>17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 t="str">
        <f t="shared" si="1"/>
        <v/>
      </c>
      <c r="V127" s="8"/>
      <c r="W127" s="61" t="s">
        <v>17</v>
      </c>
    </row>
    <row r="128" spans="1:23"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1" t="str">
        <f t="shared" si="1"/>
        <v/>
      </c>
    </row>
    <row r="129" spans="1:23" ht="14">
      <c r="A129" s="2" t="s">
        <v>65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45"/>
      <c r="U129" s="21" t="str">
        <f t="shared" si="1"/>
        <v/>
      </c>
      <c r="W129" s="2" t="s">
        <v>65</v>
      </c>
    </row>
    <row r="130" spans="1:23" ht="14">
      <c r="A130" s="62" t="s">
        <v>695</v>
      </c>
      <c r="B130" s="21"/>
      <c r="C130" s="21"/>
      <c r="D130" s="21"/>
      <c r="E130" s="21"/>
      <c r="F130" s="21"/>
      <c r="G130" s="21"/>
      <c r="H130" s="21"/>
      <c r="I130" s="21">
        <v>1</v>
      </c>
      <c r="J130" s="21"/>
      <c r="K130" s="21"/>
      <c r="L130" s="21"/>
      <c r="M130" s="21">
        <v>1</v>
      </c>
      <c r="N130" s="21">
        <v>10</v>
      </c>
      <c r="O130" s="21"/>
      <c r="P130" s="21"/>
      <c r="Q130" s="21"/>
      <c r="R130" s="21"/>
      <c r="S130" s="21"/>
      <c r="T130" s="21"/>
      <c r="U130" s="21">
        <f t="shared" si="1"/>
        <v>12</v>
      </c>
      <c r="V130" s="8"/>
      <c r="W130" s="61" t="s">
        <v>695</v>
      </c>
    </row>
    <row r="131" spans="1:23" ht="14">
      <c r="A131" s="39" t="s">
        <v>896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>
        <v>12</v>
      </c>
      <c r="O131" s="21"/>
      <c r="P131" s="21"/>
      <c r="Q131" s="21"/>
      <c r="R131" s="21">
        <v>2</v>
      </c>
      <c r="S131" s="21"/>
      <c r="T131" s="21">
        <v>1</v>
      </c>
      <c r="U131" s="21">
        <f t="shared" si="1"/>
        <v>15</v>
      </c>
      <c r="V131" s="8"/>
      <c r="W131" s="39" t="s">
        <v>896</v>
      </c>
    </row>
    <row r="132" spans="1:23" ht="14">
      <c r="A132" s="62" t="s">
        <v>570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 t="str">
        <f t="shared" si="1"/>
        <v/>
      </c>
      <c r="V132" s="8"/>
      <c r="W132" s="61" t="s">
        <v>570</v>
      </c>
    </row>
    <row r="133" spans="1:23" ht="14">
      <c r="A133" s="62" t="s">
        <v>571</v>
      </c>
      <c r="B133" s="21">
        <v>1</v>
      </c>
      <c r="C133" s="21"/>
      <c r="D133" s="21"/>
      <c r="E133" s="21"/>
      <c r="F133" s="21"/>
      <c r="G133" s="21"/>
      <c r="H133" s="21"/>
      <c r="I133" s="21">
        <v>2</v>
      </c>
      <c r="J133" s="21"/>
      <c r="K133" s="21">
        <v>1</v>
      </c>
      <c r="L133" s="21"/>
      <c r="M133" s="21">
        <v>1</v>
      </c>
      <c r="N133" s="21"/>
      <c r="O133" s="21">
        <v>1</v>
      </c>
      <c r="P133" s="21"/>
      <c r="Q133" s="21">
        <v>1</v>
      </c>
      <c r="R133" s="21">
        <v>2</v>
      </c>
      <c r="S133" s="21"/>
      <c r="T133" s="21"/>
      <c r="U133" s="21">
        <f t="shared" si="1"/>
        <v>9</v>
      </c>
      <c r="V133" s="8"/>
      <c r="W133" s="61" t="s">
        <v>571</v>
      </c>
    </row>
    <row r="134" spans="1:23" ht="14">
      <c r="A134" s="62" t="s">
        <v>572</v>
      </c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 t="str">
        <f t="shared" ref="U134:U197" si="2">IF(SUM(B134:T134)=0,"",SUM(B134:T134))</f>
        <v/>
      </c>
      <c r="V134" s="8"/>
      <c r="W134" s="61" t="s">
        <v>572</v>
      </c>
    </row>
    <row r="135" spans="1:23" ht="14">
      <c r="A135" s="62" t="s">
        <v>821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 t="str">
        <f t="shared" si="2"/>
        <v/>
      </c>
      <c r="V135" s="8"/>
      <c r="W135" s="61" t="s">
        <v>821</v>
      </c>
    </row>
    <row r="136" spans="1:23" ht="14">
      <c r="A136" s="62" t="s">
        <v>528</v>
      </c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 t="str">
        <f t="shared" si="2"/>
        <v/>
      </c>
      <c r="V136" s="8"/>
      <c r="W136" s="61" t="s">
        <v>528</v>
      </c>
    </row>
    <row r="137" spans="1:23"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1" t="str">
        <f t="shared" si="2"/>
        <v/>
      </c>
    </row>
    <row r="138" spans="1:23">
      <c r="A138" s="3" t="s">
        <v>692</v>
      </c>
      <c r="B138" s="45"/>
      <c r="C138" s="45"/>
      <c r="D138" s="45"/>
      <c r="E138" s="45"/>
      <c r="F138" s="45"/>
      <c r="G138" s="45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45"/>
      <c r="U138" s="21" t="str">
        <f t="shared" si="2"/>
        <v/>
      </c>
      <c r="W138" s="3" t="s">
        <v>692</v>
      </c>
    </row>
    <row r="139" spans="1:23" ht="14">
      <c r="A139" s="62" t="s">
        <v>390</v>
      </c>
      <c r="B139" s="21">
        <v>16</v>
      </c>
      <c r="C139" s="21"/>
      <c r="D139" s="21">
        <v>15</v>
      </c>
      <c r="E139" s="21">
        <v>3</v>
      </c>
      <c r="F139" s="21"/>
      <c r="G139" s="21">
        <v>6</v>
      </c>
      <c r="H139" s="36">
        <v>1</v>
      </c>
      <c r="I139" s="21">
        <v>35</v>
      </c>
      <c r="J139" s="21"/>
      <c r="K139" s="21">
        <v>1</v>
      </c>
      <c r="L139" s="21">
        <v>13</v>
      </c>
      <c r="M139" s="21">
        <v>10</v>
      </c>
      <c r="N139" s="21">
        <v>17</v>
      </c>
      <c r="O139" s="21">
        <v>1</v>
      </c>
      <c r="P139" s="21">
        <v>16</v>
      </c>
      <c r="Q139" s="21"/>
      <c r="R139" s="21"/>
      <c r="S139" s="21">
        <v>17</v>
      </c>
      <c r="T139" s="21"/>
      <c r="U139" s="21">
        <f t="shared" si="2"/>
        <v>151</v>
      </c>
      <c r="V139" s="8"/>
      <c r="W139" s="61" t="s">
        <v>390</v>
      </c>
    </row>
    <row r="140" spans="1:23" ht="14">
      <c r="A140" s="62" t="s">
        <v>391</v>
      </c>
      <c r="B140" s="21">
        <v>4</v>
      </c>
      <c r="C140" s="21"/>
      <c r="D140" s="21"/>
      <c r="E140" s="21"/>
      <c r="F140" s="21"/>
      <c r="G140" s="21"/>
      <c r="H140" s="21"/>
      <c r="I140" s="21">
        <v>6</v>
      </c>
      <c r="J140" s="21">
        <v>1</v>
      </c>
      <c r="K140" s="21"/>
      <c r="L140" s="21"/>
      <c r="M140" s="21">
        <v>6</v>
      </c>
      <c r="N140" s="21">
        <v>2</v>
      </c>
      <c r="O140" s="21"/>
      <c r="P140" s="21"/>
      <c r="Q140" s="21"/>
      <c r="R140" s="21"/>
      <c r="S140" s="21"/>
      <c r="T140" s="21">
        <v>3</v>
      </c>
      <c r="U140" s="21">
        <f t="shared" si="2"/>
        <v>22</v>
      </c>
      <c r="V140" s="8"/>
      <c r="W140" s="61" t="s">
        <v>391</v>
      </c>
    </row>
    <row r="141" spans="1:23" ht="14">
      <c r="A141" s="62" t="s">
        <v>439</v>
      </c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>
        <v>1</v>
      </c>
      <c r="N141" s="21">
        <v>1</v>
      </c>
      <c r="O141" s="21"/>
      <c r="P141" s="21"/>
      <c r="Q141" s="21"/>
      <c r="R141" s="21"/>
      <c r="S141" s="21"/>
      <c r="T141" s="21"/>
      <c r="U141" s="21">
        <f t="shared" si="2"/>
        <v>2</v>
      </c>
      <c r="V141" s="8"/>
      <c r="W141" s="61" t="s">
        <v>439</v>
      </c>
    </row>
    <row r="142" spans="1:23" ht="14">
      <c r="A142" s="62" t="s">
        <v>551</v>
      </c>
      <c r="B142" s="21"/>
      <c r="C142" s="21"/>
      <c r="D142" s="21"/>
      <c r="E142" s="21"/>
      <c r="F142" s="21"/>
      <c r="G142" s="21">
        <v>1</v>
      </c>
      <c r="H142" s="21"/>
      <c r="I142" s="21"/>
      <c r="J142" s="21"/>
      <c r="K142" s="21"/>
      <c r="L142" s="21"/>
      <c r="M142" s="21"/>
      <c r="N142" s="21"/>
      <c r="O142" s="21"/>
      <c r="P142" s="21">
        <v>1</v>
      </c>
      <c r="Q142" s="21"/>
      <c r="R142" s="21"/>
      <c r="S142" s="21">
        <v>1</v>
      </c>
      <c r="T142" s="21"/>
      <c r="U142" s="21">
        <f t="shared" si="2"/>
        <v>3</v>
      </c>
      <c r="V142" s="8"/>
      <c r="W142" s="61" t="s">
        <v>551</v>
      </c>
    </row>
    <row r="143" spans="1:23" ht="14">
      <c r="A143" s="62" t="s">
        <v>593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>
        <v>1</v>
      </c>
      <c r="T143" s="21"/>
      <c r="U143" s="21">
        <f t="shared" si="2"/>
        <v>1</v>
      </c>
      <c r="V143" s="8"/>
      <c r="W143" s="61" t="s">
        <v>593</v>
      </c>
    </row>
    <row r="144" spans="1:23" ht="14">
      <c r="A144" s="62" t="s">
        <v>594</v>
      </c>
      <c r="B144" s="21">
        <v>1</v>
      </c>
      <c r="C144" s="21"/>
      <c r="D144" s="21"/>
      <c r="E144" s="21"/>
      <c r="F144" s="21"/>
      <c r="G144" s="21"/>
      <c r="H144" s="21">
        <v>1</v>
      </c>
      <c r="I144" s="21"/>
      <c r="J144" s="21"/>
      <c r="K144" s="21">
        <v>1</v>
      </c>
      <c r="L144" s="21"/>
      <c r="M144" s="21"/>
      <c r="N144" s="21">
        <v>1</v>
      </c>
      <c r="O144" s="21">
        <v>1</v>
      </c>
      <c r="P144" s="21"/>
      <c r="Q144" s="21"/>
      <c r="R144" s="21"/>
      <c r="S144" s="21">
        <v>1</v>
      </c>
      <c r="T144" s="21"/>
      <c r="U144" s="21">
        <f t="shared" si="2"/>
        <v>6</v>
      </c>
      <c r="V144" s="8"/>
      <c r="W144" s="61" t="s">
        <v>594</v>
      </c>
    </row>
    <row r="145" spans="1:23" ht="14">
      <c r="A145" s="62" t="s">
        <v>212</v>
      </c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 t="str">
        <f t="shared" si="2"/>
        <v/>
      </c>
      <c r="V145" s="8"/>
      <c r="W145" s="61" t="s">
        <v>212</v>
      </c>
    </row>
    <row r="146" spans="1:23" ht="14">
      <c r="A146" s="62" t="s">
        <v>357</v>
      </c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 t="str">
        <f t="shared" si="2"/>
        <v/>
      </c>
      <c r="V146" s="8"/>
      <c r="W146" s="61" t="s">
        <v>357</v>
      </c>
    </row>
    <row r="147" spans="1:23" ht="14">
      <c r="A147" s="62" t="s">
        <v>392</v>
      </c>
      <c r="B147" s="21">
        <v>4</v>
      </c>
      <c r="C147" s="21"/>
      <c r="D147" s="21">
        <v>3</v>
      </c>
      <c r="E147" s="21">
        <v>2</v>
      </c>
      <c r="F147" s="21"/>
      <c r="G147" s="21">
        <v>22</v>
      </c>
      <c r="H147" s="21"/>
      <c r="I147" s="21">
        <v>1</v>
      </c>
      <c r="J147" s="21"/>
      <c r="K147" s="21"/>
      <c r="L147" s="21"/>
      <c r="M147" s="21">
        <v>5</v>
      </c>
      <c r="N147" s="21"/>
      <c r="O147" s="21"/>
      <c r="P147" s="21">
        <v>1</v>
      </c>
      <c r="Q147" s="21"/>
      <c r="R147" s="21"/>
      <c r="S147" s="21"/>
      <c r="T147" s="21">
        <v>1</v>
      </c>
      <c r="U147" s="21">
        <f t="shared" si="2"/>
        <v>39</v>
      </c>
      <c r="V147" s="8"/>
      <c r="W147" s="61" t="s">
        <v>392</v>
      </c>
    </row>
    <row r="148" spans="1:23" ht="14">
      <c r="A148" s="62" t="s">
        <v>437</v>
      </c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 t="str">
        <f t="shared" si="2"/>
        <v/>
      </c>
      <c r="V148" s="8"/>
      <c r="W148" s="61" t="s">
        <v>437</v>
      </c>
    </row>
    <row r="149" spans="1:23" ht="14">
      <c r="A149" s="62" t="s">
        <v>438</v>
      </c>
      <c r="B149" s="21">
        <v>2</v>
      </c>
      <c r="C149" s="21">
        <v>3</v>
      </c>
      <c r="D149" s="21">
        <v>1</v>
      </c>
      <c r="E149" s="21"/>
      <c r="F149" s="21"/>
      <c r="G149" s="21"/>
      <c r="H149" s="21"/>
      <c r="I149" s="21">
        <v>1</v>
      </c>
      <c r="J149" s="21"/>
      <c r="K149" s="21"/>
      <c r="L149" s="21">
        <v>3</v>
      </c>
      <c r="M149" s="21">
        <v>4</v>
      </c>
      <c r="N149" s="21">
        <v>7</v>
      </c>
      <c r="O149" s="21">
        <v>7</v>
      </c>
      <c r="P149" s="21">
        <v>13</v>
      </c>
      <c r="Q149" s="21"/>
      <c r="R149" s="21">
        <v>1</v>
      </c>
      <c r="S149" s="21">
        <v>6</v>
      </c>
      <c r="T149" s="21">
        <v>1</v>
      </c>
      <c r="U149" s="21">
        <f t="shared" si="2"/>
        <v>49</v>
      </c>
      <c r="V149" s="8"/>
      <c r="W149" s="61" t="s">
        <v>438</v>
      </c>
    </row>
    <row r="150" spans="1:23" ht="14">
      <c r="A150" s="62" t="s">
        <v>160</v>
      </c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 t="str">
        <f t="shared" si="2"/>
        <v/>
      </c>
      <c r="V150" s="8"/>
      <c r="W150" s="61" t="s">
        <v>160</v>
      </c>
    </row>
    <row r="151" spans="1:23" ht="14">
      <c r="A151" s="62" t="s">
        <v>393</v>
      </c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 t="str">
        <f t="shared" si="2"/>
        <v/>
      </c>
      <c r="V151" s="8"/>
      <c r="W151" s="61" t="s">
        <v>393</v>
      </c>
    </row>
    <row r="152" spans="1:23" ht="14">
      <c r="A152" s="38" t="s">
        <v>1427</v>
      </c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>
        <v>1</v>
      </c>
      <c r="M152" s="21"/>
      <c r="N152" s="21"/>
      <c r="O152" s="21"/>
      <c r="P152" s="21"/>
      <c r="Q152" s="21"/>
      <c r="R152" s="21"/>
      <c r="S152" s="21"/>
      <c r="T152" s="21">
        <v>2</v>
      </c>
      <c r="U152" s="21">
        <f t="shared" si="2"/>
        <v>3</v>
      </c>
      <c r="V152" s="8"/>
      <c r="W152" s="39" t="s">
        <v>1427</v>
      </c>
    </row>
    <row r="153" spans="1:23" ht="14">
      <c r="A153" s="38" t="s">
        <v>1426</v>
      </c>
      <c r="B153" s="44"/>
      <c r="C153" s="44">
        <v>1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21">
        <f t="shared" si="2"/>
        <v>1</v>
      </c>
      <c r="V153" s="8"/>
      <c r="W153" s="39" t="s">
        <v>1426</v>
      </c>
    </row>
    <row r="154" spans="1:23">
      <c r="A154" s="48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21" t="str">
        <f t="shared" si="2"/>
        <v/>
      </c>
      <c r="W154" s="48"/>
    </row>
    <row r="155" spans="1:23" ht="14">
      <c r="A155" s="2" t="s">
        <v>980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21" t="str">
        <f t="shared" si="2"/>
        <v/>
      </c>
      <c r="W155" s="2" t="s">
        <v>980</v>
      </c>
    </row>
    <row r="156" spans="1:23" ht="14">
      <c r="A156" s="62" t="s">
        <v>865</v>
      </c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>
        <v>1</v>
      </c>
      <c r="U156" s="21">
        <f t="shared" si="2"/>
        <v>1</v>
      </c>
      <c r="V156" s="8"/>
      <c r="W156" s="61" t="s">
        <v>865</v>
      </c>
    </row>
    <row r="157" spans="1:23" ht="14">
      <c r="A157" s="61" t="s">
        <v>842</v>
      </c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 t="str">
        <f t="shared" si="2"/>
        <v/>
      </c>
      <c r="V157" s="8"/>
      <c r="W157" s="61" t="s">
        <v>842</v>
      </c>
    </row>
    <row r="158" spans="1:23" ht="14">
      <c r="A158" s="61" t="s">
        <v>866</v>
      </c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>
        <v>4</v>
      </c>
      <c r="M158" s="21"/>
      <c r="N158" s="21"/>
      <c r="O158" s="21">
        <v>2</v>
      </c>
      <c r="P158" s="21"/>
      <c r="Q158" s="21"/>
      <c r="R158" s="21"/>
      <c r="S158" s="21"/>
      <c r="T158" s="21">
        <v>1</v>
      </c>
      <c r="U158" s="21">
        <f t="shared" si="2"/>
        <v>7</v>
      </c>
      <c r="V158" s="8"/>
      <c r="W158" s="61" t="s">
        <v>866</v>
      </c>
    </row>
    <row r="159" spans="1:23" ht="14">
      <c r="A159" s="61" t="s">
        <v>479</v>
      </c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 t="str">
        <f t="shared" si="2"/>
        <v/>
      </c>
      <c r="V159" s="8"/>
      <c r="W159" s="61" t="s">
        <v>479</v>
      </c>
    </row>
    <row r="160" spans="1:23" ht="14">
      <c r="A160" s="61" t="s">
        <v>480</v>
      </c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 t="str">
        <f t="shared" si="2"/>
        <v/>
      </c>
      <c r="V160" s="8"/>
      <c r="W160" s="61" t="s">
        <v>480</v>
      </c>
    </row>
    <row r="161" spans="1:23" ht="14">
      <c r="A161" s="61" t="s">
        <v>214</v>
      </c>
      <c r="B161" s="21"/>
      <c r="C161" s="21"/>
      <c r="D161" s="21"/>
      <c r="E161" s="77"/>
      <c r="F161" s="77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 t="str">
        <f t="shared" si="2"/>
        <v/>
      </c>
      <c r="V161" s="8"/>
      <c r="W161" s="61" t="s">
        <v>214</v>
      </c>
    </row>
    <row r="162" spans="1:23" ht="14">
      <c r="A162" s="61" t="s">
        <v>867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 t="str">
        <f t="shared" si="2"/>
        <v/>
      </c>
      <c r="V162" s="8"/>
      <c r="W162" s="61" t="s">
        <v>867</v>
      </c>
    </row>
    <row r="163" spans="1:23" ht="14">
      <c r="A163" s="61" t="s">
        <v>576</v>
      </c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 t="str">
        <f t="shared" si="2"/>
        <v/>
      </c>
      <c r="V163" s="8"/>
      <c r="W163" s="61" t="s">
        <v>576</v>
      </c>
    </row>
    <row r="164" spans="1:23" ht="14">
      <c r="A164" s="61" t="s">
        <v>697</v>
      </c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 t="str">
        <f t="shared" si="2"/>
        <v/>
      </c>
      <c r="V164" s="8"/>
      <c r="W164" s="61" t="s">
        <v>697</v>
      </c>
    </row>
    <row r="165" spans="1:23" ht="14">
      <c r="A165" s="61" t="s">
        <v>291</v>
      </c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 t="str">
        <f t="shared" si="2"/>
        <v/>
      </c>
      <c r="V165" s="8"/>
      <c r="W165" s="61" t="s">
        <v>291</v>
      </c>
    </row>
    <row r="166" spans="1:23"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1" t="str">
        <f t="shared" si="2"/>
        <v/>
      </c>
    </row>
    <row r="167" spans="1:23" ht="14">
      <c r="A167" s="2" t="s">
        <v>383</v>
      </c>
      <c r="B167" s="45"/>
      <c r="C167" s="45"/>
      <c r="D167" s="45"/>
      <c r="E167" s="45"/>
      <c r="F167" s="45"/>
      <c r="G167" s="45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45"/>
      <c r="U167" s="21" t="str">
        <f t="shared" si="2"/>
        <v/>
      </c>
      <c r="W167" s="2" t="s">
        <v>383</v>
      </c>
    </row>
    <row r="168" spans="1:23" ht="14">
      <c r="A168" s="62" t="s">
        <v>332</v>
      </c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>
        <v>1</v>
      </c>
      <c r="P168" s="21"/>
      <c r="Q168" s="21"/>
      <c r="R168" s="21">
        <v>1</v>
      </c>
      <c r="S168" s="21"/>
      <c r="T168" s="21"/>
      <c r="U168" s="21">
        <f t="shared" si="2"/>
        <v>2</v>
      </c>
      <c r="V168" s="8"/>
      <c r="W168" s="61" t="s">
        <v>332</v>
      </c>
    </row>
    <row r="169" spans="1:23"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21" t="str">
        <f t="shared" si="2"/>
        <v/>
      </c>
    </row>
    <row r="170" spans="1:23">
      <c r="A170" s="3" t="s">
        <v>554</v>
      </c>
      <c r="B170" s="45"/>
      <c r="C170" s="45"/>
      <c r="D170" s="45"/>
      <c r="E170" s="45"/>
      <c r="F170" s="45"/>
      <c r="G170" s="45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45"/>
      <c r="U170" s="21" t="str">
        <f t="shared" si="2"/>
        <v/>
      </c>
      <c r="W170" s="3" t="s">
        <v>554</v>
      </c>
    </row>
    <row r="171" spans="1:23" ht="14">
      <c r="A171" s="62" t="s">
        <v>198</v>
      </c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>
        <v>2</v>
      </c>
      <c r="P171" s="21"/>
      <c r="Q171" s="21"/>
      <c r="R171" s="21"/>
      <c r="S171" s="21"/>
      <c r="T171" s="21"/>
      <c r="U171" s="21">
        <f t="shared" si="2"/>
        <v>2</v>
      </c>
      <c r="V171" s="8"/>
      <c r="W171" s="61" t="s">
        <v>198</v>
      </c>
    </row>
    <row r="172" spans="1:23" ht="14">
      <c r="A172" s="61" t="s">
        <v>199</v>
      </c>
      <c r="B172" s="21"/>
      <c r="C172" s="21"/>
      <c r="D172" s="21"/>
      <c r="E172" s="21"/>
      <c r="F172" s="21"/>
      <c r="G172" s="21"/>
      <c r="H172" s="21">
        <v>4</v>
      </c>
      <c r="I172" s="21"/>
      <c r="J172" s="21"/>
      <c r="K172" s="21">
        <v>2</v>
      </c>
      <c r="L172" s="21"/>
      <c r="M172" s="21"/>
      <c r="N172" s="21"/>
      <c r="O172" s="21"/>
      <c r="P172" s="21"/>
      <c r="Q172" s="21"/>
      <c r="R172" s="21"/>
      <c r="S172" s="21"/>
      <c r="T172" s="21"/>
      <c r="U172" s="21">
        <f t="shared" si="2"/>
        <v>6</v>
      </c>
      <c r="V172" s="8"/>
      <c r="W172" s="61" t="s">
        <v>199</v>
      </c>
    </row>
    <row r="173" spans="1:23">
      <c r="A173" s="140" t="s">
        <v>1498</v>
      </c>
      <c r="B173" s="140"/>
      <c r="C173" s="140"/>
      <c r="D173" s="140"/>
      <c r="E173" s="140"/>
      <c r="F173" s="140"/>
      <c r="G173" s="140"/>
      <c r="H173" s="140"/>
      <c r="I173" s="140"/>
      <c r="J173" s="140"/>
      <c r="K173" s="140"/>
      <c r="L173" s="140"/>
      <c r="M173" s="140"/>
      <c r="N173" s="140"/>
      <c r="O173" s="140"/>
      <c r="P173" s="140"/>
      <c r="Q173" s="140"/>
      <c r="R173" s="140"/>
      <c r="S173" s="140"/>
      <c r="T173" s="140"/>
      <c r="U173" s="21" t="str">
        <f t="shared" si="2"/>
        <v/>
      </c>
      <c r="V173" s="140"/>
      <c r="W173" s="140" t="s">
        <v>1498</v>
      </c>
    </row>
    <row r="174" spans="1:23" ht="14">
      <c r="A174" s="61" t="s">
        <v>717</v>
      </c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 t="str">
        <f t="shared" si="2"/>
        <v/>
      </c>
      <c r="V174" s="8"/>
      <c r="W174" s="61" t="s">
        <v>717</v>
      </c>
    </row>
    <row r="175" spans="1:23" ht="14">
      <c r="A175" s="62" t="s">
        <v>333</v>
      </c>
      <c r="B175" s="21"/>
      <c r="C175" s="21"/>
      <c r="D175" s="21"/>
      <c r="E175" s="21"/>
      <c r="F175" s="21"/>
      <c r="G175" s="21"/>
      <c r="H175" s="21"/>
      <c r="I175" s="21">
        <v>2</v>
      </c>
      <c r="J175" s="21"/>
      <c r="K175" s="21"/>
      <c r="L175" s="21"/>
      <c r="M175" s="21"/>
      <c r="N175" s="21"/>
      <c r="O175" s="21">
        <v>7</v>
      </c>
      <c r="P175" s="21"/>
      <c r="Q175" s="21"/>
      <c r="R175" s="21"/>
      <c r="S175" s="21">
        <v>8</v>
      </c>
      <c r="T175" s="21"/>
      <c r="U175" s="21">
        <f t="shared" si="2"/>
        <v>17</v>
      </c>
      <c r="V175" s="8"/>
      <c r="W175" s="61" t="s">
        <v>333</v>
      </c>
    </row>
    <row r="176" spans="1:23" ht="14">
      <c r="A176" s="61" t="s">
        <v>334</v>
      </c>
      <c r="B176" s="21"/>
      <c r="C176" s="21"/>
      <c r="D176" s="21"/>
      <c r="E176" s="21"/>
      <c r="F176" s="21"/>
      <c r="G176" s="21"/>
      <c r="H176" s="21"/>
      <c r="I176" s="77" t="s">
        <v>1128</v>
      </c>
      <c r="J176" s="21"/>
      <c r="K176" s="21"/>
      <c r="L176" s="21"/>
      <c r="M176" s="21">
        <v>2</v>
      </c>
      <c r="N176" s="21"/>
      <c r="O176" s="21"/>
      <c r="P176" s="21"/>
      <c r="Q176" s="21"/>
      <c r="R176" s="21"/>
      <c r="S176" s="21"/>
      <c r="T176" s="21"/>
      <c r="U176" s="21">
        <f t="shared" si="2"/>
        <v>2</v>
      </c>
      <c r="V176" s="8"/>
      <c r="W176" s="61" t="s">
        <v>334</v>
      </c>
    </row>
    <row r="177" spans="1:23" ht="14">
      <c r="A177" s="61" t="s">
        <v>1256</v>
      </c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 t="str">
        <f t="shared" si="2"/>
        <v/>
      </c>
      <c r="V177" s="8"/>
      <c r="W177" s="61" t="s">
        <v>1256</v>
      </c>
    </row>
    <row r="178" spans="1:23" ht="14">
      <c r="A178" s="61" t="s">
        <v>200</v>
      </c>
      <c r="B178" s="21">
        <v>2</v>
      </c>
      <c r="C178" s="21"/>
      <c r="D178" s="21"/>
      <c r="E178" s="21">
        <v>3</v>
      </c>
      <c r="F178" s="21"/>
      <c r="G178" s="21">
        <v>1</v>
      </c>
      <c r="H178" s="21"/>
      <c r="I178" s="21"/>
      <c r="J178" s="21"/>
      <c r="K178" s="21"/>
      <c r="L178" s="21">
        <v>2</v>
      </c>
      <c r="M178" s="21"/>
      <c r="N178" s="21">
        <v>4</v>
      </c>
      <c r="O178" s="21"/>
      <c r="P178" s="21">
        <v>3</v>
      </c>
      <c r="Q178" s="21">
        <v>1</v>
      </c>
      <c r="R178" s="21"/>
      <c r="S178" s="21"/>
      <c r="T178" s="21">
        <v>1</v>
      </c>
      <c r="U178" s="21">
        <f t="shared" si="2"/>
        <v>17</v>
      </c>
      <c r="V178" s="8"/>
      <c r="W178" s="61" t="s">
        <v>200</v>
      </c>
    </row>
    <row r="179" spans="1:23" ht="14">
      <c r="A179" s="61" t="s">
        <v>336</v>
      </c>
      <c r="B179" s="21">
        <v>1</v>
      </c>
      <c r="C179" s="21"/>
      <c r="D179" s="21"/>
      <c r="E179" s="21">
        <v>1</v>
      </c>
      <c r="F179" s="21"/>
      <c r="G179" s="21">
        <v>1</v>
      </c>
      <c r="H179" s="21"/>
      <c r="I179" s="21"/>
      <c r="J179" s="21"/>
      <c r="K179" s="21"/>
      <c r="L179" s="21"/>
      <c r="M179" s="21"/>
      <c r="N179" s="21"/>
      <c r="O179" s="21">
        <v>1</v>
      </c>
      <c r="P179" s="21">
        <v>1</v>
      </c>
      <c r="Q179" s="21"/>
      <c r="R179" s="21"/>
      <c r="S179" s="21">
        <v>3</v>
      </c>
      <c r="T179" s="21"/>
      <c r="U179" s="21">
        <f t="shared" si="2"/>
        <v>8</v>
      </c>
      <c r="V179" s="8"/>
      <c r="W179" s="61" t="s">
        <v>336</v>
      </c>
    </row>
    <row r="180" spans="1:23" ht="14">
      <c r="A180" s="61" t="s">
        <v>787</v>
      </c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 t="str">
        <f t="shared" si="2"/>
        <v/>
      </c>
      <c r="V180" s="8"/>
      <c r="W180" s="61" t="s">
        <v>787</v>
      </c>
    </row>
    <row r="181" spans="1:23" ht="14">
      <c r="A181" s="61" t="s">
        <v>263</v>
      </c>
      <c r="B181" s="21"/>
      <c r="C181" s="21">
        <v>1</v>
      </c>
      <c r="D181" s="21">
        <v>1</v>
      </c>
      <c r="E181" s="21"/>
      <c r="F181" s="21">
        <v>1</v>
      </c>
      <c r="G181" s="21"/>
      <c r="H181" s="21">
        <v>1</v>
      </c>
      <c r="I181" s="77"/>
      <c r="J181" s="77"/>
      <c r="K181" s="77">
        <v>1</v>
      </c>
      <c r="L181" s="77"/>
      <c r="M181" s="21">
        <v>2</v>
      </c>
      <c r="N181" s="21"/>
      <c r="O181" s="21">
        <v>2</v>
      </c>
      <c r="P181" s="21"/>
      <c r="Q181" s="21"/>
      <c r="R181" s="21"/>
      <c r="S181" s="21"/>
      <c r="T181" s="21"/>
      <c r="U181" s="21">
        <f t="shared" si="2"/>
        <v>9</v>
      </c>
      <c r="V181" s="8"/>
      <c r="W181" s="61" t="s">
        <v>263</v>
      </c>
    </row>
    <row r="182" spans="1:23" ht="14">
      <c r="A182" s="61" t="s">
        <v>271</v>
      </c>
      <c r="B182" s="21">
        <v>2</v>
      </c>
      <c r="C182" s="21">
        <v>2</v>
      </c>
      <c r="D182" s="21">
        <v>1</v>
      </c>
      <c r="E182" s="21"/>
      <c r="F182" s="21">
        <v>2</v>
      </c>
      <c r="G182" s="21">
        <v>1</v>
      </c>
      <c r="H182" s="21">
        <v>4</v>
      </c>
      <c r="I182" s="21"/>
      <c r="J182" s="21"/>
      <c r="K182" s="21">
        <v>4</v>
      </c>
      <c r="L182" s="21">
        <v>3</v>
      </c>
      <c r="M182" s="21"/>
      <c r="N182" s="21">
        <v>2</v>
      </c>
      <c r="O182" s="21">
        <v>2</v>
      </c>
      <c r="P182" s="21"/>
      <c r="Q182" s="21">
        <v>2</v>
      </c>
      <c r="R182" s="21"/>
      <c r="S182" s="21">
        <v>3</v>
      </c>
      <c r="T182" s="21"/>
      <c r="U182" s="21">
        <f t="shared" si="2"/>
        <v>28</v>
      </c>
      <c r="V182" s="8"/>
      <c r="W182" s="61" t="s">
        <v>271</v>
      </c>
    </row>
    <row r="183" spans="1:23" ht="14">
      <c r="A183" s="62" t="s">
        <v>206</v>
      </c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 t="str">
        <f t="shared" si="2"/>
        <v/>
      </c>
      <c r="V183" s="8"/>
      <c r="W183" s="61" t="s">
        <v>206</v>
      </c>
    </row>
    <row r="184" spans="1:23"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21" t="str">
        <f t="shared" si="2"/>
        <v/>
      </c>
    </row>
    <row r="185" spans="1:23" ht="14">
      <c r="A185" s="2" t="s">
        <v>253</v>
      </c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1" t="str">
        <f t="shared" si="2"/>
        <v/>
      </c>
      <c r="W185" s="2" t="s">
        <v>253</v>
      </c>
    </row>
    <row r="186" spans="1:23" ht="14">
      <c r="A186" s="62" t="s">
        <v>440</v>
      </c>
      <c r="B186" s="21"/>
      <c r="C186" s="21">
        <v>1</v>
      </c>
      <c r="D186" s="21"/>
      <c r="E186" s="21"/>
      <c r="F186" s="21"/>
      <c r="G186" s="21"/>
      <c r="H186" s="21"/>
      <c r="I186" s="21"/>
      <c r="J186" s="21"/>
      <c r="K186" s="21"/>
      <c r="L186" s="21">
        <v>5</v>
      </c>
      <c r="M186" s="21"/>
      <c r="N186" s="21">
        <v>6</v>
      </c>
      <c r="O186" s="21">
        <v>5</v>
      </c>
      <c r="P186" s="21">
        <v>13</v>
      </c>
      <c r="Q186" s="21"/>
      <c r="R186" s="21">
        <v>2</v>
      </c>
      <c r="S186" s="21">
        <v>9</v>
      </c>
      <c r="T186" s="21">
        <v>3</v>
      </c>
      <c r="U186" s="21">
        <f t="shared" si="2"/>
        <v>44</v>
      </c>
      <c r="V186" s="8"/>
      <c r="W186" s="61" t="s">
        <v>440</v>
      </c>
    </row>
    <row r="187" spans="1:23" ht="14">
      <c r="A187" s="62" t="s">
        <v>441</v>
      </c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 t="str">
        <f t="shared" si="2"/>
        <v/>
      </c>
      <c r="V187" s="8"/>
      <c r="W187" s="61" t="s">
        <v>441</v>
      </c>
    </row>
    <row r="188" spans="1:23" ht="14">
      <c r="A188" s="62" t="s">
        <v>442</v>
      </c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 t="str">
        <f t="shared" si="2"/>
        <v/>
      </c>
      <c r="V188" s="8"/>
      <c r="W188" s="61" t="s">
        <v>442</v>
      </c>
    </row>
    <row r="189" spans="1:23" ht="14">
      <c r="A189" s="62" t="s">
        <v>443</v>
      </c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 t="str">
        <f t="shared" si="2"/>
        <v/>
      </c>
      <c r="V189" s="8"/>
      <c r="W189" s="61" t="s">
        <v>443</v>
      </c>
    </row>
    <row r="190" spans="1:23" ht="14">
      <c r="A190" s="62" t="s">
        <v>20</v>
      </c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 t="str">
        <f t="shared" si="2"/>
        <v/>
      </c>
      <c r="V190" s="8"/>
      <c r="W190" s="61" t="s">
        <v>20</v>
      </c>
    </row>
    <row r="191" spans="1:23"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21" t="str">
        <f t="shared" si="2"/>
        <v/>
      </c>
    </row>
    <row r="192" spans="1:23" ht="14">
      <c r="A192" s="2" t="s">
        <v>1455</v>
      </c>
      <c r="B192" s="45"/>
      <c r="C192" s="45"/>
      <c r="D192" s="45"/>
      <c r="E192" s="45"/>
      <c r="F192" s="45"/>
      <c r="G192" s="45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45"/>
      <c r="U192" s="21" t="str">
        <f t="shared" si="2"/>
        <v/>
      </c>
      <c r="W192" s="2" t="s">
        <v>1455</v>
      </c>
    </row>
    <row r="193" spans="1:23" ht="14">
      <c r="A193" s="62" t="s">
        <v>264</v>
      </c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0"/>
      <c r="R193" s="20"/>
      <c r="S193" s="21">
        <v>1</v>
      </c>
      <c r="T193" s="21"/>
      <c r="U193" s="21">
        <f t="shared" si="2"/>
        <v>1</v>
      </c>
      <c r="V193" s="8"/>
      <c r="W193" s="61" t="s">
        <v>264</v>
      </c>
    </row>
    <row r="194" spans="1:23" ht="14">
      <c r="A194" s="61" t="s">
        <v>265</v>
      </c>
      <c r="B194" s="21"/>
      <c r="C194" s="21">
        <v>1</v>
      </c>
      <c r="D194" s="21"/>
      <c r="E194" s="21"/>
      <c r="F194" s="21"/>
      <c r="G194" s="21"/>
      <c r="H194" s="21"/>
      <c r="I194" s="21"/>
      <c r="J194" s="21"/>
      <c r="K194" s="21"/>
      <c r="L194" s="21">
        <v>2</v>
      </c>
      <c r="M194" s="21"/>
      <c r="N194" s="21"/>
      <c r="O194" s="21">
        <v>1</v>
      </c>
      <c r="P194" s="21">
        <v>1</v>
      </c>
      <c r="Q194" s="21"/>
      <c r="R194" s="21"/>
      <c r="S194" s="21"/>
      <c r="T194" s="21"/>
      <c r="U194" s="21">
        <f t="shared" si="2"/>
        <v>5</v>
      </c>
      <c r="V194" s="8"/>
      <c r="W194" s="61" t="s">
        <v>265</v>
      </c>
    </row>
    <row r="195" spans="1:23" ht="14">
      <c r="A195" s="61" t="s">
        <v>51</v>
      </c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 t="str">
        <f t="shared" si="2"/>
        <v/>
      </c>
      <c r="V195" s="8"/>
      <c r="W195" s="61" t="s">
        <v>51</v>
      </c>
    </row>
    <row r="196" spans="1:23" ht="14">
      <c r="A196" s="61" t="s">
        <v>126</v>
      </c>
      <c r="B196" s="21"/>
      <c r="C196" s="21"/>
      <c r="D196" s="21"/>
      <c r="E196" s="21"/>
      <c r="F196" s="21"/>
      <c r="G196" s="21">
        <v>1</v>
      </c>
      <c r="H196" s="21"/>
      <c r="I196" s="21"/>
      <c r="J196" s="21"/>
      <c r="K196" s="21"/>
      <c r="L196" s="21">
        <v>1</v>
      </c>
      <c r="M196" s="21"/>
      <c r="N196" s="21"/>
      <c r="O196" s="21"/>
      <c r="P196" s="21"/>
      <c r="Q196" s="21"/>
      <c r="R196" s="21"/>
      <c r="S196" s="21">
        <v>1</v>
      </c>
      <c r="T196" s="21"/>
      <c r="U196" s="21">
        <f t="shared" si="2"/>
        <v>3</v>
      </c>
      <c r="V196" s="8"/>
      <c r="W196" s="61" t="s">
        <v>126</v>
      </c>
    </row>
    <row r="197" spans="1:23" ht="14">
      <c r="A197" s="61" t="s">
        <v>127</v>
      </c>
      <c r="B197" s="21"/>
      <c r="C197" s="21"/>
      <c r="D197" s="21"/>
      <c r="E197" s="21"/>
      <c r="F197" s="21"/>
      <c r="G197" s="21">
        <v>1</v>
      </c>
      <c r="H197" s="21"/>
      <c r="I197" s="21"/>
      <c r="J197" s="21"/>
      <c r="K197" s="21">
        <v>4</v>
      </c>
      <c r="L197" s="21">
        <v>2</v>
      </c>
      <c r="M197" s="21"/>
      <c r="N197" s="21"/>
      <c r="O197" s="21"/>
      <c r="P197" s="21">
        <v>2</v>
      </c>
      <c r="Q197" s="21"/>
      <c r="R197" s="21"/>
      <c r="S197" s="21">
        <v>1</v>
      </c>
      <c r="T197" s="21"/>
      <c r="U197" s="21">
        <f t="shared" si="2"/>
        <v>10</v>
      </c>
      <c r="V197" s="8"/>
      <c r="W197" s="61" t="s">
        <v>127</v>
      </c>
    </row>
    <row r="198" spans="1:23" ht="14">
      <c r="A198" s="61" t="s">
        <v>128</v>
      </c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>
        <v>2</v>
      </c>
      <c r="T198" s="21"/>
      <c r="U198" s="21">
        <f t="shared" ref="U198:U261" si="3">IF(SUM(B198:T198)=0,"",SUM(B198:T198))</f>
        <v>2</v>
      </c>
      <c r="V198" s="8"/>
      <c r="W198" s="61" t="s">
        <v>128</v>
      </c>
    </row>
    <row r="199" spans="1:23" ht="14">
      <c r="A199" s="39" t="s">
        <v>1509</v>
      </c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>
        <v>1</v>
      </c>
      <c r="O199" s="21"/>
      <c r="P199" s="21"/>
      <c r="Q199" s="21"/>
      <c r="R199" s="21"/>
      <c r="S199" s="21"/>
      <c r="T199" s="21"/>
      <c r="U199" s="21">
        <f t="shared" si="3"/>
        <v>1</v>
      </c>
      <c r="V199" s="8"/>
      <c r="W199" s="39" t="s">
        <v>1509</v>
      </c>
    </row>
    <row r="200" spans="1:23" ht="14">
      <c r="A200" s="61" t="s">
        <v>21</v>
      </c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 t="str">
        <f t="shared" si="3"/>
        <v/>
      </c>
      <c r="V200" s="8"/>
      <c r="W200" s="61" t="s">
        <v>21</v>
      </c>
    </row>
    <row r="201" spans="1:23" ht="14">
      <c r="A201" s="61" t="s">
        <v>4</v>
      </c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>
        <v>4</v>
      </c>
      <c r="M201" s="21"/>
      <c r="N201" s="21">
        <v>14</v>
      </c>
      <c r="O201" s="21">
        <v>2</v>
      </c>
      <c r="P201" s="21">
        <v>3</v>
      </c>
      <c r="Q201" s="21"/>
      <c r="R201" s="21">
        <v>2</v>
      </c>
      <c r="S201" s="21">
        <v>9</v>
      </c>
      <c r="T201" s="21"/>
      <c r="U201" s="21">
        <f t="shared" si="3"/>
        <v>34</v>
      </c>
      <c r="V201" s="8"/>
      <c r="W201" s="61" t="s">
        <v>4</v>
      </c>
    </row>
    <row r="202" spans="1:23" ht="14">
      <c r="A202" s="61" t="s">
        <v>142</v>
      </c>
      <c r="B202" s="21"/>
      <c r="C202" s="21"/>
      <c r="D202" s="21"/>
      <c r="E202" s="21"/>
      <c r="F202" s="21"/>
      <c r="G202" s="21"/>
      <c r="H202" s="21"/>
      <c r="I202" s="21">
        <v>2</v>
      </c>
      <c r="J202" s="21"/>
      <c r="K202" s="21"/>
      <c r="L202" s="21">
        <v>7</v>
      </c>
      <c r="M202" s="21"/>
      <c r="N202" s="21"/>
      <c r="O202" s="21">
        <v>6</v>
      </c>
      <c r="P202" s="21"/>
      <c r="Q202" s="21"/>
      <c r="R202" s="21"/>
      <c r="S202" s="21">
        <v>2</v>
      </c>
      <c r="T202" s="21"/>
      <c r="U202" s="21">
        <f t="shared" si="3"/>
        <v>17</v>
      </c>
      <c r="V202" s="8"/>
      <c r="W202" s="61" t="s">
        <v>142</v>
      </c>
    </row>
    <row r="203" spans="1:23" ht="14">
      <c r="A203" s="61" t="s">
        <v>143</v>
      </c>
      <c r="B203" s="21"/>
      <c r="C203" s="21"/>
      <c r="D203" s="21">
        <v>2</v>
      </c>
      <c r="E203" s="21"/>
      <c r="F203" s="21"/>
      <c r="G203" s="21">
        <v>4</v>
      </c>
      <c r="H203" s="21"/>
      <c r="I203" s="21"/>
      <c r="J203" s="21"/>
      <c r="K203" s="21"/>
      <c r="L203" s="21">
        <v>1</v>
      </c>
      <c r="M203" s="21">
        <v>6</v>
      </c>
      <c r="N203" s="21">
        <v>27</v>
      </c>
      <c r="O203" s="21">
        <v>4</v>
      </c>
      <c r="P203" s="21">
        <v>1</v>
      </c>
      <c r="Q203" s="21">
        <v>1</v>
      </c>
      <c r="R203" s="21">
        <v>8</v>
      </c>
      <c r="S203" s="21">
        <v>5</v>
      </c>
      <c r="T203" s="21">
        <v>3</v>
      </c>
      <c r="U203" s="21">
        <f t="shared" si="3"/>
        <v>62</v>
      </c>
      <c r="V203" s="8"/>
      <c r="W203" s="61" t="s">
        <v>143</v>
      </c>
    </row>
    <row r="204" spans="1:23" ht="14">
      <c r="A204" s="61" t="s">
        <v>52</v>
      </c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 t="str">
        <f t="shared" si="3"/>
        <v/>
      </c>
      <c r="V204" s="8"/>
      <c r="W204" s="61" t="s">
        <v>52</v>
      </c>
    </row>
    <row r="205" spans="1:23" ht="14">
      <c r="A205" s="61" t="s">
        <v>22</v>
      </c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 t="str">
        <f t="shared" si="3"/>
        <v/>
      </c>
      <c r="V205" s="8"/>
      <c r="W205" s="61" t="s">
        <v>22</v>
      </c>
    </row>
    <row r="206" spans="1:23"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21" t="str">
        <f t="shared" si="3"/>
        <v/>
      </c>
    </row>
    <row r="207" spans="1:23" ht="14">
      <c r="A207" s="2" t="s">
        <v>556</v>
      </c>
      <c r="B207" s="45"/>
      <c r="C207" s="45"/>
      <c r="D207" s="45"/>
      <c r="E207" s="45"/>
      <c r="F207" s="45"/>
      <c r="G207" s="45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45"/>
      <c r="U207" s="21" t="str">
        <f t="shared" si="3"/>
        <v/>
      </c>
      <c r="W207" s="2" t="s">
        <v>556</v>
      </c>
    </row>
    <row r="208" spans="1:23" ht="14">
      <c r="A208" s="61" t="s">
        <v>482</v>
      </c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 t="str">
        <f t="shared" si="3"/>
        <v/>
      </c>
      <c r="V208" s="8"/>
      <c r="W208" s="61" t="s">
        <v>482</v>
      </c>
    </row>
    <row r="209" spans="1:23" ht="14">
      <c r="A209" s="62" t="s">
        <v>341</v>
      </c>
      <c r="B209" s="21">
        <v>1</v>
      </c>
      <c r="C209" s="21">
        <v>2</v>
      </c>
      <c r="D209" s="21"/>
      <c r="E209" s="21"/>
      <c r="F209" s="21"/>
      <c r="G209" s="21">
        <v>1</v>
      </c>
      <c r="H209" s="21">
        <v>6</v>
      </c>
      <c r="I209" s="21"/>
      <c r="J209" s="21"/>
      <c r="K209" s="21">
        <v>4</v>
      </c>
      <c r="L209" s="21">
        <v>1</v>
      </c>
      <c r="M209" s="21"/>
      <c r="N209" s="21"/>
      <c r="O209" s="21">
        <v>6</v>
      </c>
      <c r="P209" s="77">
        <v>1</v>
      </c>
      <c r="Q209" s="21"/>
      <c r="R209" s="21"/>
      <c r="S209" s="21">
        <v>4</v>
      </c>
      <c r="T209" s="21"/>
      <c r="U209" s="21">
        <f t="shared" si="3"/>
        <v>26</v>
      </c>
      <c r="V209" s="8"/>
      <c r="W209" s="61" t="s">
        <v>341</v>
      </c>
    </row>
    <row r="210" spans="1:23" ht="14">
      <c r="A210" s="61" t="s">
        <v>502</v>
      </c>
      <c r="B210" s="21"/>
      <c r="C210" s="21">
        <v>2</v>
      </c>
      <c r="D210" s="21"/>
      <c r="E210" s="21">
        <v>2</v>
      </c>
      <c r="F210" s="21">
        <v>1</v>
      </c>
      <c r="G210" s="21"/>
      <c r="H210" s="21">
        <v>1</v>
      </c>
      <c r="I210" s="21"/>
      <c r="J210" s="21"/>
      <c r="K210" s="21">
        <v>3</v>
      </c>
      <c r="L210" s="21">
        <v>1</v>
      </c>
      <c r="M210" s="21">
        <v>1</v>
      </c>
      <c r="N210" s="21">
        <v>4</v>
      </c>
      <c r="O210" s="21">
        <v>1</v>
      </c>
      <c r="P210" s="21"/>
      <c r="Q210" s="21"/>
      <c r="R210" s="21"/>
      <c r="S210" s="21">
        <v>14</v>
      </c>
      <c r="T210" s="21"/>
      <c r="U210" s="21">
        <f t="shared" si="3"/>
        <v>30</v>
      </c>
      <c r="V210" s="8"/>
      <c r="W210" s="61" t="s">
        <v>502</v>
      </c>
    </row>
    <row r="211" spans="1:23" ht="14">
      <c r="A211" s="61" t="s">
        <v>741</v>
      </c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 t="str">
        <f t="shared" si="3"/>
        <v/>
      </c>
      <c r="V211" s="8"/>
      <c r="W211" s="61" t="s">
        <v>741</v>
      </c>
    </row>
    <row r="212" spans="1:23" ht="14">
      <c r="A212" s="61" t="s">
        <v>23</v>
      </c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 t="str">
        <f t="shared" si="3"/>
        <v/>
      </c>
      <c r="V212" s="8"/>
      <c r="W212" s="61" t="s">
        <v>23</v>
      </c>
    </row>
    <row r="213" spans="1:23">
      <c r="A213" s="48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21" t="str">
        <f t="shared" si="3"/>
        <v/>
      </c>
      <c r="W213" s="48"/>
    </row>
    <row r="214" spans="1:23" ht="14">
      <c r="A214" s="2" t="s">
        <v>1456</v>
      </c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21" t="str">
        <f t="shared" si="3"/>
        <v/>
      </c>
      <c r="W214" s="2" t="s">
        <v>1456</v>
      </c>
    </row>
    <row r="215" spans="1:23" ht="14">
      <c r="A215" s="61" t="s">
        <v>497</v>
      </c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>
        <v>1</v>
      </c>
      <c r="U215" s="21">
        <f t="shared" si="3"/>
        <v>1</v>
      </c>
      <c r="V215" s="8"/>
      <c r="W215" s="61" t="s">
        <v>497</v>
      </c>
    </row>
    <row r="216" spans="1:23"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21" t="str">
        <f t="shared" si="3"/>
        <v/>
      </c>
    </row>
    <row r="217" spans="1:23" ht="14">
      <c r="A217" s="2" t="s">
        <v>557</v>
      </c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21" t="str">
        <f t="shared" si="3"/>
        <v/>
      </c>
      <c r="W217" s="2" t="s">
        <v>557</v>
      </c>
    </row>
    <row r="218" spans="1:23" ht="14">
      <c r="A218" s="39" t="s">
        <v>309</v>
      </c>
      <c r="B218" s="21"/>
      <c r="C218" s="21"/>
      <c r="D218" s="21"/>
      <c r="E218" s="21">
        <v>1</v>
      </c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>
        <f t="shared" si="3"/>
        <v>1</v>
      </c>
      <c r="V218" s="8"/>
      <c r="W218" s="39" t="s">
        <v>309</v>
      </c>
    </row>
    <row r="219" spans="1:23" ht="14">
      <c r="A219" s="62" t="s">
        <v>343</v>
      </c>
      <c r="B219" s="21">
        <v>4</v>
      </c>
      <c r="C219" s="21">
        <v>7</v>
      </c>
      <c r="D219" s="21">
        <v>1</v>
      </c>
      <c r="E219" s="21">
        <v>4</v>
      </c>
      <c r="F219" s="21">
        <v>8</v>
      </c>
      <c r="G219" s="21"/>
      <c r="H219" s="21">
        <v>4</v>
      </c>
      <c r="I219" s="21">
        <v>2</v>
      </c>
      <c r="J219" s="21"/>
      <c r="K219" s="21">
        <v>2</v>
      </c>
      <c r="L219" s="21"/>
      <c r="M219" s="21">
        <v>1</v>
      </c>
      <c r="N219" s="21"/>
      <c r="O219" s="21">
        <v>2</v>
      </c>
      <c r="P219" s="21"/>
      <c r="Q219" s="21">
        <v>1</v>
      </c>
      <c r="R219" s="21"/>
      <c r="S219" s="21">
        <v>16</v>
      </c>
      <c r="T219" s="21"/>
      <c r="U219" s="21">
        <f t="shared" si="3"/>
        <v>52</v>
      </c>
      <c r="V219" s="8"/>
      <c r="W219" s="61" t="s">
        <v>343</v>
      </c>
    </row>
    <row r="220" spans="1:23" ht="14">
      <c r="A220" s="61" t="s">
        <v>1230</v>
      </c>
      <c r="B220" s="21">
        <v>23</v>
      </c>
      <c r="C220" s="21"/>
      <c r="D220" s="21"/>
      <c r="E220" s="21">
        <v>1</v>
      </c>
      <c r="F220" s="21">
        <v>7</v>
      </c>
      <c r="G220" s="21"/>
      <c r="H220" s="21"/>
      <c r="I220" s="21">
        <v>6</v>
      </c>
      <c r="J220" s="21"/>
      <c r="K220" s="21"/>
      <c r="L220" s="21">
        <v>7</v>
      </c>
      <c r="M220" s="21">
        <v>4</v>
      </c>
      <c r="N220" s="21">
        <v>16</v>
      </c>
      <c r="O220" s="21">
        <v>11</v>
      </c>
      <c r="P220" s="21">
        <v>3</v>
      </c>
      <c r="Q220" s="21"/>
      <c r="R220" s="21"/>
      <c r="S220" s="21">
        <v>5</v>
      </c>
      <c r="T220" s="21"/>
      <c r="U220" s="21">
        <f t="shared" si="3"/>
        <v>83</v>
      </c>
      <c r="V220" s="8"/>
      <c r="W220" s="61" t="s">
        <v>1230</v>
      </c>
    </row>
    <row r="221" spans="1:23" ht="14">
      <c r="A221" s="61" t="s">
        <v>496</v>
      </c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>
        <v>3</v>
      </c>
      <c r="M221" s="21"/>
      <c r="N221" s="21">
        <v>8</v>
      </c>
      <c r="O221" s="21">
        <v>4</v>
      </c>
      <c r="P221" s="21">
        <v>4</v>
      </c>
      <c r="Q221" s="21"/>
      <c r="R221" s="21">
        <v>1</v>
      </c>
      <c r="S221" s="21"/>
      <c r="T221" s="21">
        <v>3</v>
      </c>
      <c r="U221" s="21">
        <f t="shared" si="3"/>
        <v>23</v>
      </c>
      <c r="V221" s="8"/>
      <c r="W221" s="61" t="s">
        <v>496</v>
      </c>
    </row>
    <row r="222" spans="1:23" ht="14">
      <c r="A222" s="61" t="s">
        <v>793</v>
      </c>
      <c r="B222" s="21">
        <v>22</v>
      </c>
      <c r="C222" s="21">
        <v>5</v>
      </c>
      <c r="D222" s="21">
        <v>30</v>
      </c>
      <c r="E222" s="21">
        <v>17</v>
      </c>
      <c r="F222" s="21"/>
      <c r="G222" s="21">
        <v>3</v>
      </c>
      <c r="H222" s="21"/>
      <c r="I222" s="21"/>
      <c r="J222" s="21">
        <v>1</v>
      </c>
      <c r="K222" s="21">
        <v>2</v>
      </c>
      <c r="L222" s="21">
        <v>4</v>
      </c>
      <c r="M222" s="21">
        <v>11</v>
      </c>
      <c r="N222" s="21">
        <v>17</v>
      </c>
      <c r="O222" s="21">
        <v>4</v>
      </c>
      <c r="P222" s="21"/>
      <c r="Q222" s="21"/>
      <c r="R222" s="21">
        <v>2</v>
      </c>
      <c r="S222" s="21">
        <v>1</v>
      </c>
      <c r="T222" s="21">
        <v>11</v>
      </c>
      <c r="U222" s="21">
        <f t="shared" si="3"/>
        <v>130</v>
      </c>
      <c r="V222" s="8"/>
      <c r="W222" s="61" t="s">
        <v>793</v>
      </c>
    </row>
    <row r="223" spans="1:23" ht="14">
      <c r="A223" s="61" t="s">
        <v>794</v>
      </c>
      <c r="B223" s="21">
        <v>3</v>
      </c>
      <c r="C223" s="21">
        <v>10</v>
      </c>
      <c r="D223" s="21">
        <v>2</v>
      </c>
      <c r="E223" s="21">
        <v>1</v>
      </c>
      <c r="F223" s="21">
        <v>3</v>
      </c>
      <c r="G223" s="21">
        <v>5</v>
      </c>
      <c r="H223" s="21">
        <v>3</v>
      </c>
      <c r="I223" s="21">
        <v>6</v>
      </c>
      <c r="J223" s="21">
        <v>3</v>
      </c>
      <c r="K223" s="21">
        <v>1</v>
      </c>
      <c r="L223" s="21">
        <v>12</v>
      </c>
      <c r="M223" s="21">
        <v>5</v>
      </c>
      <c r="N223" s="21">
        <v>25</v>
      </c>
      <c r="O223" s="21">
        <v>6</v>
      </c>
      <c r="P223" s="21">
        <v>15</v>
      </c>
      <c r="Q223" s="21">
        <v>2</v>
      </c>
      <c r="R223" s="21">
        <v>2</v>
      </c>
      <c r="S223" s="21">
        <v>25</v>
      </c>
      <c r="T223" s="21">
        <v>22</v>
      </c>
      <c r="U223" s="21">
        <f t="shared" si="3"/>
        <v>151</v>
      </c>
      <c r="V223" s="8"/>
      <c r="W223" s="61" t="s">
        <v>794</v>
      </c>
    </row>
    <row r="224" spans="1:23" ht="14">
      <c r="A224" s="38" t="s">
        <v>1391</v>
      </c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21" t="str">
        <f t="shared" si="3"/>
        <v/>
      </c>
      <c r="V224" s="8"/>
      <c r="W224" s="39" t="s">
        <v>1391</v>
      </c>
    </row>
    <row r="225" spans="1:23">
      <c r="A225" s="51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21" t="str">
        <f t="shared" si="3"/>
        <v/>
      </c>
      <c r="W225" s="51"/>
    </row>
    <row r="226" spans="1:23" ht="14">
      <c r="A226" s="2" t="s">
        <v>1457</v>
      </c>
      <c r="B226" s="45"/>
      <c r="C226" s="45"/>
      <c r="D226" s="45"/>
      <c r="E226" s="45"/>
      <c r="F226" s="45"/>
      <c r="G226" s="45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45"/>
      <c r="U226" s="21" t="str">
        <f t="shared" si="3"/>
        <v/>
      </c>
      <c r="W226" s="2" t="s">
        <v>1457</v>
      </c>
    </row>
    <row r="227" spans="1:23" ht="14">
      <c r="A227" s="61" t="s">
        <v>165</v>
      </c>
      <c r="B227" s="21">
        <v>13</v>
      </c>
      <c r="C227" s="21">
        <v>5</v>
      </c>
      <c r="D227" s="21"/>
      <c r="E227" s="21">
        <v>3</v>
      </c>
      <c r="F227" s="21">
        <v>5</v>
      </c>
      <c r="G227" s="21"/>
      <c r="H227" s="21">
        <v>2</v>
      </c>
      <c r="I227" s="21"/>
      <c r="J227" s="21">
        <v>1</v>
      </c>
      <c r="K227" s="21"/>
      <c r="L227" s="21">
        <v>2</v>
      </c>
      <c r="M227" s="21">
        <v>2</v>
      </c>
      <c r="N227" s="21"/>
      <c r="O227" s="21">
        <v>3</v>
      </c>
      <c r="P227" s="21">
        <v>4</v>
      </c>
      <c r="Q227" s="21"/>
      <c r="R227" s="21"/>
      <c r="S227" s="21">
        <v>2</v>
      </c>
      <c r="T227" s="21"/>
      <c r="U227" s="21">
        <f t="shared" si="3"/>
        <v>42</v>
      </c>
      <c r="V227" s="8"/>
      <c r="W227" s="61" t="s">
        <v>165</v>
      </c>
    </row>
    <row r="228" spans="1:23" ht="14">
      <c r="A228" s="61" t="s">
        <v>320</v>
      </c>
      <c r="B228" s="21"/>
      <c r="C228" s="21"/>
      <c r="D228" s="21"/>
      <c r="E228" s="21"/>
      <c r="F228" s="21"/>
      <c r="G228" s="21">
        <v>1</v>
      </c>
      <c r="H228" s="21"/>
      <c r="I228" s="21"/>
      <c r="J228" s="21"/>
      <c r="K228" s="21">
        <v>1</v>
      </c>
      <c r="L228" s="21">
        <v>1</v>
      </c>
      <c r="M228" s="21"/>
      <c r="N228" s="21"/>
      <c r="O228" s="21">
        <v>1</v>
      </c>
      <c r="P228" s="21"/>
      <c r="Q228" s="21"/>
      <c r="R228" s="21"/>
      <c r="S228" s="21"/>
      <c r="T228" s="21"/>
      <c r="U228" s="21">
        <f t="shared" si="3"/>
        <v>4</v>
      </c>
      <c r="V228" s="8"/>
      <c r="W228" s="61" t="s">
        <v>320</v>
      </c>
    </row>
    <row r="229" spans="1:23" ht="14">
      <c r="A229" s="61" t="s">
        <v>172</v>
      </c>
      <c r="B229" s="21">
        <v>4</v>
      </c>
      <c r="C229" s="21">
        <v>2</v>
      </c>
      <c r="D229" s="21">
        <v>2</v>
      </c>
      <c r="E229" s="21">
        <v>2</v>
      </c>
      <c r="F229" s="21">
        <v>2</v>
      </c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>
        <f t="shared" si="3"/>
        <v>12</v>
      </c>
      <c r="V229" s="8"/>
      <c r="W229" s="61" t="s">
        <v>172</v>
      </c>
    </row>
    <row r="230" spans="1:23" ht="14">
      <c r="A230" s="64" t="s">
        <v>617</v>
      </c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 t="str">
        <f t="shared" si="3"/>
        <v/>
      </c>
      <c r="V230" s="125"/>
      <c r="W230" s="64" t="s">
        <v>617</v>
      </c>
    </row>
    <row r="231" spans="1:23"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21" t="str">
        <f t="shared" si="3"/>
        <v/>
      </c>
    </row>
    <row r="232" spans="1:23" ht="14">
      <c r="A232" s="2" t="s">
        <v>558</v>
      </c>
      <c r="B232" s="45"/>
      <c r="C232" s="45"/>
      <c r="D232" s="45"/>
      <c r="E232" s="45"/>
      <c r="F232" s="45"/>
      <c r="G232" s="45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45"/>
      <c r="U232" s="21" t="str">
        <f t="shared" si="3"/>
        <v/>
      </c>
      <c r="W232" s="2" t="s">
        <v>558</v>
      </c>
    </row>
    <row r="233" spans="1:23" ht="14">
      <c r="A233" s="61" t="s">
        <v>470</v>
      </c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>
        <v>5</v>
      </c>
      <c r="M233" s="21"/>
      <c r="N233" s="21"/>
      <c r="O233" s="21">
        <v>4</v>
      </c>
      <c r="P233" s="21">
        <v>18</v>
      </c>
      <c r="Q233" s="21"/>
      <c r="R233" s="21"/>
      <c r="S233" s="21">
        <v>16</v>
      </c>
      <c r="T233" s="21">
        <v>8</v>
      </c>
      <c r="U233" s="21">
        <f t="shared" si="3"/>
        <v>51</v>
      </c>
      <c r="V233" s="8"/>
      <c r="W233" s="61" t="s">
        <v>470</v>
      </c>
    </row>
    <row r="234" spans="1:23" ht="14">
      <c r="A234" s="61" t="s">
        <v>473</v>
      </c>
      <c r="B234" s="21"/>
      <c r="C234" s="21"/>
      <c r="D234" s="21"/>
      <c r="E234" s="21"/>
      <c r="F234" s="21"/>
      <c r="G234" s="21"/>
      <c r="H234" s="21"/>
      <c r="I234" s="21"/>
      <c r="J234" s="21">
        <v>4</v>
      </c>
      <c r="K234" s="21"/>
      <c r="L234" s="21"/>
      <c r="M234" s="21"/>
      <c r="N234" s="21">
        <v>1</v>
      </c>
      <c r="O234" s="21">
        <v>4</v>
      </c>
      <c r="P234" s="21"/>
      <c r="Q234" s="21"/>
      <c r="R234" s="21">
        <v>4</v>
      </c>
      <c r="S234" s="21">
        <v>2</v>
      </c>
      <c r="T234" s="21">
        <v>2</v>
      </c>
      <c r="U234" s="21">
        <f t="shared" si="3"/>
        <v>17</v>
      </c>
      <c r="V234" s="8"/>
      <c r="W234" s="61" t="s">
        <v>473</v>
      </c>
    </row>
    <row r="235" spans="1:23" ht="14">
      <c r="A235" s="61" t="s">
        <v>727</v>
      </c>
      <c r="B235" s="21">
        <v>7</v>
      </c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0"/>
      <c r="O235" s="20"/>
      <c r="P235" s="20"/>
      <c r="Q235" s="20"/>
      <c r="R235" s="20">
        <v>1</v>
      </c>
      <c r="S235" s="21"/>
      <c r="T235" s="21"/>
      <c r="U235" s="21">
        <f t="shared" si="3"/>
        <v>8</v>
      </c>
      <c r="V235" s="8"/>
      <c r="W235" s="61" t="s">
        <v>727</v>
      </c>
    </row>
    <row r="236" spans="1:23" ht="14">
      <c r="A236" s="61" t="s">
        <v>471</v>
      </c>
      <c r="B236" s="21">
        <v>9</v>
      </c>
      <c r="C236" s="21">
        <v>3</v>
      </c>
      <c r="D236" s="21">
        <v>16</v>
      </c>
      <c r="E236" s="21">
        <v>20</v>
      </c>
      <c r="F236" s="21"/>
      <c r="G236" s="21">
        <v>47</v>
      </c>
      <c r="H236" s="21">
        <v>6</v>
      </c>
      <c r="I236" s="21"/>
      <c r="J236" s="21"/>
      <c r="K236" s="21"/>
      <c r="L236" s="21"/>
      <c r="M236" s="21"/>
      <c r="N236" s="21">
        <v>4</v>
      </c>
      <c r="O236" s="21">
        <v>2</v>
      </c>
      <c r="P236" s="21">
        <v>1</v>
      </c>
      <c r="Q236" s="21"/>
      <c r="R236" s="21">
        <v>6</v>
      </c>
      <c r="S236" s="21">
        <v>3</v>
      </c>
      <c r="T236" s="21">
        <v>1</v>
      </c>
      <c r="U236" s="21">
        <f t="shared" si="3"/>
        <v>118</v>
      </c>
      <c r="V236" s="8"/>
      <c r="W236" s="61" t="s">
        <v>471</v>
      </c>
    </row>
    <row r="237" spans="1:23" ht="14">
      <c r="A237" s="61" t="s">
        <v>472</v>
      </c>
      <c r="B237" s="21">
        <v>30</v>
      </c>
      <c r="C237" s="21">
        <v>6</v>
      </c>
      <c r="D237" s="21">
        <v>6</v>
      </c>
      <c r="E237" s="21"/>
      <c r="F237" s="21">
        <v>15</v>
      </c>
      <c r="G237" s="21">
        <v>3</v>
      </c>
      <c r="H237" s="21">
        <v>2</v>
      </c>
      <c r="I237" s="21">
        <v>9</v>
      </c>
      <c r="J237" s="21"/>
      <c r="K237" s="21"/>
      <c r="L237" s="21">
        <v>3</v>
      </c>
      <c r="M237" s="21">
        <v>27</v>
      </c>
      <c r="N237" s="21">
        <v>76</v>
      </c>
      <c r="O237" s="21">
        <v>6</v>
      </c>
      <c r="P237" s="21">
        <v>18</v>
      </c>
      <c r="Q237" s="21"/>
      <c r="R237" s="21"/>
      <c r="S237" s="21">
        <v>25</v>
      </c>
      <c r="T237" s="21">
        <v>4</v>
      </c>
      <c r="U237" s="21">
        <f t="shared" si="3"/>
        <v>230</v>
      </c>
      <c r="V237" s="8"/>
      <c r="W237" s="61" t="s">
        <v>472</v>
      </c>
    </row>
    <row r="238" spans="1:23" ht="14">
      <c r="A238" s="39" t="s">
        <v>1510</v>
      </c>
      <c r="B238" s="21">
        <v>6</v>
      </c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>
        <f t="shared" si="3"/>
        <v>6</v>
      </c>
      <c r="V238" s="8"/>
      <c r="W238" s="39" t="s">
        <v>1510</v>
      </c>
    </row>
    <row r="239" spans="1:23" ht="14">
      <c r="A239" s="61" t="s">
        <v>474</v>
      </c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 t="str">
        <f t="shared" si="3"/>
        <v/>
      </c>
      <c r="V239" s="8"/>
      <c r="W239" s="61" t="s">
        <v>474</v>
      </c>
    </row>
    <row r="240" spans="1:23" ht="14">
      <c r="A240" s="61" t="s">
        <v>317</v>
      </c>
      <c r="B240" s="21">
        <v>1</v>
      </c>
      <c r="C240" s="21">
        <v>2</v>
      </c>
      <c r="D240" s="21"/>
      <c r="E240" s="21"/>
      <c r="F240" s="21"/>
      <c r="G240" s="21">
        <v>2</v>
      </c>
      <c r="H240" s="21"/>
      <c r="I240" s="21"/>
      <c r="J240" s="21"/>
      <c r="K240" s="21"/>
      <c r="L240" s="21">
        <v>6</v>
      </c>
      <c r="M240" s="21"/>
      <c r="N240" s="21">
        <v>22</v>
      </c>
      <c r="O240" s="21">
        <v>16</v>
      </c>
      <c r="P240" s="21">
        <v>6</v>
      </c>
      <c r="Q240" s="21"/>
      <c r="R240" s="21">
        <v>5</v>
      </c>
      <c r="S240" s="21">
        <v>5</v>
      </c>
      <c r="T240" s="21">
        <v>13</v>
      </c>
      <c r="U240" s="21">
        <f t="shared" si="3"/>
        <v>78</v>
      </c>
      <c r="V240" s="8"/>
      <c r="W240" s="61" t="s">
        <v>317</v>
      </c>
    </row>
    <row r="241" spans="1:23" ht="14">
      <c r="A241" s="39" t="s">
        <v>1469</v>
      </c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 t="str">
        <f t="shared" si="3"/>
        <v/>
      </c>
      <c r="V241" s="8"/>
      <c r="W241" s="39" t="s">
        <v>1469</v>
      </c>
    </row>
    <row r="242" spans="1:23" ht="14">
      <c r="A242" s="61" t="s">
        <v>475</v>
      </c>
      <c r="B242" s="21"/>
      <c r="C242" s="21"/>
      <c r="D242" s="21">
        <v>32</v>
      </c>
      <c r="E242" s="21"/>
      <c r="F242" s="21"/>
      <c r="G242" s="21">
        <v>30</v>
      </c>
      <c r="H242" s="21"/>
      <c r="I242" s="21"/>
      <c r="J242" s="21"/>
      <c r="K242" s="21"/>
      <c r="L242" s="21">
        <v>9</v>
      </c>
      <c r="M242" s="21">
        <v>1</v>
      </c>
      <c r="N242" s="21">
        <v>138</v>
      </c>
      <c r="O242" s="21">
        <v>4</v>
      </c>
      <c r="P242" s="21">
        <v>1</v>
      </c>
      <c r="Q242" s="21"/>
      <c r="R242" s="21"/>
      <c r="S242" s="21">
        <v>20</v>
      </c>
      <c r="T242" s="21">
        <v>37</v>
      </c>
      <c r="U242" s="21">
        <f t="shared" si="3"/>
        <v>272</v>
      </c>
      <c r="V242" s="8"/>
      <c r="W242" s="61" t="s">
        <v>475</v>
      </c>
    </row>
    <row r="243" spans="1:23" ht="14">
      <c r="A243" s="61" t="s">
        <v>345</v>
      </c>
      <c r="B243" s="21"/>
      <c r="C243" s="21"/>
      <c r="D243" s="21"/>
      <c r="E243" s="21"/>
      <c r="F243" s="21"/>
      <c r="G243" s="21"/>
      <c r="H243" s="21"/>
      <c r="I243" s="21">
        <v>3</v>
      </c>
      <c r="J243" s="21"/>
      <c r="K243" s="21">
        <v>2</v>
      </c>
      <c r="L243" s="21"/>
      <c r="M243" s="21"/>
      <c r="N243" s="21"/>
      <c r="O243" s="21"/>
      <c r="P243" s="21"/>
      <c r="Q243" s="21"/>
      <c r="R243" s="21"/>
      <c r="S243" s="21">
        <v>2</v>
      </c>
      <c r="T243" s="21">
        <v>12</v>
      </c>
      <c r="U243" s="21">
        <f t="shared" si="3"/>
        <v>19</v>
      </c>
      <c r="V243" s="8"/>
      <c r="W243" s="61" t="s">
        <v>345</v>
      </c>
    </row>
    <row r="244" spans="1:23">
      <c r="A244" s="48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1" t="str">
        <f t="shared" si="3"/>
        <v/>
      </c>
      <c r="W244" s="48"/>
    </row>
    <row r="245" spans="1:23" ht="14">
      <c r="A245" s="2" t="s">
        <v>133</v>
      </c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1" t="str">
        <f t="shared" si="3"/>
        <v/>
      </c>
      <c r="W245" s="2" t="s">
        <v>133</v>
      </c>
    </row>
    <row r="246" spans="1:23" ht="14">
      <c r="A246" s="61" t="s">
        <v>133</v>
      </c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 t="str">
        <f t="shared" si="3"/>
        <v/>
      </c>
      <c r="V246" s="8"/>
      <c r="W246" s="61" t="s">
        <v>133</v>
      </c>
    </row>
    <row r="247" spans="1:23">
      <c r="A247" s="48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1" t="str">
        <f t="shared" si="3"/>
        <v/>
      </c>
      <c r="W247" s="48"/>
    </row>
    <row r="248" spans="1:23" ht="14">
      <c r="A248" s="2" t="s">
        <v>562</v>
      </c>
      <c r="B248" s="45"/>
      <c r="C248" s="45"/>
      <c r="D248" s="45"/>
      <c r="E248" s="45"/>
      <c r="F248" s="45"/>
      <c r="G248" s="45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45"/>
      <c r="U248" s="21" t="str">
        <f t="shared" si="3"/>
        <v/>
      </c>
      <c r="W248" s="2" t="s">
        <v>562</v>
      </c>
    </row>
    <row r="249" spans="1:23" ht="14">
      <c r="A249" s="61" t="s">
        <v>596</v>
      </c>
      <c r="B249" s="21"/>
      <c r="C249" s="21">
        <v>7</v>
      </c>
      <c r="D249" s="21"/>
      <c r="E249" s="21"/>
      <c r="F249" s="21"/>
      <c r="G249" s="21"/>
      <c r="H249" s="21">
        <v>2</v>
      </c>
      <c r="I249" s="21"/>
      <c r="J249" s="21"/>
      <c r="K249" s="21"/>
      <c r="L249" s="21">
        <v>1</v>
      </c>
      <c r="M249" s="21"/>
      <c r="N249" s="21">
        <v>1</v>
      </c>
      <c r="O249" s="21"/>
      <c r="P249" s="21"/>
      <c r="Q249" s="21"/>
      <c r="R249" s="21"/>
      <c r="S249" s="21"/>
      <c r="T249" s="21"/>
      <c r="U249" s="21">
        <f t="shared" si="3"/>
        <v>11</v>
      </c>
      <c r="V249" s="8"/>
      <c r="W249" s="61" t="s">
        <v>596</v>
      </c>
    </row>
    <row r="250" spans="1:23" ht="14">
      <c r="A250" s="61" t="s">
        <v>597</v>
      </c>
      <c r="B250" s="21">
        <v>1</v>
      </c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>
        <f t="shared" si="3"/>
        <v>1</v>
      </c>
      <c r="V250" s="8"/>
      <c r="W250" s="61" t="s">
        <v>597</v>
      </c>
    </row>
    <row r="251" spans="1:23">
      <c r="A251" s="48"/>
      <c r="B251" s="45"/>
      <c r="C251" s="45"/>
      <c r="D251" s="45"/>
      <c r="E251" s="45"/>
      <c r="F251" s="45"/>
      <c r="G251" s="45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45"/>
      <c r="U251" s="21" t="str">
        <f t="shared" si="3"/>
        <v/>
      </c>
      <c r="W251" s="48"/>
    </row>
    <row r="252" spans="1:23" ht="14">
      <c r="A252" s="2" t="s">
        <v>699</v>
      </c>
      <c r="B252" s="45"/>
      <c r="C252" s="45"/>
      <c r="D252" s="45"/>
      <c r="E252" s="45"/>
      <c r="F252" s="45"/>
      <c r="G252" s="45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45"/>
      <c r="U252" s="21" t="str">
        <f t="shared" si="3"/>
        <v/>
      </c>
      <c r="W252" s="2" t="s">
        <v>699</v>
      </c>
    </row>
    <row r="253" spans="1:23" ht="14">
      <c r="A253" s="61" t="s">
        <v>75</v>
      </c>
      <c r="B253" s="21">
        <v>6</v>
      </c>
      <c r="C253" s="21">
        <v>10</v>
      </c>
      <c r="D253" s="21">
        <v>2</v>
      </c>
      <c r="E253" s="21">
        <v>2</v>
      </c>
      <c r="F253" s="21">
        <v>20</v>
      </c>
      <c r="G253" s="21">
        <v>4</v>
      </c>
      <c r="H253" s="21">
        <v>9</v>
      </c>
      <c r="I253" s="21">
        <v>1</v>
      </c>
      <c r="J253" s="21"/>
      <c r="K253" s="21">
        <v>10</v>
      </c>
      <c r="L253" s="21">
        <v>3</v>
      </c>
      <c r="M253" s="21">
        <v>2</v>
      </c>
      <c r="N253" s="21">
        <v>1</v>
      </c>
      <c r="O253" s="21">
        <v>23</v>
      </c>
      <c r="P253" s="21">
        <v>12</v>
      </c>
      <c r="Q253" s="21"/>
      <c r="R253" s="21"/>
      <c r="S253" s="21">
        <v>9</v>
      </c>
      <c r="T253" s="21"/>
      <c r="U253" s="21">
        <f t="shared" si="3"/>
        <v>114</v>
      </c>
      <c r="V253" s="8"/>
      <c r="W253" s="61" t="s">
        <v>75</v>
      </c>
    </row>
    <row r="254" spans="1:23" ht="14">
      <c r="A254" s="61" t="s">
        <v>181</v>
      </c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>
        <v>3</v>
      </c>
      <c r="M254" s="21">
        <v>2</v>
      </c>
      <c r="N254" s="21"/>
      <c r="O254" s="21"/>
      <c r="P254" s="21">
        <v>1</v>
      </c>
      <c r="Q254" s="21"/>
      <c r="R254" s="21"/>
      <c r="S254" s="21">
        <v>1</v>
      </c>
      <c r="T254" s="21"/>
      <c r="U254" s="21">
        <f t="shared" si="3"/>
        <v>7</v>
      </c>
      <c r="V254" s="8"/>
      <c r="W254" s="61" t="s">
        <v>181</v>
      </c>
    </row>
    <row r="255" spans="1:23" ht="14">
      <c r="A255" s="61" t="s">
        <v>325</v>
      </c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>
        <v>3</v>
      </c>
      <c r="T255" s="21"/>
      <c r="U255" s="21">
        <f t="shared" si="3"/>
        <v>3</v>
      </c>
      <c r="V255" s="8"/>
      <c r="W255" s="61" t="s">
        <v>325</v>
      </c>
    </row>
    <row r="256" spans="1:23" ht="14">
      <c r="A256" s="61" t="s">
        <v>326</v>
      </c>
      <c r="B256" s="21"/>
      <c r="C256" s="21"/>
      <c r="D256" s="21"/>
      <c r="E256" s="21"/>
      <c r="F256" s="21"/>
      <c r="G256" s="21">
        <v>1</v>
      </c>
      <c r="H256" s="21">
        <v>1</v>
      </c>
      <c r="I256" s="21"/>
      <c r="J256" s="21"/>
      <c r="K256" s="21"/>
      <c r="L256" s="21"/>
      <c r="M256" s="21">
        <v>1</v>
      </c>
      <c r="N256" s="21"/>
      <c r="O256" s="21"/>
      <c r="P256" s="21"/>
      <c r="Q256" s="21"/>
      <c r="R256" s="21"/>
      <c r="S256" s="21">
        <v>2</v>
      </c>
      <c r="T256" s="21"/>
      <c r="U256" s="21">
        <f t="shared" si="3"/>
        <v>5</v>
      </c>
      <c r="V256" s="8"/>
      <c r="W256" s="61" t="s">
        <v>326</v>
      </c>
    </row>
    <row r="257" spans="1:23">
      <c r="A257" s="48"/>
      <c r="B257" s="44"/>
      <c r="C257" s="44"/>
      <c r="D257" s="44"/>
      <c r="E257" s="44"/>
      <c r="F257" s="44"/>
      <c r="G257" s="44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44"/>
      <c r="U257" s="21" t="str">
        <f t="shared" si="3"/>
        <v/>
      </c>
      <c r="W257" s="48"/>
    </row>
    <row r="258" spans="1:23" ht="14">
      <c r="A258" s="127" t="s">
        <v>1360</v>
      </c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21" t="str">
        <f t="shared" si="3"/>
        <v/>
      </c>
      <c r="V258" s="125"/>
      <c r="W258" s="127" t="s">
        <v>1360</v>
      </c>
    </row>
    <row r="259" spans="1:23" ht="14">
      <c r="A259" s="39" t="s">
        <v>1361</v>
      </c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 t="str">
        <f t="shared" si="3"/>
        <v/>
      </c>
      <c r="V259" s="8"/>
      <c r="W259" s="39" t="s">
        <v>1361</v>
      </c>
    </row>
    <row r="260" spans="1:23">
      <c r="A260" s="48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1" t="str">
        <f t="shared" si="3"/>
        <v/>
      </c>
      <c r="W260" s="48"/>
    </row>
    <row r="261" spans="1:23" ht="14">
      <c r="A261" s="2" t="s">
        <v>560</v>
      </c>
      <c r="B261" s="45"/>
      <c r="C261" s="45"/>
      <c r="D261" s="45"/>
      <c r="E261" s="45"/>
      <c r="F261" s="45"/>
      <c r="G261" s="45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45"/>
      <c r="U261" s="21" t="str">
        <f t="shared" si="3"/>
        <v/>
      </c>
      <c r="W261" s="2" t="s">
        <v>560</v>
      </c>
    </row>
    <row r="262" spans="1:23" ht="14">
      <c r="A262" s="61" t="s">
        <v>327</v>
      </c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>
        <v>9</v>
      </c>
      <c r="O262" s="21"/>
      <c r="P262" s="21"/>
      <c r="Q262" s="21"/>
      <c r="R262" s="21"/>
      <c r="S262" s="21">
        <v>1</v>
      </c>
      <c r="T262" s="21">
        <v>1</v>
      </c>
      <c r="U262" s="21">
        <f t="shared" ref="U262:U325" si="4">IF(SUM(B262:T262)=0,"",SUM(B262:T262))</f>
        <v>11</v>
      </c>
      <c r="V262" s="8"/>
      <c r="W262" s="61" t="s">
        <v>327</v>
      </c>
    </row>
    <row r="263" spans="1:23" ht="14">
      <c r="A263" s="61" t="s">
        <v>478</v>
      </c>
      <c r="B263" s="21"/>
      <c r="C263" s="21"/>
      <c r="D263" s="21"/>
      <c r="E263" s="21"/>
      <c r="F263" s="21"/>
      <c r="G263" s="21"/>
      <c r="H263" s="21"/>
      <c r="I263" s="21"/>
      <c r="J263" s="21">
        <v>3</v>
      </c>
      <c r="K263" s="21"/>
      <c r="L263" s="21"/>
      <c r="M263" s="21"/>
      <c r="N263" s="21">
        <v>5</v>
      </c>
      <c r="O263" s="21"/>
      <c r="P263" s="21"/>
      <c r="Q263" s="21"/>
      <c r="R263" s="21"/>
      <c r="S263" s="21">
        <v>1</v>
      </c>
      <c r="T263" s="21"/>
      <c r="U263" s="21">
        <f t="shared" si="4"/>
        <v>9</v>
      </c>
      <c r="V263" s="8"/>
      <c r="W263" s="61" t="s">
        <v>478</v>
      </c>
    </row>
    <row r="264" spans="1:23" ht="14">
      <c r="A264" s="39" t="s">
        <v>1544</v>
      </c>
      <c r="B264" s="21"/>
      <c r="C264" s="21">
        <v>2</v>
      </c>
      <c r="D264" s="21"/>
      <c r="E264" s="21">
        <v>6</v>
      </c>
      <c r="F264" s="21"/>
      <c r="G264" s="21">
        <v>3</v>
      </c>
      <c r="H264" s="21">
        <v>9</v>
      </c>
      <c r="I264" s="21"/>
      <c r="J264" s="21">
        <v>1</v>
      </c>
      <c r="K264" s="21"/>
      <c r="L264" s="21">
        <v>7</v>
      </c>
      <c r="M264" s="21"/>
      <c r="N264" s="21">
        <v>1</v>
      </c>
      <c r="O264" s="21">
        <v>1</v>
      </c>
      <c r="P264" s="21">
        <v>4</v>
      </c>
      <c r="Q264" s="21"/>
      <c r="R264" s="21"/>
      <c r="S264" s="21">
        <v>8</v>
      </c>
      <c r="T264" s="21">
        <v>1</v>
      </c>
      <c r="U264" s="21">
        <f t="shared" si="4"/>
        <v>43</v>
      </c>
      <c r="V264" s="8"/>
      <c r="W264" s="39" t="s">
        <v>1544</v>
      </c>
    </row>
    <row r="265" spans="1:23" ht="14">
      <c r="A265" s="61" t="s">
        <v>260</v>
      </c>
      <c r="B265" s="21">
        <v>1</v>
      </c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>
        <f t="shared" si="4"/>
        <v>1</v>
      </c>
      <c r="V265" s="8"/>
      <c r="W265" s="61" t="s">
        <v>260</v>
      </c>
    </row>
    <row r="266" spans="1:23" ht="14">
      <c r="A266" s="61" t="s">
        <v>8</v>
      </c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>
        <v>1</v>
      </c>
      <c r="P266" s="21"/>
      <c r="Q266" s="21"/>
      <c r="R266" s="21"/>
      <c r="S266" s="21"/>
      <c r="T266" s="21"/>
      <c r="U266" s="21">
        <f t="shared" si="4"/>
        <v>1</v>
      </c>
      <c r="V266" s="8"/>
      <c r="W266" s="61" t="s">
        <v>8</v>
      </c>
    </row>
    <row r="267" spans="1:23" ht="14">
      <c r="A267" s="61" t="s">
        <v>629</v>
      </c>
      <c r="B267" s="21">
        <v>7</v>
      </c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>
        <v>8</v>
      </c>
      <c r="O267" s="21">
        <v>3</v>
      </c>
      <c r="P267" s="21"/>
      <c r="Q267" s="21">
        <v>1</v>
      </c>
      <c r="R267" s="21">
        <v>2</v>
      </c>
      <c r="S267" s="21">
        <v>1</v>
      </c>
      <c r="T267" s="21">
        <v>1</v>
      </c>
      <c r="U267" s="21">
        <f t="shared" si="4"/>
        <v>23</v>
      </c>
      <c r="V267" s="8"/>
      <c r="W267" s="61" t="s">
        <v>629</v>
      </c>
    </row>
    <row r="268" spans="1:23" ht="14">
      <c r="A268" s="61" t="s">
        <v>45</v>
      </c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 t="str">
        <f t="shared" si="4"/>
        <v/>
      </c>
      <c r="V268" s="8"/>
      <c r="W268" s="61" t="s">
        <v>45</v>
      </c>
    </row>
    <row r="269" spans="1:23"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1" t="str">
        <f t="shared" si="4"/>
        <v/>
      </c>
    </row>
    <row r="270" spans="1:23" ht="14">
      <c r="A270" s="2" t="s">
        <v>561</v>
      </c>
      <c r="B270" s="45"/>
      <c r="C270" s="45"/>
      <c r="D270" s="45"/>
      <c r="E270" s="45"/>
      <c r="F270" s="45"/>
      <c r="G270" s="45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45"/>
      <c r="U270" s="21" t="str">
        <f t="shared" si="4"/>
        <v/>
      </c>
      <c r="W270" s="2" t="s">
        <v>561</v>
      </c>
    </row>
    <row r="271" spans="1:23" ht="14">
      <c r="A271" s="61" t="s">
        <v>595</v>
      </c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 t="str">
        <f t="shared" si="4"/>
        <v/>
      </c>
      <c r="V271" s="8"/>
      <c r="W271" s="61" t="s">
        <v>595</v>
      </c>
    </row>
    <row r="272" spans="1:23">
      <c r="A272" s="49"/>
      <c r="B272" s="44"/>
      <c r="C272" s="44"/>
      <c r="D272" s="44"/>
      <c r="E272" s="44"/>
      <c r="F272" s="44"/>
      <c r="G272" s="44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44"/>
      <c r="U272" s="21" t="str">
        <f t="shared" si="4"/>
        <v/>
      </c>
      <c r="W272" s="49"/>
    </row>
    <row r="273" spans="1:23" ht="14">
      <c r="A273" s="2" t="s">
        <v>254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1" t="str">
        <f t="shared" si="4"/>
        <v/>
      </c>
      <c r="W273" s="2" t="s">
        <v>254</v>
      </c>
    </row>
    <row r="274" spans="1:23" ht="14">
      <c r="A274" s="61" t="s">
        <v>660</v>
      </c>
      <c r="B274" s="21">
        <v>62</v>
      </c>
      <c r="C274" s="21">
        <v>9</v>
      </c>
      <c r="D274" s="21">
        <v>7</v>
      </c>
      <c r="E274" s="21">
        <v>2</v>
      </c>
      <c r="F274" s="21"/>
      <c r="G274" s="21">
        <v>9</v>
      </c>
      <c r="H274" s="21">
        <v>1</v>
      </c>
      <c r="I274" s="21">
        <v>9</v>
      </c>
      <c r="J274" s="21"/>
      <c r="K274" s="21"/>
      <c r="L274" s="21">
        <v>15</v>
      </c>
      <c r="M274" s="21">
        <v>17</v>
      </c>
      <c r="N274" s="21">
        <v>142</v>
      </c>
      <c r="O274" s="21">
        <v>60</v>
      </c>
      <c r="P274" s="21">
        <v>86</v>
      </c>
      <c r="Q274" s="21"/>
      <c r="R274" s="21">
        <v>3</v>
      </c>
      <c r="S274" s="21">
        <v>35</v>
      </c>
      <c r="T274" s="21">
        <v>16</v>
      </c>
      <c r="U274" s="21">
        <f t="shared" si="4"/>
        <v>473</v>
      </c>
      <c r="V274" s="8"/>
      <c r="W274" s="61" t="s">
        <v>660</v>
      </c>
    </row>
    <row r="275" spans="1:23">
      <c r="A275" s="48"/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21" t="str">
        <f t="shared" si="4"/>
        <v/>
      </c>
      <c r="W275" s="48"/>
    </row>
    <row r="276" spans="1:23" ht="14">
      <c r="A276" s="2" t="s">
        <v>564</v>
      </c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1" t="str">
        <f t="shared" si="4"/>
        <v/>
      </c>
      <c r="W276" s="2" t="s">
        <v>564</v>
      </c>
    </row>
    <row r="277" spans="1:23" ht="14">
      <c r="A277" s="61" t="s">
        <v>135</v>
      </c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 t="str">
        <f t="shared" si="4"/>
        <v/>
      </c>
      <c r="V277" s="8"/>
      <c r="W277" s="61" t="s">
        <v>135</v>
      </c>
    </row>
    <row r="278" spans="1:23" ht="14">
      <c r="A278" s="61" t="s">
        <v>659</v>
      </c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 t="str">
        <f t="shared" si="4"/>
        <v/>
      </c>
      <c r="V278" s="8"/>
      <c r="W278" s="61" t="s">
        <v>659</v>
      </c>
    </row>
    <row r="279" spans="1:23"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21" t="str">
        <f t="shared" si="4"/>
        <v/>
      </c>
    </row>
    <row r="280" spans="1:23" ht="14">
      <c r="A280" s="2" t="s">
        <v>563</v>
      </c>
      <c r="B280" s="45"/>
      <c r="C280" s="45"/>
      <c r="D280" s="45"/>
      <c r="E280" s="45"/>
      <c r="F280" s="45"/>
      <c r="G280" s="45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45"/>
      <c r="U280" s="21" t="str">
        <f t="shared" si="4"/>
        <v/>
      </c>
      <c r="W280" s="2" t="s">
        <v>563</v>
      </c>
    </row>
    <row r="281" spans="1:23" ht="14">
      <c r="A281" s="61" t="s">
        <v>611</v>
      </c>
      <c r="B281" s="21"/>
      <c r="C281" s="21">
        <v>1</v>
      </c>
      <c r="D281" s="21">
        <v>3</v>
      </c>
      <c r="E281" s="21">
        <v>4</v>
      </c>
      <c r="F281" s="21"/>
      <c r="G281" s="21">
        <v>2</v>
      </c>
      <c r="H281" s="21">
        <v>4</v>
      </c>
      <c r="I281" s="21">
        <v>1</v>
      </c>
      <c r="J281" s="21"/>
      <c r="K281" s="21">
        <v>2</v>
      </c>
      <c r="L281" s="21">
        <v>3</v>
      </c>
      <c r="M281" s="21">
        <v>3</v>
      </c>
      <c r="N281" s="21"/>
      <c r="O281" s="21">
        <v>2</v>
      </c>
      <c r="P281" s="21">
        <v>13</v>
      </c>
      <c r="Q281" s="21"/>
      <c r="R281" s="21"/>
      <c r="S281" s="21">
        <v>18</v>
      </c>
      <c r="T281" s="21"/>
      <c r="U281" s="21">
        <f t="shared" si="4"/>
        <v>56</v>
      </c>
      <c r="V281" s="8"/>
      <c r="W281" s="61" t="s">
        <v>611</v>
      </c>
    </row>
    <row r="282" spans="1:23" ht="14">
      <c r="A282" s="61" t="s">
        <v>613</v>
      </c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>
        <v>2</v>
      </c>
      <c r="P282" s="21"/>
      <c r="Q282" s="21"/>
      <c r="R282" s="21"/>
      <c r="S282" s="21">
        <v>38</v>
      </c>
      <c r="T282" s="21"/>
      <c r="U282" s="21">
        <f t="shared" si="4"/>
        <v>40</v>
      </c>
      <c r="V282" s="8"/>
      <c r="W282" s="61" t="s">
        <v>613</v>
      </c>
    </row>
    <row r="283" spans="1:23" ht="14">
      <c r="A283" s="61" t="s">
        <v>740</v>
      </c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>
        <v>2</v>
      </c>
      <c r="T283" s="21"/>
      <c r="U283" s="21">
        <f t="shared" si="4"/>
        <v>2</v>
      </c>
      <c r="V283" s="8"/>
      <c r="W283" s="61" t="s">
        <v>740</v>
      </c>
    </row>
    <row r="284" spans="1:23" ht="14">
      <c r="A284" s="61" t="s">
        <v>1039</v>
      </c>
      <c r="B284" s="21"/>
      <c r="C284" s="21"/>
      <c r="D284" s="21"/>
      <c r="E284" s="21"/>
      <c r="F284" s="21"/>
      <c r="G284" s="21">
        <v>1</v>
      </c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>
        <v>2</v>
      </c>
      <c r="T284" s="21"/>
      <c r="U284" s="21">
        <f t="shared" si="4"/>
        <v>3</v>
      </c>
      <c r="V284" s="8"/>
      <c r="W284" s="61" t="s">
        <v>1039</v>
      </c>
    </row>
    <row r="285" spans="1:23" ht="14">
      <c r="A285" s="62" t="s">
        <v>303</v>
      </c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 t="str">
        <f t="shared" si="4"/>
        <v/>
      </c>
      <c r="V285" s="8"/>
      <c r="W285" s="61" t="s">
        <v>303</v>
      </c>
    </row>
    <row r="286" spans="1:23" ht="14">
      <c r="A286" s="39" t="s">
        <v>1486</v>
      </c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 t="str">
        <f t="shared" si="4"/>
        <v/>
      </c>
      <c r="V286" s="8"/>
      <c r="W286" s="39" t="s">
        <v>1486</v>
      </c>
    </row>
    <row r="287" spans="1:23" ht="14">
      <c r="A287" s="61" t="s">
        <v>134</v>
      </c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 t="str">
        <f t="shared" si="4"/>
        <v/>
      </c>
      <c r="V287" s="8"/>
      <c r="W287" s="61" t="s">
        <v>134</v>
      </c>
    </row>
    <row r="288" spans="1:23" ht="14">
      <c r="A288" s="61" t="s">
        <v>1040</v>
      </c>
      <c r="B288" s="21"/>
      <c r="C288" s="21"/>
      <c r="D288" s="21"/>
      <c r="E288" s="21"/>
      <c r="F288" s="21"/>
      <c r="G288" s="21"/>
      <c r="H288" s="21">
        <v>1</v>
      </c>
      <c r="I288" s="21"/>
      <c r="J288" s="21"/>
      <c r="K288" s="21"/>
      <c r="L288" s="21"/>
      <c r="M288" s="21"/>
      <c r="N288" s="21"/>
      <c r="O288" s="21">
        <v>3</v>
      </c>
      <c r="P288" s="21"/>
      <c r="Q288" s="21"/>
      <c r="R288" s="21"/>
      <c r="S288" s="21"/>
      <c r="T288" s="21"/>
      <c r="U288" s="21">
        <f t="shared" si="4"/>
        <v>4</v>
      </c>
      <c r="V288" s="8"/>
      <c r="W288" s="61" t="s">
        <v>1040</v>
      </c>
    </row>
    <row r="289" spans="1:23" ht="14">
      <c r="A289" s="61" t="s">
        <v>1309</v>
      </c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 t="str">
        <f t="shared" si="4"/>
        <v/>
      </c>
      <c r="V289" s="8"/>
      <c r="W289" s="61" t="s">
        <v>1309</v>
      </c>
    </row>
    <row r="290" spans="1:23" ht="14">
      <c r="A290" s="61" t="s">
        <v>658</v>
      </c>
      <c r="B290" s="21">
        <v>22</v>
      </c>
      <c r="C290" s="21">
        <v>35</v>
      </c>
      <c r="D290" s="21">
        <v>8</v>
      </c>
      <c r="E290" s="21">
        <v>5</v>
      </c>
      <c r="F290" s="21">
        <v>7</v>
      </c>
      <c r="G290" s="21">
        <v>11</v>
      </c>
      <c r="H290" s="21">
        <v>16</v>
      </c>
      <c r="I290" s="21">
        <v>9</v>
      </c>
      <c r="J290" s="21">
        <v>2</v>
      </c>
      <c r="K290" s="21">
        <v>10</v>
      </c>
      <c r="L290" s="21">
        <v>6</v>
      </c>
      <c r="M290" s="21">
        <v>2</v>
      </c>
      <c r="N290" s="21">
        <v>6</v>
      </c>
      <c r="O290" s="21">
        <v>18</v>
      </c>
      <c r="P290" s="21">
        <v>13</v>
      </c>
      <c r="Q290" s="21"/>
      <c r="R290" s="21">
        <v>2</v>
      </c>
      <c r="S290" s="21">
        <v>46</v>
      </c>
      <c r="T290" s="21">
        <v>9</v>
      </c>
      <c r="U290" s="21">
        <f t="shared" si="4"/>
        <v>227</v>
      </c>
      <c r="V290" s="8"/>
      <c r="W290" s="61" t="s">
        <v>658</v>
      </c>
    </row>
    <row r="291" spans="1:23" ht="14">
      <c r="A291" s="38" t="s">
        <v>1350</v>
      </c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21" t="str">
        <f t="shared" si="4"/>
        <v/>
      </c>
      <c r="V291" s="8"/>
      <c r="W291" s="39" t="s">
        <v>1350</v>
      </c>
    </row>
    <row r="292" spans="1:23"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1" t="str">
        <f t="shared" si="4"/>
        <v/>
      </c>
    </row>
    <row r="293" spans="1:23">
      <c r="A293" s="3" t="s">
        <v>1458</v>
      </c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1" t="str">
        <f t="shared" si="4"/>
        <v/>
      </c>
      <c r="W293" s="3" t="s">
        <v>1458</v>
      </c>
    </row>
    <row r="294" spans="1:23" ht="14">
      <c r="A294" s="61" t="s">
        <v>662</v>
      </c>
      <c r="B294" s="21">
        <v>4</v>
      </c>
      <c r="C294" s="21"/>
      <c r="D294" s="21"/>
      <c r="E294" s="21"/>
      <c r="F294" s="21"/>
      <c r="G294" s="21"/>
      <c r="H294" s="21">
        <v>1</v>
      </c>
      <c r="I294" s="21"/>
      <c r="J294" s="21"/>
      <c r="K294" s="21"/>
      <c r="L294" s="21">
        <v>1</v>
      </c>
      <c r="M294" s="21">
        <v>10</v>
      </c>
      <c r="N294" s="21">
        <v>1</v>
      </c>
      <c r="O294" s="21">
        <v>1</v>
      </c>
      <c r="P294" s="21"/>
      <c r="Q294" s="21"/>
      <c r="R294" s="21"/>
      <c r="S294" s="21"/>
      <c r="T294" s="21">
        <v>6</v>
      </c>
      <c r="U294" s="21">
        <f t="shared" si="4"/>
        <v>24</v>
      </c>
      <c r="V294" s="8"/>
      <c r="W294" s="61" t="s">
        <v>662</v>
      </c>
    </row>
    <row r="295" spans="1:23">
      <c r="A295" s="48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1" t="str">
        <f t="shared" si="4"/>
        <v/>
      </c>
      <c r="W295" s="48"/>
    </row>
    <row r="296" spans="1:23" ht="14">
      <c r="A296" s="2" t="s">
        <v>1284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1" t="str">
        <f t="shared" si="4"/>
        <v/>
      </c>
      <c r="W296" s="2" t="s">
        <v>1284</v>
      </c>
    </row>
    <row r="297" spans="1:23" ht="14">
      <c r="A297" s="61" t="s">
        <v>690</v>
      </c>
      <c r="B297" s="21">
        <v>45</v>
      </c>
      <c r="C297" s="33"/>
      <c r="D297" s="33">
        <v>1</v>
      </c>
      <c r="E297" s="33"/>
      <c r="F297" s="33"/>
      <c r="G297" s="33"/>
      <c r="H297" s="33"/>
      <c r="I297" s="33"/>
      <c r="J297" s="33">
        <v>2</v>
      </c>
      <c r="K297" s="33">
        <v>1</v>
      </c>
      <c r="L297" s="33">
        <v>6</v>
      </c>
      <c r="M297" s="33">
        <v>18</v>
      </c>
      <c r="N297" s="33">
        <v>61</v>
      </c>
      <c r="O297" s="33">
        <v>20</v>
      </c>
      <c r="P297" s="33">
        <v>27</v>
      </c>
      <c r="Q297" s="33"/>
      <c r="R297" s="33"/>
      <c r="S297" s="21">
        <v>5</v>
      </c>
      <c r="T297" s="21"/>
      <c r="U297" s="21">
        <f t="shared" si="4"/>
        <v>186</v>
      </c>
      <c r="V297" s="8"/>
      <c r="W297" s="61" t="s">
        <v>690</v>
      </c>
    </row>
    <row r="298" spans="1:23">
      <c r="A298" s="48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1" t="str">
        <f t="shared" si="4"/>
        <v/>
      </c>
      <c r="W298" s="48"/>
    </row>
    <row r="299" spans="1:23" ht="14">
      <c r="A299" s="2" t="s">
        <v>565</v>
      </c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1" t="str">
        <f t="shared" si="4"/>
        <v/>
      </c>
      <c r="W299" s="2" t="s">
        <v>565</v>
      </c>
    </row>
    <row r="300" spans="1:23" ht="14">
      <c r="A300" s="61" t="s">
        <v>661</v>
      </c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 t="str">
        <f t="shared" si="4"/>
        <v/>
      </c>
      <c r="V300" s="8"/>
      <c r="W300" s="61" t="s">
        <v>661</v>
      </c>
    </row>
    <row r="301" spans="1:23">
      <c r="A301" s="48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1" t="str">
        <f t="shared" si="4"/>
        <v/>
      </c>
      <c r="W301" s="48"/>
    </row>
    <row r="302" spans="1:23" ht="14">
      <c r="A302" s="2" t="s">
        <v>1280</v>
      </c>
      <c r="B302" s="45"/>
      <c r="C302" s="45"/>
      <c r="D302" s="45"/>
      <c r="E302" s="45"/>
      <c r="F302" s="45"/>
      <c r="G302" s="45"/>
      <c r="H302" s="20"/>
      <c r="I302" s="20"/>
      <c r="J302" s="20"/>
      <c r="K302" s="20"/>
      <c r="L302" s="20"/>
      <c r="M302" s="45"/>
      <c r="N302" s="20"/>
      <c r="O302" s="20"/>
      <c r="P302" s="20"/>
      <c r="Q302" s="20"/>
      <c r="R302" s="20"/>
      <c r="S302" s="20"/>
      <c r="T302" s="45"/>
      <c r="U302" s="21" t="str">
        <f t="shared" si="4"/>
        <v/>
      </c>
      <c r="W302" s="2" t="s">
        <v>1280</v>
      </c>
    </row>
    <row r="303" spans="1:23" ht="14">
      <c r="A303" s="61" t="s">
        <v>689</v>
      </c>
      <c r="B303" s="21">
        <v>19</v>
      </c>
      <c r="C303" s="21">
        <v>32</v>
      </c>
      <c r="D303" s="21">
        <v>33</v>
      </c>
      <c r="E303" s="21">
        <v>2</v>
      </c>
      <c r="F303" s="21">
        <v>45</v>
      </c>
      <c r="G303" s="21">
        <v>1</v>
      </c>
      <c r="H303" s="21">
        <v>8</v>
      </c>
      <c r="I303" s="21">
        <v>6</v>
      </c>
      <c r="J303" s="21"/>
      <c r="K303" s="21"/>
      <c r="L303" s="21">
        <v>2</v>
      </c>
      <c r="M303" s="21">
        <v>114</v>
      </c>
      <c r="N303" s="21">
        <v>3</v>
      </c>
      <c r="O303" s="21"/>
      <c r="P303" s="21">
        <v>9</v>
      </c>
      <c r="Q303" s="21"/>
      <c r="R303" s="21"/>
      <c r="S303" s="21">
        <v>3</v>
      </c>
      <c r="T303" s="21"/>
      <c r="U303" s="21">
        <f t="shared" si="4"/>
        <v>277</v>
      </c>
      <c r="V303" s="8"/>
      <c r="W303" s="61" t="s">
        <v>689</v>
      </c>
    </row>
    <row r="304" spans="1:23" ht="14">
      <c r="A304" s="61" t="s">
        <v>404</v>
      </c>
      <c r="B304" s="21">
        <v>9</v>
      </c>
      <c r="C304" s="21">
        <v>3</v>
      </c>
      <c r="D304" s="21"/>
      <c r="E304" s="21"/>
      <c r="F304" s="21"/>
      <c r="G304" s="21"/>
      <c r="H304" s="21"/>
      <c r="I304" s="21">
        <v>1</v>
      </c>
      <c r="J304" s="21">
        <v>1</v>
      </c>
      <c r="K304" s="21"/>
      <c r="L304" s="21">
        <v>6</v>
      </c>
      <c r="M304" s="21">
        <v>1</v>
      </c>
      <c r="N304" s="21">
        <v>34</v>
      </c>
      <c r="O304" s="21">
        <v>20</v>
      </c>
      <c r="P304" s="21">
        <v>7</v>
      </c>
      <c r="Q304" s="21">
        <v>1</v>
      </c>
      <c r="R304" s="21">
        <v>1</v>
      </c>
      <c r="S304" s="21">
        <v>6</v>
      </c>
      <c r="T304" s="21">
        <v>11</v>
      </c>
      <c r="U304" s="21">
        <f t="shared" si="4"/>
        <v>101</v>
      </c>
      <c r="V304" s="8"/>
      <c r="W304" s="61" t="s">
        <v>404</v>
      </c>
    </row>
    <row r="305" spans="1:23" ht="14">
      <c r="A305" s="61" t="s">
        <v>402</v>
      </c>
      <c r="B305" s="21"/>
      <c r="C305" s="21">
        <v>5</v>
      </c>
      <c r="D305" s="21">
        <v>2</v>
      </c>
      <c r="E305" s="21">
        <v>2</v>
      </c>
      <c r="F305" s="21"/>
      <c r="G305" s="21"/>
      <c r="H305" s="21">
        <v>4</v>
      </c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>
        <v>8</v>
      </c>
      <c r="T305" s="21"/>
      <c r="U305" s="21">
        <f t="shared" si="4"/>
        <v>21</v>
      </c>
      <c r="V305" s="8"/>
      <c r="W305" s="61" t="s">
        <v>402</v>
      </c>
    </row>
    <row r="306" spans="1:23" ht="14">
      <c r="A306" s="61" t="s">
        <v>403</v>
      </c>
      <c r="B306" s="21"/>
      <c r="C306" s="21">
        <v>1</v>
      </c>
      <c r="D306" s="21"/>
      <c r="E306" s="21"/>
      <c r="F306" s="21"/>
      <c r="G306" s="21">
        <v>1</v>
      </c>
      <c r="H306" s="21"/>
      <c r="I306" s="21"/>
      <c r="J306" s="21"/>
      <c r="K306" s="21"/>
      <c r="L306" s="21">
        <v>2</v>
      </c>
      <c r="M306" s="21"/>
      <c r="N306" s="21"/>
      <c r="O306" s="21"/>
      <c r="P306" s="21"/>
      <c r="Q306" s="21"/>
      <c r="R306" s="21"/>
      <c r="S306" s="21">
        <v>2</v>
      </c>
      <c r="T306" s="21"/>
      <c r="U306" s="21">
        <f t="shared" si="4"/>
        <v>6</v>
      </c>
      <c r="V306" s="8"/>
      <c r="W306" s="61" t="s">
        <v>403</v>
      </c>
    </row>
    <row r="307" spans="1:23" ht="14">
      <c r="A307" s="61" t="s">
        <v>262</v>
      </c>
      <c r="B307" s="21">
        <v>9</v>
      </c>
      <c r="C307" s="21">
        <v>6</v>
      </c>
      <c r="D307" s="21">
        <v>5</v>
      </c>
      <c r="E307" s="21"/>
      <c r="F307" s="21"/>
      <c r="G307" s="21">
        <v>8</v>
      </c>
      <c r="H307" s="21">
        <v>1</v>
      </c>
      <c r="I307" s="21"/>
      <c r="J307" s="21"/>
      <c r="K307" s="21">
        <v>3</v>
      </c>
      <c r="L307" s="21">
        <v>2</v>
      </c>
      <c r="M307" s="21"/>
      <c r="N307" s="21"/>
      <c r="O307" s="21">
        <v>20</v>
      </c>
      <c r="P307" s="21">
        <v>2</v>
      </c>
      <c r="Q307" s="21"/>
      <c r="R307" s="21"/>
      <c r="S307" s="21">
        <v>68</v>
      </c>
      <c r="T307" s="21"/>
      <c r="U307" s="21">
        <f t="shared" si="4"/>
        <v>124</v>
      </c>
      <c r="V307" s="8"/>
      <c r="W307" s="61" t="s">
        <v>262</v>
      </c>
    </row>
    <row r="308" spans="1:23" ht="14">
      <c r="A308" s="61" t="s">
        <v>654</v>
      </c>
      <c r="B308" s="21">
        <v>17</v>
      </c>
      <c r="C308" s="21">
        <v>22</v>
      </c>
      <c r="D308" s="21">
        <v>2</v>
      </c>
      <c r="E308" s="21">
        <v>3</v>
      </c>
      <c r="F308" s="21"/>
      <c r="G308" s="21">
        <v>10</v>
      </c>
      <c r="H308" s="21">
        <v>27</v>
      </c>
      <c r="I308" s="77">
        <v>4</v>
      </c>
      <c r="J308" s="77">
        <v>1</v>
      </c>
      <c r="K308" s="77">
        <v>4</v>
      </c>
      <c r="L308" s="36">
        <v>2</v>
      </c>
      <c r="M308" s="21">
        <v>3</v>
      </c>
      <c r="N308" s="21">
        <v>1</v>
      </c>
      <c r="O308" s="21">
        <v>11</v>
      </c>
      <c r="P308" s="21">
        <v>16</v>
      </c>
      <c r="Q308" s="21"/>
      <c r="R308" s="21"/>
      <c r="S308" s="21">
        <v>36</v>
      </c>
      <c r="T308" s="21"/>
      <c r="U308" s="21">
        <f t="shared" si="4"/>
        <v>159</v>
      </c>
      <c r="V308" s="8"/>
      <c r="W308" s="61" t="s">
        <v>654</v>
      </c>
    </row>
    <row r="309" spans="1:23" ht="14">
      <c r="A309" s="61" t="s">
        <v>669</v>
      </c>
      <c r="B309" s="21">
        <v>7</v>
      </c>
      <c r="C309" s="21">
        <v>4</v>
      </c>
      <c r="D309" s="21"/>
      <c r="E309" s="21"/>
      <c r="F309" s="21"/>
      <c r="G309" s="21"/>
      <c r="H309" s="21">
        <v>1</v>
      </c>
      <c r="I309" s="21"/>
      <c r="J309" s="21">
        <v>1</v>
      </c>
      <c r="K309" s="21"/>
      <c r="L309" s="21">
        <v>5</v>
      </c>
      <c r="M309" s="21">
        <v>2</v>
      </c>
      <c r="N309" s="21">
        <v>77</v>
      </c>
      <c r="O309" s="21"/>
      <c r="P309" s="21">
        <v>3</v>
      </c>
      <c r="Q309" s="21"/>
      <c r="R309" s="21"/>
      <c r="S309" s="21">
        <v>8</v>
      </c>
      <c r="T309" s="21"/>
      <c r="U309" s="21">
        <f t="shared" si="4"/>
        <v>108</v>
      </c>
      <c r="V309" s="8"/>
      <c r="W309" s="61" t="s">
        <v>669</v>
      </c>
    </row>
    <row r="310" spans="1:23" ht="14">
      <c r="A310" s="61" t="s">
        <v>670</v>
      </c>
      <c r="B310" s="21">
        <v>3</v>
      </c>
      <c r="C310" s="21"/>
      <c r="D310" s="21"/>
      <c r="E310" s="21"/>
      <c r="F310" s="21"/>
      <c r="G310" s="21"/>
      <c r="H310" s="21"/>
      <c r="I310" s="21">
        <v>3</v>
      </c>
      <c r="J310" s="21"/>
      <c r="K310" s="21">
        <v>1</v>
      </c>
      <c r="L310" s="21">
        <v>2</v>
      </c>
      <c r="M310" s="36"/>
      <c r="N310" s="36">
        <v>26</v>
      </c>
      <c r="O310" s="36"/>
      <c r="P310" s="21">
        <v>9</v>
      </c>
      <c r="Q310" s="21">
        <v>1</v>
      </c>
      <c r="R310" s="21"/>
      <c r="S310" s="21">
        <v>6</v>
      </c>
      <c r="T310" s="21">
        <v>5</v>
      </c>
      <c r="U310" s="21">
        <f t="shared" si="4"/>
        <v>56</v>
      </c>
      <c r="V310" s="8"/>
      <c r="W310" s="61" t="s">
        <v>670</v>
      </c>
    </row>
    <row r="311" spans="1:23" ht="14">
      <c r="A311" s="61" t="s">
        <v>351</v>
      </c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 t="str">
        <f t="shared" si="4"/>
        <v/>
      </c>
      <c r="V311" s="8"/>
      <c r="W311" s="61" t="s">
        <v>351</v>
      </c>
    </row>
    <row r="312" spans="1:23"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21" t="str">
        <f t="shared" si="4"/>
        <v/>
      </c>
    </row>
    <row r="313" spans="1:23" ht="14">
      <c r="A313" s="2" t="s">
        <v>74</v>
      </c>
      <c r="B313" s="45"/>
      <c r="C313" s="45"/>
      <c r="D313" s="45"/>
      <c r="E313" s="45"/>
      <c r="F313" s="45"/>
      <c r="G313" s="45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45"/>
      <c r="U313" s="21" t="str">
        <f t="shared" si="4"/>
        <v/>
      </c>
      <c r="W313" s="2" t="s">
        <v>74</v>
      </c>
    </row>
    <row r="314" spans="1:23" ht="14">
      <c r="A314" s="61" t="s">
        <v>120</v>
      </c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 t="str">
        <f t="shared" si="4"/>
        <v/>
      </c>
      <c r="V314" s="8"/>
      <c r="W314" s="61" t="s">
        <v>120</v>
      </c>
    </row>
    <row r="315" spans="1:23" ht="14">
      <c r="A315" s="61" t="s">
        <v>380</v>
      </c>
      <c r="B315" s="21">
        <v>1</v>
      </c>
      <c r="C315" s="21">
        <v>14</v>
      </c>
      <c r="D315" s="21">
        <v>22</v>
      </c>
      <c r="E315" s="21">
        <v>2</v>
      </c>
      <c r="F315" s="21"/>
      <c r="G315" s="21">
        <v>4</v>
      </c>
      <c r="H315" s="21">
        <v>7</v>
      </c>
      <c r="I315" s="21">
        <v>3</v>
      </c>
      <c r="J315" s="21"/>
      <c r="K315" s="21">
        <v>7</v>
      </c>
      <c r="L315" s="21">
        <v>7</v>
      </c>
      <c r="M315" s="21">
        <v>5</v>
      </c>
      <c r="N315" s="21"/>
      <c r="O315" s="21">
        <v>27</v>
      </c>
      <c r="P315" s="21">
        <v>17</v>
      </c>
      <c r="Q315" s="21"/>
      <c r="R315" s="21"/>
      <c r="S315" s="21">
        <v>29</v>
      </c>
      <c r="T315" s="21"/>
      <c r="U315" s="21">
        <f t="shared" si="4"/>
        <v>145</v>
      </c>
      <c r="V315" s="8"/>
      <c r="W315" s="61" t="s">
        <v>380</v>
      </c>
    </row>
    <row r="316" spans="1:23" ht="14">
      <c r="A316" s="61" t="s">
        <v>381</v>
      </c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>
        <v>2</v>
      </c>
      <c r="T316" s="21"/>
      <c r="U316" s="21">
        <f t="shared" si="4"/>
        <v>2</v>
      </c>
      <c r="V316" s="8"/>
      <c r="W316" s="61" t="s">
        <v>381</v>
      </c>
    </row>
    <row r="317" spans="1:23" ht="14">
      <c r="A317" s="61" t="s">
        <v>287</v>
      </c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 t="str">
        <f t="shared" si="4"/>
        <v/>
      </c>
      <c r="V317" s="8"/>
      <c r="W317" s="61" t="s">
        <v>287</v>
      </c>
    </row>
    <row r="318" spans="1:23" ht="14">
      <c r="A318" s="61" t="s">
        <v>232</v>
      </c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>
        <v>4</v>
      </c>
      <c r="M318" s="21"/>
      <c r="N318" s="21">
        <v>2</v>
      </c>
      <c r="O318" s="21"/>
      <c r="P318" s="21">
        <v>6</v>
      </c>
      <c r="Q318" s="21"/>
      <c r="R318" s="21">
        <v>3</v>
      </c>
      <c r="S318" s="21">
        <v>7</v>
      </c>
      <c r="T318" s="21"/>
      <c r="U318" s="21">
        <f t="shared" si="4"/>
        <v>22</v>
      </c>
      <c r="V318" s="8"/>
      <c r="W318" s="61" t="s">
        <v>232</v>
      </c>
    </row>
    <row r="319" spans="1:23" ht="14">
      <c r="A319" s="61" t="s">
        <v>121</v>
      </c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>
        <v>1</v>
      </c>
      <c r="T319" s="21"/>
      <c r="U319" s="21">
        <f t="shared" si="4"/>
        <v>1</v>
      </c>
      <c r="V319" s="8"/>
      <c r="W319" s="61" t="s">
        <v>121</v>
      </c>
    </row>
    <row r="320" spans="1:23" ht="14">
      <c r="A320" s="61" t="s">
        <v>857</v>
      </c>
      <c r="B320" s="21">
        <v>3</v>
      </c>
      <c r="C320" s="21">
        <v>6</v>
      </c>
      <c r="D320" s="21">
        <v>3</v>
      </c>
      <c r="E320" s="21"/>
      <c r="F320" s="21">
        <v>10</v>
      </c>
      <c r="G320" s="21">
        <v>2</v>
      </c>
      <c r="H320" s="21">
        <v>2</v>
      </c>
      <c r="I320" s="21">
        <v>2</v>
      </c>
      <c r="J320" s="21"/>
      <c r="K320" s="21">
        <v>2</v>
      </c>
      <c r="L320" s="21"/>
      <c r="M320" s="21"/>
      <c r="N320" s="21"/>
      <c r="O320" s="21">
        <v>6</v>
      </c>
      <c r="P320" s="21">
        <v>4</v>
      </c>
      <c r="Q320" s="21"/>
      <c r="R320" s="21"/>
      <c r="S320" s="21">
        <v>13</v>
      </c>
      <c r="T320" s="21"/>
      <c r="U320" s="21">
        <f t="shared" si="4"/>
        <v>53</v>
      </c>
      <c r="V320" s="8"/>
      <c r="W320" s="61" t="s">
        <v>857</v>
      </c>
    </row>
    <row r="321" spans="1:23" ht="14">
      <c r="A321" s="61" t="s">
        <v>420</v>
      </c>
      <c r="B321" s="21">
        <v>1</v>
      </c>
      <c r="C321" s="21">
        <v>24</v>
      </c>
      <c r="D321" s="21"/>
      <c r="E321" s="21">
        <v>1</v>
      </c>
      <c r="F321" s="21"/>
      <c r="G321" s="21">
        <v>3</v>
      </c>
      <c r="H321" s="21"/>
      <c r="I321" s="21"/>
      <c r="J321" s="21"/>
      <c r="K321" s="21"/>
      <c r="L321" s="21">
        <v>1</v>
      </c>
      <c r="M321" s="21"/>
      <c r="N321" s="21"/>
      <c r="O321" s="21">
        <v>6</v>
      </c>
      <c r="P321" s="21"/>
      <c r="Q321" s="21"/>
      <c r="R321" s="21"/>
      <c r="S321" s="21">
        <v>2</v>
      </c>
      <c r="T321" s="21"/>
      <c r="U321" s="21">
        <f t="shared" si="4"/>
        <v>38</v>
      </c>
      <c r="V321" s="8"/>
      <c r="W321" s="61" t="s">
        <v>420</v>
      </c>
    </row>
    <row r="322" spans="1:23" ht="14">
      <c r="A322" s="61" t="s">
        <v>856</v>
      </c>
      <c r="B322" s="21"/>
      <c r="C322" s="21"/>
      <c r="D322" s="21"/>
      <c r="E322" s="21"/>
      <c r="F322" s="21"/>
      <c r="G322" s="21"/>
      <c r="H322" s="21"/>
      <c r="I322" s="21"/>
      <c r="J322" s="21">
        <v>1</v>
      </c>
      <c r="K322" s="21"/>
      <c r="L322" s="21"/>
      <c r="M322" s="21"/>
      <c r="N322" s="21"/>
      <c r="O322" s="21">
        <v>4</v>
      </c>
      <c r="P322" s="21"/>
      <c r="Q322" s="21"/>
      <c r="R322" s="21"/>
      <c r="S322" s="21"/>
      <c r="T322" s="21"/>
      <c r="U322" s="21">
        <f t="shared" si="4"/>
        <v>5</v>
      </c>
      <c r="V322" s="8"/>
      <c r="W322" s="61" t="s">
        <v>856</v>
      </c>
    </row>
    <row r="323" spans="1:23" ht="14">
      <c r="A323" s="61" t="s">
        <v>778</v>
      </c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 t="str">
        <f t="shared" si="4"/>
        <v/>
      </c>
      <c r="V323" s="8"/>
      <c r="W323" s="61" t="s">
        <v>778</v>
      </c>
    </row>
    <row r="324" spans="1:23" ht="14">
      <c r="A324" s="61" t="s">
        <v>1193</v>
      </c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 t="str">
        <f t="shared" si="4"/>
        <v/>
      </c>
      <c r="V324" s="8"/>
      <c r="W324" s="61" t="s">
        <v>1193</v>
      </c>
    </row>
    <row r="325" spans="1:23" ht="14">
      <c r="A325" s="61" t="s">
        <v>1281</v>
      </c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 t="str">
        <f t="shared" si="4"/>
        <v/>
      </c>
      <c r="V325" s="8"/>
      <c r="W325" s="61" t="s">
        <v>1281</v>
      </c>
    </row>
    <row r="326" spans="1:23" ht="14">
      <c r="A326" s="61" t="s">
        <v>382</v>
      </c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>
        <v>3</v>
      </c>
      <c r="Q326" s="21"/>
      <c r="R326" s="21"/>
      <c r="S326" s="21">
        <v>11</v>
      </c>
      <c r="T326" s="21"/>
      <c r="U326" s="21">
        <f t="shared" ref="U326:U367" si="5">IF(SUM(B326:T326)=0,"",SUM(B326:T326))</f>
        <v>14</v>
      </c>
      <c r="V326" s="8"/>
      <c r="W326" s="61" t="s">
        <v>382</v>
      </c>
    </row>
    <row r="327" spans="1:23" ht="14">
      <c r="A327" s="61" t="s">
        <v>234</v>
      </c>
      <c r="B327" s="21"/>
      <c r="C327" s="21"/>
      <c r="D327" s="21"/>
      <c r="E327" s="21">
        <v>3</v>
      </c>
      <c r="F327" s="21"/>
      <c r="G327" s="21"/>
      <c r="H327" s="21"/>
      <c r="I327" s="21"/>
      <c r="J327" s="21"/>
      <c r="K327" s="21"/>
      <c r="L327" s="21">
        <v>2</v>
      </c>
      <c r="M327" s="21"/>
      <c r="N327" s="21"/>
      <c r="O327" s="21"/>
      <c r="P327" s="21">
        <v>2</v>
      </c>
      <c r="Q327" s="21"/>
      <c r="R327" s="21"/>
      <c r="S327" s="21"/>
      <c r="T327" s="21"/>
      <c r="U327" s="21">
        <f t="shared" si="5"/>
        <v>7</v>
      </c>
      <c r="V327" s="8"/>
      <c r="W327" s="61" t="s">
        <v>234</v>
      </c>
    </row>
    <row r="328" spans="1:23" ht="14">
      <c r="A328" s="61" t="s">
        <v>122</v>
      </c>
      <c r="B328" s="21">
        <v>8</v>
      </c>
      <c r="C328" s="21">
        <v>2</v>
      </c>
      <c r="D328" s="21"/>
      <c r="E328" s="21">
        <v>6</v>
      </c>
      <c r="F328" s="21"/>
      <c r="G328" s="21">
        <v>1</v>
      </c>
      <c r="H328" s="21">
        <v>6</v>
      </c>
      <c r="I328" s="21"/>
      <c r="J328" s="21">
        <v>1</v>
      </c>
      <c r="K328" s="21">
        <v>2</v>
      </c>
      <c r="L328" s="21">
        <v>2</v>
      </c>
      <c r="M328" s="21"/>
      <c r="N328" s="20">
        <v>1</v>
      </c>
      <c r="O328" s="20">
        <v>6</v>
      </c>
      <c r="P328" s="20"/>
      <c r="Q328" s="20">
        <v>2</v>
      </c>
      <c r="R328" s="20"/>
      <c r="S328" s="21">
        <v>14</v>
      </c>
      <c r="T328" s="21">
        <v>2</v>
      </c>
      <c r="U328" s="21">
        <f t="shared" si="5"/>
        <v>53</v>
      </c>
      <c r="V328" s="8"/>
      <c r="W328" s="61" t="s">
        <v>122</v>
      </c>
    </row>
    <row r="329" spans="1:23" ht="14">
      <c r="A329" s="61" t="s">
        <v>2</v>
      </c>
      <c r="B329" s="21"/>
      <c r="C329" s="21"/>
      <c r="D329" s="21"/>
      <c r="E329" s="21">
        <v>1</v>
      </c>
      <c r="F329" s="21"/>
      <c r="G329" s="21"/>
      <c r="H329" s="21"/>
      <c r="I329" s="21"/>
      <c r="J329" s="21"/>
      <c r="K329" s="21"/>
      <c r="L329" s="21"/>
      <c r="M329" s="21"/>
      <c r="N329" s="21"/>
      <c r="O329" s="21">
        <v>1</v>
      </c>
      <c r="P329" s="21"/>
      <c r="Q329" s="21"/>
      <c r="R329" s="21"/>
      <c r="S329" s="21"/>
      <c r="T329" s="21"/>
      <c r="U329" s="21">
        <f t="shared" si="5"/>
        <v>2</v>
      </c>
      <c r="V329" s="8"/>
      <c r="W329" s="61" t="s">
        <v>2</v>
      </c>
    </row>
    <row r="330" spans="1:23" ht="14">
      <c r="A330" s="61" t="s">
        <v>536</v>
      </c>
      <c r="B330" s="21">
        <v>18</v>
      </c>
      <c r="C330" s="21">
        <v>5</v>
      </c>
      <c r="D330" s="21">
        <v>2</v>
      </c>
      <c r="E330" s="21"/>
      <c r="F330" s="21">
        <v>3</v>
      </c>
      <c r="G330" s="21"/>
      <c r="H330" s="21">
        <v>3</v>
      </c>
      <c r="I330" s="21"/>
      <c r="J330" s="21">
        <v>7</v>
      </c>
      <c r="K330" s="21">
        <v>6</v>
      </c>
      <c r="L330" s="21">
        <v>4</v>
      </c>
      <c r="M330" s="21">
        <v>8</v>
      </c>
      <c r="N330" s="21"/>
      <c r="O330" s="21">
        <v>14</v>
      </c>
      <c r="P330" s="21">
        <v>13</v>
      </c>
      <c r="Q330" s="21"/>
      <c r="R330" s="21"/>
      <c r="S330" s="21">
        <v>24</v>
      </c>
      <c r="T330" s="21"/>
      <c r="U330" s="21">
        <f t="shared" si="5"/>
        <v>107</v>
      </c>
      <c r="V330" s="8"/>
      <c r="W330" s="61" t="s">
        <v>536</v>
      </c>
    </row>
    <row r="331" spans="1:23" ht="14">
      <c r="A331" s="61" t="s">
        <v>209</v>
      </c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 t="str">
        <f t="shared" si="5"/>
        <v/>
      </c>
      <c r="V331" s="8"/>
      <c r="W331" s="61" t="s">
        <v>209</v>
      </c>
    </row>
    <row r="332" spans="1:23">
      <c r="A332" s="48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21" t="str">
        <f t="shared" si="5"/>
        <v/>
      </c>
      <c r="W332" s="48"/>
    </row>
    <row r="333" spans="1:23" ht="14">
      <c r="A333" s="2" t="s">
        <v>1282</v>
      </c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21" t="str">
        <f t="shared" si="5"/>
        <v/>
      </c>
      <c r="W333" s="2" t="s">
        <v>1282</v>
      </c>
    </row>
    <row r="334" spans="1:23" ht="14">
      <c r="A334" s="61" t="s">
        <v>257</v>
      </c>
      <c r="B334" s="21"/>
      <c r="C334" s="21"/>
      <c r="D334" s="21"/>
      <c r="E334" s="21"/>
      <c r="F334" s="21"/>
      <c r="G334" s="21"/>
      <c r="H334" s="21"/>
      <c r="I334" s="21"/>
      <c r="J334" s="21">
        <v>1</v>
      </c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>
        <f t="shared" si="5"/>
        <v>1</v>
      </c>
      <c r="V334" s="8"/>
      <c r="W334" s="61" t="s">
        <v>257</v>
      </c>
    </row>
    <row r="335" spans="1:23"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21" t="str">
        <f t="shared" si="5"/>
        <v/>
      </c>
    </row>
    <row r="336" spans="1:23" ht="14">
      <c r="A336" s="2" t="s">
        <v>1041</v>
      </c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21" t="str">
        <f t="shared" si="5"/>
        <v/>
      </c>
      <c r="W336" s="2" t="s">
        <v>1041</v>
      </c>
    </row>
    <row r="337" spans="1:23" ht="14">
      <c r="A337" s="61" t="s">
        <v>610</v>
      </c>
      <c r="B337" s="21"/>
      <c r="C337" s="21"/>
      <c r="D337" s="21"/>
      <c r="E337" s="21"/>
      <c r="F337" s="21"/>
      <c r="G337" s="21">
        <v>7</v>
      </c>
      <c r="H337" s="21"/>
      <c r="I337" s="21"/>
      <c r="J337" s="21"/>
      <c r="K337" s="21"/>
      <c r="L337" s="21"/>
      <c r="M337" s="77"/>
      <c r="N337" s="77"/>
      <c r="O337" s="77"/>
      <c r="P337" s="21"/>
      <c r="Q337" s="21"/>
      <c r="R337" s="21"/>
      <c r="S337" s="21"/>
      <c r="T337" s="21">
        <v>2</v>
      </c>
      <c r="U337" s="21">
        <f t="shared" si="5"/>
        <v>9</v>
      </c>
      <c r="V337" s="8"/>
      <c r="W337" s="61" t="s">
        <v>610</v>
      </c>
    </row>
    <row r="338" spans="1:23" ht="14">
      <c r="A338" s="61" t="s">
        <v>747</v>
      </c>
      <c r="B338" s="21"/>
      <c r="C338" s="21"/>
      <c r="D338" s="21">
        <v>2</v>
      </c>
      <c r="E338" s="21">
        <v>13</v>
      </c>
      <c r="F338" s="21"/>
      <c r="G338" s="21">
        <v>13</v>
      </c>
      <c r="H338" s="21"/>
      <c r="I338" s="21">
        <v>4</v>
      </c>
      <c r="J338" s="21"/>
      <c r="K338" s="21">
        <v>2</v>
      </c>
      <c r="L338" s="21">
        <v>55</v>
      </c>
      <c r="M338" s="21">
        <v>8</v>
      </c>
      <c r="N338" s="21">
        <v>40</v>
      </c>
      <c r="O338" s="21">
        <v>47</v>
      </c>
      <c r="P338" s="21">
        <v>82</v>
      </c>
      <c r="Q338" s="21"/>
      <c r="R338" s="21">
        <v>8</v>
      </c>
      <c r="S338" s="21">
        <v>20</v>
      </c>
      <c r="T338" s="21">
        <v>17</v>
      </c>
      <c r="U338" s="21">
        <f t="shared" si="5"/>
        <v>311</v>
      </c>
      <c r="V338" s="8"/>
      <c r="W338" s="61" t="s">
        <v>747</v>
      </c>
    </row>
    <row r="339" spans="1:23" ht="14">
      <c r="A339" s="61" t="s">
        <v>553</v>
      </c>
      <c r="B339" s="21"/>
      <c r="C339" s="21">
        <v>2</v>
      </c>
      <c r="D339" s="21"/>
      <c r="E339" s="21"/>
      <c r="F339" s="21"/>
      <c r="G339" s="21"/>
      <c r="H339" s="21"/>
      <c r="I339" s="21">
        <v>2</v>
      </c>
      <c r="J339" s="21">
        <v>2</v>
      </c>
      <c r="K339" s="21"/>
      <c r="L339" s="21">
        <v>8</v>
      </c>
      <c r="M339" s="21">
        <v>7</v>
      </c>
      <c r="N339" s="21">
        <v>6</v>
      </c>
      <c r="O339" s="21">
        <v>10</v>
      </c>
      <c r="P339" s="21">
        <v>3</v>
      </c>
      <c r="Q339" s="21"/>
      <c r="R339" s="21">
        <v>1</v>
      </c>
      <c r="S339" s="21">
        <v>2</v>
      </c>
      <c r="T339" s="21">
        <v>4</v>
      </c>
      <c r="U339" s="21">
        <f t="shared" si="5"/>
        <v>47</v>
      </c>
      <c r="V339" s="8"/>
      <c r="W339" s="61" t="s">
        <v>553</v>
      </c>
    </row>
    <row r="340" spans="1:23" ht="14">
      <c r="A340" s="61" t="s">
        <v>752</v>
      </c>
      <c r="B340" s="21">
        <v>27</v>
      </c>
      <c r="C340" s="21">
        <v>6</v>
      </c>
      <c r="D340" s="21">
        <v>54</v>
      </c>
      <c r="E340" s="21">
        <v>8</v>
      </c>
      <c r="F340" s="21"/>
      <c r="G340" s="21">
        <v>129</v>
      </c>
      <c r="H340" s="21"/>
      <c r="I340" s="21">
        <v>3</v>
      </c>
      <c r="J340" s="21">
        <v>1</v>
      </c>
      <c r="K340" s="21">
        <v>6</v>
      </c>
      <c r="L340" s="21">
        <v>37</v>
      </c>
      <c r="M340" s="21">
        <v>3</v>
      </c>
      <c r="N340" s="21">
        <v>12</v>
      </c>
      <c r="O340" s="21">
        <v>60</v>
      </c>
      <c r="P340" s="21">
        <v>20</v>
      </c>
      <c r="Q340" s="21"/>
      <c r="R340" s="21">
        <v>10</v>
      </c>
      <c r="S340" s="21">
        <v>6</v>
      </c>
      <c r="T340" s="21">
        <v>35</v>
      </c>
      <c r="U340" s="21">
        <f t="shared" si="5"/>
        <v>417</v>
      </c>
      <c r="V340" s="8"/>
      <c r="W340" s="61" t="s">
        <v>752</v>
      </c>
    </row>
    <row r="341" spans="1:23" ht="14">
      <c r="A341" s="61" t="s">
        <v>289</v>
      </c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 t="str">
        <f t="shared" si="5"/>
        <v/>
      </c>
      <c r="V341" s="8"/>
      <c r="W341" s="61" t="s">
        <v>289</v>
      </c>
    </row>
    <row r="342" spans="1:23" ht="14">
      <c r="A342" s="61" t="s">
        <v>484</v>
      </c>
      <c r="B342" s="21">
        <v>18</v>
      </c>
      <c r="C342" s="21">
        <v>3</v>
      </c>
      <c r="D342" s="21"/>
      <c r="E342" s="21"/>
      <c r="F342" s="21">
        <v>4</v>
      </c>
      <c r="G342" s="21">
        <v>3</v>
      </c>
      <c r="H342" s="21">
        <v>6</v>
      </c>
      <c r="I342" s="21">
        <v>3</v>
      </c>
      <c r="J342" s="21">
        <v>2</v>
      </c>
      <c r="K342" s="21">
        <v>3</v>
      </c>
      <c r="L342" s="21">
        <v>8</v>
      </c>
      <c r="M342" s="21">
        <v>3</v>
      </c>
      <c r="N342" s="21">
        <v>22</v>
      </c>
      <c r="O342" s="21">
        <v>7</v>
      </c>
      <c r="P342" s="21">
        <v>13</v>
      </c>
      <c r="Q342" s="21"/>
      <c r="R342" s="21">
        <v>5</v>
      </c>
      <c r="S342" s="21">
        <v>36</v>
      </c>
      <c r="T342" s="21">
        <v>2</v>
      </c>
      <c r="U342" s="21">
        <f t="shared" si="5"/>
        <v>138</v>
      </c>
      <c r="V342" s="8"/>
      <c r="W342" s="61" t="s">
        <v>484</v>
      </c>
    </row>
    <row r="343" spans="1:23" ht="14">
      <c r="A343" s="61" t="s">
        <v>631</v>
      </c>
      <c r="B343" s="21">
        <v>29</v>
      </c>
      <c r="C343" s="21">
        <v>6</v>
      </c>
      <c r="D343" s="21">
        <v>40</v>
      </c>
      <c r="E343" s="21">
        <v>10</v>
      </c>
      <c r="F343" s="21"/>
      <c r="G343" s="21">
        <v>22</v>
      </c>
      <c r="H343" s="21"/>
      <c r="I343" s="21"/>
      <c r="J343" s="21"/>
      <c r="K343" s="21"/>
      <c r="L343" s="21">
        <v>11</v>
      </c>
      <c r="M343" s="21">
        <v>2</v>
      </c>
      <c r="N343" s="21">
        <v>59</v>
      </c>
      <c r="O343" s="21">
        <v>28</v>
      </c>
      <c r="P343" s="21">
        <v>34</v>
      </c>
      <c r="Q343" s="21"/>
      <c r="R343" s="21"/>
      <c r="S343" s="21">
        <v>7</v>
      </c>
      <c r="T343" s="21">
        <v>8</v>
      </c>
      <c r="U343" s="21">
        <f t="shared" si="5"/>
        <v>256</v>
      </c>
      <c r="V343" s="8"/>
      <c r="W343" s="61" t="s">
        <v>631</v>
      </c>
    </row>
    <row r="344" spans="1:23" ht="14">
      <c r="A344" s="61" t="s">
        <v>507</v>
      </c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 t="str">
        <f t="shared" si="5"/>
        <v/>
      </c>
      <c r="V344" s="8"/>
      <c r="W344" s="61" t="s">
        <v>507</v>
      </c>
    </row>
    <row r="345" spans="1:23"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21" t="str">
        <f t="shared" si="5"/>
        <v/>
      </c>
    </row>
    <row r="346" spans="1:23"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1" t="str">
        <f t="shared" si="5"/>
        <v/>
      </c>
    </row>
    <row r="347" spans="1:23" ht="14">
      <c r="A347" s="2" t="s">
        <v>405</v>
      </c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21" t="str">
        <f t="shared" si="5"/>
        <v/>
      </c>
      <c r="W347" s="2" t="s">
        <v>405</v>
      </c>
    </row>
    <row r="348" spans="1:23" ht="14">
      <c r="A348" s="61" t="s">
        <v>256</v>
      </c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 t="str">
        <f t="shared" si="5"/>
        <v/>
      </c>
      <c r="V348" s="8"/>
      <c r="W348" s="61" t="s">
        <v>256</v>
      </c>
    </row>
    <row r="349" spans="1:23" ht="14">
      <c r="A349" s="61" t="s">
        <v>620</v>
      </c>
      <c r="B349" s="21">
        <v>1</v>
      </c>
      <c r="C349" s="21">
        <v>2</v>
      </c>
      <c r="D349" s="21"/>
      <c r="E349" s="21"/>
      <c r="F349" s="21"/>
      <c r="G349" s="21">
        <v>2</v>
      </c>
      <c r="H349" s="21"/>
      <c r="I349" s="21"/>
      <c r="J349" s="21"/>
      <c r="K349" s="21"/>
      <c r="L349" s="21"/>
      <c r="M349" s="21"/>
      <c r="N349" s="21">
        <v>3</v>
      </c>
      <c r="O349" s="21">
        <v>2</v>
      </c>
      <c r="P349" s="21">
        <v>1</v>
      </c>
      <c r="Q349" s="21"/>
      <c r="R349" s="21"/>
      <c r="S349" s="21">
        <v>1</v>
      </c>
      <c r="T349" s="21"/>
      <c r="U349" s="21">
        <f t="shared" si="5"/>
        <v>12</v>
      </c>
      <c r="V349" s="8"/>
      <c r="W349" s="61" t="s">
        <v>620</v>
      </c>
    </row>
    <row r="350" spans="1:23" ht="14">
      <c r="A350" s="61" t="s">
        <v>166</v>
      </c>
      <c r="B350" s="21">
        <v>5</v>
      </c>
      <c r="C350" s="21">
        <v>27</v>
      </c>
      <c r="D350" s="21">
        <v>3</v>
      </c>
      <c r="E350" s="21"/>
      <c r="F350" s="21">
        <v>25</v>
      </c>
      <c r="G350" s="21">
        <v>2</v>
      </c>
      <c r="H350" s="21">
        <v>15</v>
      </c>
      <c r="I350" s="21">
        <v>2</v>
      </c>
      <c r="J350" s="21"/>
      <c r="K350" s="21">
        <v>11</v>
      </c>
      <c r="L350" s="21"/>
      <c r="M350" s="21">
        <v>2</v>
      </c>
      <c r="N350" s="21"/>
      <c r="O350" s="21">
        <v>13</v>
      </c>
      <c r="P350" s="21">
        <v>8</v>
      </c>
      <c r="Q350" s="21"/>
      <c r="R350" s="21"/>
      <c r="S350" s="21">
        <v>28</v>
      </c>
      <c r="T350" s="21"/>
      <c r="U350" s="21">
        <f t="shared" si="5"/>
        <v>141</v>
      </c>
      <c r="V350" s="8"/>
      <c r="W350" s="61" t="s">
        <v>166</v>
      </c>
    </row>
    <row r="351" spans="1:23" ht="14">
      <c r="A351" s="61" t="s">
        <v>583</v>
      </c>
      <c r="B351" s="21">
        <v>1</v>
      </c>
      <c r="C351" s="21">
        <v>6</v>
      </c>
      <c r="D351" s="21"/>
      <c r="E351" s="21">
        <v>2</v>
      </c>
      <c r="F351" s="21"/>
      <c r="G351" s="21"/>
      <c r="H351" s="21">
        <v>1</v>
      </c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>
        <v>10</v>
      </c>
      <c r="T351" s="21"/>
      <c r="U351" s="21">
        <f t="shared" si="5"/>
        <v>20</v>
      </c>
      <c r="V351" s="8"/>
      <c r="W351" s="61" t="s">
        <v>583</v>
      </c>
    </row>
    <row r="352" spans="1:23" ht="14">
      <c r="A352" s="61" t="s">
        <v>520</v>
      </c>
      <c r="B352" s="21">
        <v>6</v>
      </c>
      <c r="C352" s="21">
        <v>3</v>
      </c>
      <c r="D352" s="21">
        <v>4</v>
      </c>
      <c r="E352" s="21">
        <v>1</v>
      </c>
      <c r="F352" s="21"/>
      <c r="G352" s="21">
        <v>5</v>
      </c>
      <c r="H352" s="21">
        <v>2</v>
      </c>
      <c r="I352" s="21"/>
      <c r="J352" s="21"/>
      <c r="K352" s="21">
        <v>1</v>
      </c>
      <c r="L352" s="21">
        <v>7</v>
      </c>
      <c r="M352" s="21"/>
      <c r="N352" s="21">
        <v>1</v>
      </c>
      <c r="O352" s="21">
        <v>6</v>
      </c>
      <c r="P352" s="21"/>
      <c r="Q352" s="21"/>
      <c r="R352" s="21"/>
      <c r="S352" s="21"/>
      <c r="T352" s="21"/>
      <c r="U352" s="21">
        <f t="shared" si="5"/>
        <v>36</v>
      </c>
      <c r="V352" s="8"/>
      <c r="W352" s="61" t="s">
        <v>520</v>
      </c>
    </row>
    <row r="353" spans="1:23" ht="14">
      <c r="A353" s="61" t="s">
        <v>176</v>
      </c>
      <c r="B353" s="21">
        <v>2</v>
      </c>
      <c r="C353" s="21">
        <v>4</v>
      </c>
      <c r="D353" s="21">
        <v>8</v>
      </c>
      <c r="E353" s="21">
        <v>1</v>
      </c>
      <c r="F353" s="21">
        <v>5</v>
      </c>
      <c r="G353" s="21">
        <v>8</v>
      </c>
      <c r="H353" s="21">
        <v>8</v>
      </c>
      <c r="I353" s="21"/>
      <c r="J353" s="21"/>
      <c r="K353" s="21">
        <v>3</v>
      </c>
      <c r="L353" s="21"/>
      <c r="M353" s="21"/>
      <c r="N353" s="20">
        <v>7</v>
      </c>
      <c r="O353" s="20">
        <v>19</v>
      </c>
      <c r="P353" s="20"/>
      <c r="Q353" s="20">
        <v>6</v>
      </c>
      <c r="R353" s="20"/>
      <c r="S353" s="21">
        <v>14</v>
      </c>
      <c r="T353" s="21">
        <v>1</v>
      </c>
      <c r="U353" s="21">
        <f t="shared" si="5"/>
        <v>86</v>
      </c>
      <c r="V353" s="8"/>
      <c r="W353" s="61" t="s">
        <v>176</v>
      </c>
    </row>
    <row r="354" spans="1:23" ht="14">
      <c r="A354" s="61" t="s">
        <v>177</v>
      </c>
      <c r="B354" s="21"/>
      <c r="C354" s="21">
        <v>10</v>
      </c>
      <c r="D354" s="21">
        <v>1</v>
      </c>
      <c r="E354" s="21">
        <v>2</v>
      </c>
      <c r="F354" s="21"/>
      <c r="G354" s="21">
        <v>6</v>
      </c>
      <c r="H354" s="21">
        <v>8</v>
      </c>
      <c r="I354" s="21"/>
      <c r="J354" s="21"/>
      <c r="K354" s="21">
        <v>3</v>
      </c>
      <c r="L354" s="21">
        <v>1</v>
      </c>
      <c r="M354" s="21">
        <v>1</v>
      </c>
      <c r="N354" s="21">
        <v>12</v>
      </c>
      <c r="O354" s="21">
        <v>41</v>
      </c>
      <c r="P354" s="21">
        <v>13</v>
      </c>
      <c r="Q354" s="21"/>
      <c r="R354" s="21">
        <v>2</v>
      </c>
      <c r="S354" s="21">
        <v>16</v>
      </c>
      <c r="T354" s="21">
        <v>2</v>
      </c>
      <c r="U354" s="21">
        <f t="shared" si="5"/>
        <v>118</v>
      </c>
      <c r="V354" s="8"/>
      <c r="W354" s="61" t="s">
        <v>177</v>
      </c>
    </row>
    <row r="355" spans="1:23" ht="14">
      <c r="A355" s="61" t="s">
        <v>1310</v>
      </c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 t="str">
        <f t="shared" si="5"/>
        <v/>
      </c>
      <c r="V355" s="8"/>
      <c r="W355" s="61" t="s">
        <v>1310</v>
      </c>
    </row>
    <row r="356" spans="1:23" ht="14">
      <c r="A356" s="39" t="s">
        <v>1468</v>
      </c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 t="str">
        <f t="shared" si="5"/>
        <v/>
      </c>
      <c r="V356" s="8"/>
      <c r="W356" s="39" t="s">
        <v>1468</v>
      </c>
    </row>
    <row r="357" spans="1:23" ht="14">
      <c r="A357" s="61" t="s">
        <v>178</v>
      </c>
      <c r="B357" s="21">
        <v>6</v>
      </c>
      <c r="C357" s="21">
        <v>5</v>
      </c>
      <c r="D357" s="21"/>
      <c r="E357" s="21"/>
      <c r="F357" s="21"/>
      <c r="G357" s="21"/>
      <c r="H357" s="21">
        <v>1</v>
      </c>
      <c r="I357" s="21"/>
      <c r="J357" s="21"/>
      <c r="K357" s="21">
        <v>4</v>
      </c>
      <c r="L357" s="21"/>
      <c r="M357" s="21"/>
      <c r="N357" s="21"/>
      <c r="O357" s="21">
        <v>14</v>
      </c>
      <c r="P357" s="21">
        <v>1</v>
      </c>
      <c r="Q357" s="21"/>
      <c r="R357" s="21"/>
      <c r="S357" s="21"/>
      <c r="T357" s="21"/>
      <c r="U357" s="21">
        <f t="shared" si="5"/>
        <v>31</v>
      </c>
      <c r="V357" s="8"/>
      <c r="W357" s="61" t="s">
        <v>178</v>
      </c>
    </row>
    <row r="358" spans="1:23" ht="14">
      <c r="A358" s="61" t="s">
        <v>72</v>
      </c>
      <c r="B358" s="21"/>
      <c r="C358" s="21">
        <v>1</v>
      </c>
      <c r="D358" s="21">
        <v>1</v>
      </c>
      <c r="E358" s="21"/>
      <c r="F358" s="21"/>
      <c r="G358" s="21"/>
      <c r="H358" s="21"/>
      <c r="I358" s="21"/>
      <c r="J358" s="21"/>
      <c r="K358" s="21"/>
      <c r="L358" s="21">
        <v>1</v>
      </c>
      <c r="M358" s="21"/>
      <c r="N358" s="21">
        <v>1</v>
      </c>
      <c r="O358" s="21">
        <v>2</v>
      </c>
      <c r="P358" s="21">
        <v>1</v>
      </c>
      <c r="Q358" s="21"/>
      <c r="R358" s="21"/>
      <c r="S358" s="21"/>
      <c r="T358" s="21"/>
      <c r="U358" s="21">
        <f t="shared" si="5"/>
        <v>7</v>
      </c>
      <c r="V358" s="8"/>
      <c r="W358" s="61" t="s">
        <v>72</v>
      </c>
    </row>
    <row r="359" spans="1:23" ht="14">
      <c r="A359" s="61" t="s">
        <v>400</v>
      </c>
      <c r="B359" s="21"/>
      <c r="C359" s="21"/>
      <c r="D359" s="21"/>
      <c r="E359" s="21"/>
      <c r="F359" s="21"/>
      <c r="G359" s="21"/>
      <c r="H359" s="21">
        <v>1</v>
      </c>
      <c r="I359" s="21"/>
      <c r="J359" s="21"/>
      <c r="K359" s="21"/>
      <c r="L359" s="21"/>
      <c r="M359" s="21"/>
      <c r="N359" s="21"/>
      <c r="O359" s="21">
        <v>2</v>
      </c>
      <c r="P359" s="21"/>
      <c r="Q359" s="21"/>
      <c r="R359" s="21"/>
      <c r="S359" s="21"/>
      <c r="T359" s="21"/>
      <c r="U359" s="21">
        <f t="shared" si="5"/>
        <v>3</v>
      </c>
      <c r="V359" s="8"/>
      <c r="W359" s="61" t="s">
        <v>400</v>
      </c>
    </row>
    <row r="360" spans="1:23" ht="14">
      <c r="A360" s="39" t="s">
        <v>1351</v>
      </c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 t="str">
        <f t="shared" si="5"/>
        <v/>
      </c>
      <c r="V360" s="8"/>
      <c r="W360" s="39" t="s">
        <v>1351</v>
      </c>
    </row>
    <row r="361" spans="1:23" ht="14">
      <c r="A361" s="61" t="s">
        <v>521</v>
      </c>
      <c r="B361" s="21">
        <v>3</v>
      </c>
      <c r="C361" s="21">
        <v>10</v>
      </c>
      <c r="D361" s="21">
        <v>2</v>
      </c>
      <c r="E361" s="21"/>
      <c r="F361" s="21">
        <v>3</v>
      </c>
      <c r="G361" s="21">
        <v>1</v>
      </c>
      <c r="H361" s="21"/>
      <c r="I361" s="21"/>
      <c r="J361" s="21"/>
      <c r="K361" s="21">
        <v>1</v>
      </c>
      <c r="L361" s="21">
        <v>6</v>
      </c>
      <c r="M361" s="21">
        <v>2</v>
      </c>
      <c r="N361" s="21">
        <v>7</v>
      </c>
      <c r="O361" s="21">
        <v>8</v>
      </c>
      <c r="P361" s="21"/>
      <c r="Q361" s="21"/>
      <c r="R361" s="21"/>
      <c r="S361" s="21">
        <v>1</v>
      </c>
      <c r="T361" s="21">
        <v>1</v>
      </c>
      <c r="U361" s="21">
        <f t="shared" si="5"/>
        <v>45</v>
      </c>
      <c r="V361" s="8"/>
      <c r="W361" s="61" t="s">
        <v>521</v>
      </c>
    </row>
    <row r="362" spans="1:23" ht="14">
      <c r="A362" s="62" t="s">
        <v>258</v>
      </c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 t="str">
        <f t="shared" si="5"/>
        <v/>
      </c>
      <c r="V362" s="8"/>
      <c r="W362" s="61" t="s">
        <v>258</v>
      </c>
    </row>
    <row r="363" spans="1:23"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1" t="str">
        <f t="shared" si="5"/>
        <v/>
      </c>
    </row>
    <row r="364" spans="1:23" ht="14">
      <c r="A364" s="2" t="s">
        <v>261</v>
      </c>
      <c r="B364" s="45"/>
      <c r="C364" s="45"/>
      <c r="D364" s="45"/>
      <c r="E364" s="45"/>
      <c r="F364" s="45"/>
      <c r="G364" s="45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45"/>
      <c r="U364" s="21" t="str">
        <f t="shared" si="5"/>
        <v/>
      </c>
      <c r="W364" s="2" t="s">
        <v>261</v>
      </c>
    </row>
    <row r="365" spans="1:23" ht="14">
      <c r="A365" s="61" t="s">
        <v>535</v>
      </c>
      <c r="B365" s="21">
        <v>4</v>
      </c>
      <c r="C365" s="21">
        <v>5</v>
      </c>
      <c r="D365" s="21"/>
      <c r="E365" s="21"/>
      <c r="F365" s="21">
        <v>5</v>
      </c>
      <c r="G365" s="21"/>
      <c r="H365" s="21">
        <v>13</v>
      </c>
      <c r="I365" s="21">
        <v>3</v>
      </c>
      <c r="J365" s="21">
        <v>2</v>
      </c>
      <c r="K365" s="21">
        <v>9</v>
      </c>
      <c r="L365" s="21">
        <v>4</v>
      </c>
      <c r="M365" s="21">
        <v>1</v>
      </c>
      <c r="N365" s="21">
        <v>9</v>
      </c>
      <c r="O365" s="21">
        <v>19</v>
      </c>
      <c r="P365" s="21">
        <v>9</v>
      </c>
      <c r="Q365" s="21">
        <v>2</v>
      </c>
      <c r="R365" s="21"/>
      <c r="S365" s="21">
        <v>17</v>
      </c>
      <c r="T365" s="21">
        <v>1</v>
      </c>
      <c r="U365" s="21">
        <f t="shared" si="5"/>
        <v>103</v>
      </c>
      <c r="V365" s="8"/>
      <c r="W365" s="61" t="s">
        <v>535</v>
      </c>
    </row>
    <row r="366" spans="1:23" ht="14">
      <c r="A366" s="61" t="s">
        <v>586</v>
      </c>
      <c r="B366" s="21">
        <v>5</v>
      </c>
      <c r="C366" s="21">
        <v>7</v>
      </c>
      <c r="D366" s="21">
        <v>2</v>
      </c>
      <c r="E366" s="21">
        <v>1</v>
      </c>
      <c r="F366" s="21">
        <v>4</v>
      </c>
      <c r="G366" s="21"/>
      <c r="H366" s="21">
        <v>3</v>
      </c>
      <c r="I366" s="21"/>
      <c r="J366" s="21"/>
      <c r="K366" s="21">
        <v>3</v>
      </c>
      <c r="L366" s="21">
        <v>9</v>
      </c>
      <c r="M366" s="21">
        <v>5</v>
      </c>
      <c r="N366" s="21">
        <v>4</v>
      </c>
      <c r="O366" s="21">
        <v>12</v>
      </c>
      <c r="P366" s="21">
        <v>26</v>
      </c>
      <c r="Q366" s="21">
        <v>2</v>
      </c>
      <c r="R366" s="21"/>
      <c r="S366" s="21">
        <v>17</v>
      </c>
      <c r="T366" s="21">
        <v>1</v>
      </c>
      <c r="U366" s="21">
        <f t="shared" si="5"/>
        <v>101</v>
      </c>
      <c r="V366" s="8"/>
      <c r="W366" s="61" t="s">
        <v>586</v>
      </c>
    </row>
    <row r="367" spans="1:23" ht="14">
      <c r="A367" s="61" t="s">
        <v>882</v>
      </c>
      <c r="B367" s="21"/>
      <c r="C367" s="21">
        <v>8</v>
      </c>
      <c r="D367" s="21"/>
      <c r="E367" s="21">
        <v>1</v>
      </c>
      <c r="F367" s="21"/>
      <c r="G367" s="21"/>
      <c r="H367" s="21">
        <v>8</v>
      </c>
      <c r="I367" s="21"/>
      <c r="J367" s="21">
        <v>3</v>
      </c>
      <c r="K367" s="21">
        <v>5</v>
      </c>
      <c r="L367" s="21">
        <v>9</v>
      </c>
      <c r="M367" s="21">
        <v>1</v>
      </c>
      <c r="N367" s="21">
        <v>1</v>
      </c>
      <c r="O367" s="21">
        <v>14</v>
      </c>
      <c r="P367" s="21">
        <v>21</v>
      </c>
      <c r="Q367" s="21">
        <v>5</v>
      </c>
      <c r="R367" s="21">
        <v>2</v>
      </c>
      <c r="S367" s="21">
        <v>10</v>
      </c>
      <c r="T367" s="21"/>
      <c r="U367" s="21">
        <f t="shared" si="5"/>
        <v>88</v>
      </c>
      <c r="V367" s="8"/>
      <c r="W367" s="61" t="s">
        <v>882</v>
      </c>
    </row>
    <row r="368" spans="1:23"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</row>
    <row r="369" spans="1:23">
      <c r="A369" s="21" t="s">
        <v>1290</v>
      </c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>
        <v>9</v>
      </c>
      <c r="U369" s="21">
        <f>IF(SUM(B369:T369)=0,"",SUM(B369:T369))</f>
        <v>9</v>
      </c>
      <c r="V369" s="128"/>
      <c r="W369" s="128" t="s">
        <v>1290</v>
      </c>
    </row>
    <row r="370" spans="1:23"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</row>
    <row r="371" spans="1:23" ht="14">
      <c r="A371" s="7" t="s">
        <v>1043</v>
      </c>
      <c r="B371" s="21">
        <f>COUNT(B6:B12,B14:B27,B29:B35,B37,B41:B46,B48:B55,B59:B62,B66:B76,B80:B97,B99:B101,B103:B106,B110:B117,B121:B126,B130:B145,B147:B151,B156:B164,B168:B172,B175:B182,B186:B189,B193:B199,B201:B204,B208:B211,B215:B223,B227:B229,B233:B237,B239:B240,B242,B246:B267,B271:B282,B284:B288,B290,B294:B310,B314:B323,B325:B330,B334:B343,B348:B354,B357:B359,B361,B365:B367)</f>
        <v>65</v>
      </c>
      <c r="C371" s="21">
        <f t="shared" ref="C371" si="6">COUNT(C6:C12,C14:C27,C29:C35,C37,C41:C46,C48:C55,C59:C62,C66:C76,C80:C97,C99:C101,C103:C106,C110:C117,C121:C126,C130:C145,C147:C151,C156:C164,C168:C172,C175:C182,C186:C189,C193:C199,C201:C204,C208:C211,C215:C223,C227:C229,C233:C237,C239:C240,C242,C246:C267,C271:C282,C284:C288,C290,C294:C310,C314:C323,C325:C330,C334:C343,C348:C354,C357:C359,C361,C365:C367)</f>
        <v>53</v>
      </c>
      <c r="D371" s="21">
        <f>COUNT(D6:D12,D14:D27,D29:D35,D37,D41:D46,D48:D55,D59:D62,D66:D76,D80:D97,D99:D101,D103:D106,D110:D117,D121:D126,D130:D145,D147:D151,D156:D164,D168:D172,D175:D182,D186:D189,D193:D199,D201:D204,D208:D211,D215:D223,D227:D229,D233:D237,D239:D240,D242,D246:D267,D271:D282,D284:D288,D290,D294:D310,D314:D323,D325:D330,D334:D343,D348:D354,D357:D359,D361,D365:D367)</f>
        <v>50</v>
      </c>
      <c r="E371" s="21">
        <f>COUNT(E6:E12,E14:E27,E29:E35,E37,E41:E46,E48:E55,E59:E62,E66:E76,E80:E97,E99:E101,E103:E106,E110:E117,E121:E126,E130:E145,E147:E151,E156:E164,E168:E172,E175:E182,E186:E189,E193:E199,E201:E204,E208:E211,E215:E223,E227:E229,E233:E237,E239:E240,E242,E246:E267,E271:E282,E284:E288,E290,E294:E310,E314:E323,E325:E330,E334:E343,E348:E354,E357:E359,E361,E365:E367)</f>
        <v>45</v>
      </c>
      <c r="F371" s="21">
        <f>COUNT(F6:F12,F14:F27,F29:F35,F37,F41:F46,F48:F55,F59:F62,F66:F76,F80:F97,F99:F101,F103:F106,F110:F117,F121:F126,F130:F145,F147:F151,F156:F164,F168:F172,F175:F182,F186:F189,F193:F199,F201:F204,F208:F211,F215:F223,F227:F229,F233:F237,F239:F240,F242,F246:F267,F271:F282,F284:F288,F290,F294:F310,F314:F323,F325:F330,F334:F343,F348:F354,F357:F359,F361,F365:F367)</f>
        <v>25</v>
      </c>
      <c r="G371" s="21">
        <f>COUNT(G6:G12,G14:G27,G29:G35,G37,G41:G46,G48:G55,G59:G62,G66:G76,G80:G97,G99:G101,G103:G106,G110:G117,G121:G126,G130:G145,G147:G151,G156:G164,G168:G172,G175:G182,G186:G189,G193:G199,G201:G204,G208:G211,G215:G223,G227:G229,G233:G237,G239:G240,G242,G246:G267,G271:G282,G284:G288,G290,G294:G310,G314:G323,G325:G330,G334:G343,G348:G354,G357:G359,G361,G365:G367)</f>
        <v>58</v>
      </c>
      <c r="H371" s="21">
        <f t="shared" ref="H371:S371" si="7">COUNT(H6:H12,H14:H27,H29:H35,H37,H41:H46,H48:H55,H59:H62,H66:H76,H80:H97,H99:H101,H103:H106,H110:H117,H121:H126,H130:H145,H147:H151,H156:H164,H168:H172,H175:H182,H186:H189,H193:H199,H201:H204,H208:H211,H215:H223,H227:H229,H233:H237,H239:H240,H242,H246:H267,H271:H282,H284:H288,H290,H294:H310,H314:H323,H325:H330,H334:H343,H348:H354,H357:H359,H361,H365:H367)</f>
        <v>45</v>
      </c>
      <c r="I371" s="21">
        <f t="shared" si="7"/>
        <v>35</v>
      </c>
      <c r="J371" s="21">
        <f t="shared" si="7"/>
        <v>24</v>
      </c>
      <c r="K371" s="21">
        <f t="shared" si="7"/>
        <v>40</v>
      </c>
      <c r="L371" s="21">
        <f t="shared" ref="L371" si="8">COUNT(L6:L12,L14:L27,L29:L35,L37,L41:L46,L48:L55,L59:L62,L66:L76,L80:L97,L99:L101,L103:L106,L110:L117,L121:L126,L130:L145,L147:L151,L156:L164,L168:L172,L175:L182,L186:L189,L193:L199,L201:L204,L208:L211,L215:L223,L227:L229,L233:L237,L239:L240,L242,L246:L267,L271:L282,L284:L288,L290,L294:L310,L314:L323,L325:L330,L334:L343,L348:L354,L357:L359,L361,L365:L367)</f>
        <v>71</v>
      </c>
      <c r="M371" s="21">
        <f t="shared" si="7"/>
        <v>51</v>
      </c>
      <c r="N371" s="21">
        <f t="shared" ref="N371:O371" si="9">COUNT(N6:N12,N14:N27,N29:N35,N37,N41:N46,N48:N55,N59:N62,N66:N76,N80:N97,N99:N101,N103:N106,N110:N117,N121:N126,N130:N145,N147:N151,N156:N164,N168:N172,N175:N182,N186:N189,N193:N199,N201:N204,N208:N211,N215:N223,N227:N229,N233:N237,N239:N240,N242,N246:N267,N271:N282,N284:N288,N290,N294:N310,N314:N323,N325:N330,N334:N343,N348:N354,N357:N359,N361,N365:N367)</f>
        <v>65</v>
      </c>
      <c r="O371" s="21">
        <f t="shared" si="9"/>
        <v>86</v>
      </c>
      <c r="P371" s="21">
        <f t="shared" si="7"/>
        <v>66</v>
      </c>
      <c r="Q371" s="21">
        <f t="shared" si="7"/>
        <v>17</v>
      </c>
      <c r="R371" s="21">
        <f t="shared" ref="R371" si="10">COUNT(R6:R12,R14:R27,R29:R35,R37,R41:R46,R48:R55,R59:R62,R66:R76,R80:R97,R99:R101,R103:R106,R110:R117,R121:R126,R130:R145,R147:R151,R156:R164,R168:R172,R175:R182,R186:R189,R193:R199,R201:R204,R208:R211,R215:R223,R227:R229,R233:R237,R239:R240,R242,R246:R267,R271:R282,R284:R288,R290,R294:R310,R314:R323,R325:R330,R334:R343,R348:R354,R357:R359,R361,R365:R367)</f>
        <v>30</v>
      </c>
      <c r="S371" s="21">
        <f t="shared" si="7"/>
        <v>86</v>
      </c>
      <c r="T371" s="21">
        <f>COUNT(T6:T12,T14:T27,T29:T35,T37,T41:T46,T48:T55,T59:T62,T66:T76,T80:T97,T99:T101,T103:T106,T110:T117,T121:T126,T130:T145,T147:T151,T156:T164,T168:T172,T175:T182,T186:T189,T193:T199,T201:T204,T208:T211,T215:T223,T227:T229,T233:T237,T239:T240,T242,T246:T267,T271:T282,T284:T288,T290,T294:T310,T314:T323,T325:T330,T334:T343,T348:T354,T357:T359,T361,T365:T367)</f>
        <v>54</v>
      </c>
      <c r="U371" s="21">
        <f>COUNT(U6:U12,U14:U27,U29:U35,U37,U41:U46,U48:U55,U59:U62,U66:U76,U80:U97,U99:U101,U103:U106,U110:U117,U121:U126,U130:U145,U147:U151,U156:U164,U168:U172,U175:U182,U186:U189,U193:U199,U201:U204,U208:U211,U215:U223,U227:U229,U233:U237,U239:U240,U242,U246:U267,U271:U282,U284:U288,U290,U294:U310,U314:U323,U325:U330,U334:U343,U348:U354,U357:U359,U361,U365:U367)</f>
        <v>148</v>
      </c>
      <c r="V371" s="8"/>
      <c r="W371" s="7" t="s">
        <v>1043</v>
      </c>
    </row>
    <row r="372" spans="1:23" ht="14">
      <c r="A372" s="7" t="s">
        <v>915</v>
      </c>
      <c r="B372" s="21">
        <f t="shared" ref="B372:C372" si="11">SUM(B6:B369)</f>
        <v>653</v>
      </c>
      <c r="C372" s="21">
        <f t="shared" si="11"/>
        <v>358</v>
      </c>
      <c r="D372" s="21">
        <f>SUM(D6:D369)</f>
        <v>400</v>
      </c>
      <c r="E372" s="21">
        <f>SUM(E6:E369)</f>
        <v>173</v>
      </c>
      <c r="F372" s="21">
        <f>SUM(F6:F369)</f>
        <v>194</v>
      </c>
      <c r="G372" s="21">
        <f>SUM(G6:G369)</f>
        <v>511</v>
      </c>
      <c r="H372" s="21">
        <f t="shared" ref="H372:T372" si="12">SUM(H6:H369)</f>
        <v>217</v>
      </c>
      <c r="I372" s="21">
        <f t="shared" si="12"/>
        <v>202</v>
      </c>
      <c r="J372" s="21">
        <f t="shared" si="12"/>
        <v>53</v>
      </c>
      <c r="K372" s="21">
        <f t="shared" si="12"/>
        <v>139</v>
      </c>
      <c r="L372" s="21">
        <f t="shared" ref="L372" si="13">SUM(L6:L369)</f>
        <v>397</v>
      </c>
      <c r="M372" s="21">
        <f t="shared" si="12"/>
        <v>342</v>
      </c>
      <c r="N372" s="21">
        <f t="shared" ref="N372:O372" si="14">SUM(N6:N369)</f>
        <v>2753</v>
      </c>
      <c r="O372" s="21">
        <f t="shared" si="14"/>
        <v>775</v>
      </c>
      <c r="P372" s="21">
        <f t="shared" si="12"/>
        <v>703</v>
      </c>
      <c r="Q372" s="21">
        <f t="shared" si="12"/>
        <v>41</v>
      </c>
      <c r="R372" s="21">
        <f t="shared" ref="R372" si="15">SUM(R6:R369)</f>
        <v>90</v>
      </c>
      <c r="S372" s="21">
        <f t="shared" si="12"/>
        <v>911</v>
      </c>
      <c r="T372" s="21">
        <f t="shared" si="12"/>
        <v>406</v>
      </c>
      <c r="U372" s="21">
        <f>SUM(U6:U369)</f>
        <v>9318</v>
      </c>
      <c r="V372" s="8"/>
      <c r="W372" s="7" t="s">
        <v>915</v>
      </c>
    </row>
    <row r="374" spans="1:23">
      <c r="A374" s="33" t="s">
        <v>624</v>
      </c>
      <c r="B374" s="77">
        <v>2</v>
      </c>
      <c r="C374" s="77">
        <v>2</v>
      </c>
      <c r="D374" s="77">
        <v>2</v>
      </c>
      <c r="E374" s="77">
        <v>1</v>
      </c>
      <c r="F374" s="77">
        <v>1</v>
      </c>
      <c r="G374" s="77">
        <v>3</v>
      </c>
      <c r="H374" s="77">
        <v>2</v>
      </c>
      <c r="I374" s="77">
        <v>2</v>
      </c>
      <c r="J374" s="77">
        <v>2</v>
      </c>
      <c r="K374" s="77">
        <v>1</v>
      </c>
      <c r="L374" s="77">
        <v>1</v>
      </c>
      <c r="M374" s="77">
        <v>3</v>
      </c>
      <c r="N374" s="77">
        <v>2</v>
      </c>
      <c r="O374" s="77">
        <v>1</v>
      </c>
      <c r="P374" s="77">
        <v>1</v>
      </c>
      <c r="Q374" s="77">
        <v>1</v>
      </c>
      <c r="R374" s="77">
        <v>2</v>
      </c>
      <c r="S374" s="77">
        <v>2</v>
      </c>
      <c r="T374" s="77">
        <v>2</v>
      </c>
      <c r="U374" s="21">
        <f>IF(SUM(B374:T374)=0,"",SUM(B374:T374))</f>
        <v>33</v>
      </c>
      <c r="V374" s="8"/>
      <c r="W374" s="8" t="s">
        <v>624</v>
      </c>
    </row>
    <row r="375" spans="1:23">
      <c r="A375" s="8" t="s">
        <v>395</v>
      </c>
      <c r="B375" s="77">
        <v>1</v>
      </c>
      <c r="C375" s="77">
        <v>1</v>
      </c>
      <c r="D375" s="77">
        <v>1</v>
      </c>
      <c r="E375" s="77">
        <v>1</v>
      </c>
      <c r="F375" s="77">
        <v>1</v>
      </c>
      <c r="G375" s="77">
        <v>1</v>
      </c>
      <c r="H375" s="77">
        <v>1</v>
      </c>
      <c r="I375" s="77">
        <v>1</v>
      </c>
      <c r="J375" s="77">
        <v>1</v>
      </c>
      <c r="K375" s="77">
        <v>1</v>
      </c>
      <c r="L375" s="77">
        <v>1</v>
      </c>
      <c r="M375" s="77">
        <v>1</v>
      </c>
      <c r="N375" s="77">
        <v>1</v>
      </c>
      <c r="O375" s="77">
        <v>1</v>
      </c>
      <c r="P375" s="77">
        <v>1</v>
      </c>
      <c r="Q375" s="77">
        <v>1</v>
      </c>
      <c r="R375" s="77">
        <v>1</v>
      </c>
      <c r="S375" s="77">
        <v>1</v>
      </c>
      <c r="T375" s="77">
        <v>1</v>
      </c>
      <c r="U375" s="21">
        <f>IF(SUM(B375:T375)=0,"",SUM(B375:T375))</f>
        <v>19</v>
      </c>
      <c r="V375" s="8"/>
      <c r="W375" s="8" t="s">
        <v>395</v>
      </c>
    </row>
    <row r="376" spans="1:23">
      <c r="A376" s="8" t="s">
        <v>622</v>
      </c>
      <c r="B376" s="99">
        <v>0.2013888888888889</v>
      </c>
      <c r="C376" s="111">
        <v>0.3576388888888889</v>
      </c>
      <c r="D376" s="111">
        <v>0.29722222222222222</v>
      </c>
      <c r="E376" s="99">
        <v>0.32083333333333336</v>
      </c>
      <c r="F376" s="99">
        <v>0.33333333333333331</v>
      </c>
      <c r="G376" s="99">
        <v>0.33055555555555555</v>
      </c>
      <c r="H376" s="99">
        <v>0.25</v>
      </c>
      <c r="I376" s="99">
        <v>0.3611111111111111</v>
      </c>
      <c r="J376" s="99">
        <v>0.33333333333333331</v>
      </c>
      <c r="K376" s="99">
        <v>0.22361111111111112</v>
      </c>
      <c r="L376" s="99">
        <v>0.21319444444444444</v>
      </c>
      <c r="M376" s="99">
        <v>0.25486111111111109</v>
      </c>
      <c r="N376" s="99">
        <v>0.22638888888888889</v>
      </c>
      <c r="O376" s="99">
        <v>0.2048611111111111</v>
      </c>
      <c r="P376" s="99">
        <v>0.27013888888888887</v>
      </c>
      <c r="Q376" s="99">
        <v>0.3263888888888889</v>
      </c>
      <c r="R376" s="99">
        <v>0.3263888888888889</v>
      </c>
      <c r="S376" s="99">
        <v>0.26041666666666669</v>
      </c>
      <c r="T376" s="99">
        <v>0.31666666666666665</v>
      </c>
      <c r="U376" s="36"/>
      <c r="V376" s="55"/>
      <c r="W376" s="8" t="s">
        <v>622</v>
      </c>
    </row>
    <row r="377" spans="1:23">
      <c r="A377" s="8" t="s">
        <v>623</v>
      </c>
      <c r="B377" s="111">
        <v>0.81805555555555554</v>
      </c>
      <c r="C377" s="111">
        <v>0.60555555555555551</v>
      </c>
      <c r="D377" s="111">
        <v>0.51736111111111116</v>
      </c>
      <c r="E377" s="99">
        <v>0.22152777777777777</v>
      </c>
      <c r="F377" s="99">
        <v>0.60416666666666663</v>
      </c>
      <c r="G377" s="99">
        <v>0.70347222222222228</v>
      </c>
      <c r="H377" s="99">
        <v>0.5625</v>
      </c>
      <c r="I377" s="99">
        <v>0.59722222222222221</v>
      </c>
      <c r="J377" s="99">
        <v>0.47916666666666669</v>
      </c>
      <c r="K377" s="99">
        <v>0.67708333333333337</v>
      </c>
      <c r="L377" s="99">
        <v>0.68888888888888888</v>
      </c>
      <c r="M377" s="99">
        <v>0.50902777777777775</v>
      </c>
      <c r="N377" s="99">
        <v>0.66666666666666663</v>
      </c>
      <c r="O377" s="99">
        <v>0.49305555555555558</v>
      </c>
      <c r="P377" s="99">
        <v>0.63888888888888884</v>
      </c>
      <c r="Q377" s="99">
        <v>0.45416666666666666</v>
      </c>
      <c r="R377" s="99">
        <v>0.43958333333333333</v>
      </c>
      <c r="S377" s="99">
        <v>0.80208333333333337</v>
      </c>
      <c r="T377" s="99">
        <v>0.64722222222222225</v>
      </c>
      <c r="U377" s="36"/>
      <c r="V377" s="55"/>
      <c r="W377" s="8" t="s">
        <v>623</v>
      </c>
    </row>
    <row r="378" spans="1:23">
      <c r="A378" s="9" t="s">
        <v>940</v>
      </c>
      <c r="B378" s="77">
        <v>8.6</v>
      </c>
      <c r="C378" s="77">
        <v>31</v>
      </c>
      <c r="D378" s="77">
        <v>12.3</v>
      </c>
      <c r="E378" s="77">
        <v>6</v>
      </c>
      <c r="F378" s="77">
        <v>4</v>
      </c>
      <c r="G378" s="77">
        <v>30.6</v>
      </c>
      <c r="H378" s="77">
        <v>8</v>
      </c>
      <c r="I378" s="126">
        <v>29</v>
      </c>
      <c r="J378" s="77">
        <v>24</v>
      </c>
      <c r="K378" s="77">
        <v>51</v>
      </c>
      <c r="L378" s="77">
        <v>94</v>
      </c>
      <c r="M378" s="77">
        <v>6.36</v>
      </c>
      <c r="N378" s="126">
        <v>32.75</v>
      </c>
      <c r="O378" s="77">
        <v>15</v>
      </c>
      <c r="P378" s="109">
        <v>43.2</v>
      </c>
      <c r="Q378" s="77">
        <v>11</v>
      </c>
      <c r="R378" s="126">
        <v>5.0999999999999996</v>
      </c>
      <c r="S378" s="52">
        <v>107</v>
      </c>
      <c r="T378" s="126">
        <v>65</v>
      </c>
      <c r="U378" s="21">
        <f t="shared" ref="U378:U384" si="16">IF(SUM(B378:T378)=0,"",SUM(B378:T378))</f>
        <v>583.91000000000008</v>
      </c>
      <c r="V378" s="8"/>
      <c r="W378" s="9" t="s">
        <v>940</v>
      </c>
    </row>
    <row r="379" spans="1:23">
      <c r="A379" s="9" t="s">
        <v>621</v>
      </c>
      <c r="B379" s="77">
        <v>4.5</v>
      </c>
      <c r="C379" s="77">
        <v>0.25</v>
      </c>
      <c r="D379" s="126">
        <v>4.4000000000000004</v>
      </c>
      <c r="E379" s="77">
        <f>3.7+0.93</f>
        <v>4.63</v>
      </c>
      <c r="F379" s="77">
        <v>2.5</v>
      </c>
      <c r="G379" s="77">
        <v>3</v>
      </c>
      <c r="H379" s="77">
        <v>1</v>
      </c>
      <c r="I379" s="126">
        <v>2</v>
      </c>
      <c r="J379" s="77">
        <v>5</v>
      </c>
      <c r="K379" s="77">
        <v>7.8</v>
      </c>
      <c r="L379" s="77">
        <v>1.8</v>
      </c>
      <c r="M379" s="77">
        <v>2.35</v>
      </c>
      <c r="N379" s="126">
        <v>3.55</v>
      </c>
      <c r="O379" s="77">
        <v>2.5</v>
      </c>
      <c r="P379" s="109">
        <v>1.4</v>
      </c>
      <c r="Q379" s="77">
        <v>0</v>
      </c>
      <c r="R379" s="126">
        <v>0.25</v>
      </c>
      <c r="S379" s="77">
        <v>1</v>
      </c>
      <c r="T379" s="126">
        <v>1.23</v>
      </c>
      <c r="U379" s="21">
        <f t="shared" si="16"/>
        <v>49.159999999999989</v>
      </c>
      <c r="V379" s="8"/>
      <c r="W379" s="9" t="s">
        <v>621</v>
      </c>
    </row>
    <row r="380" spans="1:23">
      <c r="A380" s="9" t="s">
        <v>1153</v>
      </c>
      <c r="B380" s="77">
        <f>B378+B379</f>
        <v>13.1</v>
      </c>
      <c r="C380" s="77">
        <v>31.25</v>
      </c>
      <c r="D380" s="126">
        <f>D378+D379</f>
        <v>16.700000000000003</v>
      </c>
      <c r="E380" s="77">
        <f>E378+E379</f>
        <v>10.629999999999999</v>
      </c>
      <c r="F380" s="77">
        <v>6.5</v>
      </c>
      <c r="G380" s="77">
        <v>33.6</v>
      </c>
      <c r="H380" s="77">
        <v>9</v>
      </c>
      <c r="I380" s="126">
        <v>31</v>
      </c>
      <c r="J380" s="77">
        <v>29</v>
      </c>
      <c r="K380" s="77">
        <v>58.8</v>
      </c>
      <c r="L380" s="77">
        <f>L378+L379</f>
        <v>95.8</v>
      </c>
      <c r="M380" s="77">
        <f>M378+M379</f>
        <v>8.7100000000000009</v>
      </c>
      <c r="N380" s="126">
        <f>N378+N379</f>
        <v>36.299999999999997</v>
      </c>
      <c r="O380" s="77">
        <v>17.5</v>
      </c>
      <c r="P380" s="109">
        <f>P378+P379</f>
        <v>44.6</v>
      </c>
      <c r="Q380" s="109">
        <v>11</v>
      </c>
      <c r="R380" s="126">
        <f>R378+R379</f>
        <v>5.35</v>
      </c>
      <c r="S380" s="77">
        <v>108</v>
      </c>
      <c r="T380" s="126">
        <v>66.23</v>
      </c>
      <c r="U380" s="21">
        <f t="shared" si="16"/>
        <v>633.07000000000005</v>
      </c>
      <c r="V380" s="8"/>
      <c r="W380" s="9" t="s">
        <v>1153</v>
      </c>
    </row>
    <row r="381" spans="1:23">
      <c r="A381" s="9" t="s">
        <v>618</v>
      </c>
      <c r="B381" s="109">
        <v>2.9</v>
      </c>
      <c r="C381" s="109">
        <v>5</v>
      </c>
      <c r="D381" s="126">
        <v>0.67</v>
      </c>
      <c r="E381" s="109">
        <v>0.5</v>
      </c>
      <c r="F381" s="109">
        <v>0.5</v>
      </c>
      <c r="G381" s="109">
        <v>4</v>
      </c>
      <c r="H381" s="109">
        <v>1</v>
      </c>
      <c r="I381" s="126">
        <v>3.67</v>
      </c>
      <c r="J381" s="109">
        <v>0.67</v>
      </c>
      <c r="K381" s="126">
        <v>2.75</v>
      </c>
      <c r="L381" s="126">
        <v>9.25</v>
      </c>
      <c r="M381" s="109">
        <v>0.33</v>
      </c>
      <c r="N381" s="126">
        <v>2.52</v>
      </c>
      <c r="O381" s="109">
        <v>3</v>
      </c>
      <c r="P381" s="29">
        <v>3</v>
      </c>
      <c r="Q381" s="109"/>
      <c r="R381" s="126">
        <v>2.75</v>
      </c>
      <c r="S381" s="109">
        <v>12</v>
      </c>
      <c r="T381" s="126">
        <v>4.3600000000000003</v>
      </c>
      <c r="U381" s="21">
        <f t="shared" si="16"/>
        <v>58.870000000000005</v>
      </c>
      <c r="V381" s="8"/>
      <c r="W381" s="9" t="s">
        <v>618</v>
      </c>
    </row>
    <row r="382" spans="1:23">
      <c r="A382" s="9" t="s">
        <v>619</v>
      </c>
      <c r="B382" s="109">
        <v>8</v>
      </c>
      <c r="C382" s="109">
        <v>1</v>
      </c>
      <c r="D382" s="126">
        <v>4.33</v>
      </c>
      <c r="E382" s="109">
        <f>3.5+1</f>
        <v>4.5</v>
      </c>
      <c r="F382" s="109">
        <v>6</v>
      </c>
      <c r="G382" s="109">
        <v>5</v>
      </c>
      <c r="H382" s="109">
        <v>6.5</v>
      </c>
      <c r="I382" s="126">
        <v>2</v>
      </c>
      <c r="J382" s="109">
        <v>3</v>
      </c>
      <c r="K382" s="126">
        <v>6.5</v>
      </c>
      <c r="L382" s="126">
        <v>1</v>
      </c>
      <c r="M382" s="109">
        <f>259/60</f>
        <v>4.3166666666666664</v>
      </c>
      <c r="N382" s="126">
        <v>5.6</v>
      </c>
      <c r="O382" s="109">
        <v>3</v>
      </c>
      <c r="P382" s="29">
        <v>4.5</v>
      </c>
      <c r="Q382" s="109"/>
      <c r="R382" s="126">
        <v>0.33</v>
      </c>
      <c r="S382" s="109">
        <v>1</v>
      </c>
      <c r="T382" s="126">
        <v>3.57</v>
      </c>
      <c r="U382" s="21">
        <f t="shared" si="16"/>
        <v>70.146666666666661</v>
      </c>
      <c r="V382" s="8"/>
      <c r="W382" s="9" t="s">
        <v>619</v>
      </c>
    </row>
    <row r="383" spans="1:23">
      <c r="A383" s="9" t="s">
        <v>1152</v>
      </c>
      <c r="B383" s="109">
        <f>B381+B382</f>
        <v>10.9</v>
      </c>
      <c r="C383" s="109">
        <v>6</v>
      </c>
      <c r="D383" s="126">
        <f>D381+D382</f>
        <v>5</v>
      </c>
      <c r="E383" s="109">
        <f>E381+E382</f>
        <v>5</v>
      </c>
      <c r="F383" s="109">
        <v>6.5</v>
      </c>
      <c r="G383" s="109">
        <v>9</v>
      </c>
      <c r="H383" s="109">
        <v>7.5</v>
      </c>
      <c r="I383" s="126">
        <v>5.67</v>
      </c>
      <c r="J383" s="109">
        <v>3.67</v>
      </c>
      <c r="K383" s="126">
        <v>9.25</v>
      </c>
      <c r="L383" s="126">
        <v>10.25</v>
      </c>
      <c r="M383" s="109">
        <f>M381+M382</f>
        <v>4.6466666666666665</v>
      </c>
      <c r="N383" s="126">
        <f>N381+N382</f>
        <v>8.1199999999999992</v>
      </c>
      <c r="O383" s="109">
        <v>6</v>
      </c>
      <c r="P383" s="109">
        <v>7.5</v>
      </c>
      <c r="Q383" s="119"/>
      <c r="R383" s="145">
        <f>R381+R382</f>
        <v>3.08</v>
      </c>
      <c r="S383" s="109"/>
      <c r="T383" s="126">
        <f>T381+T382</f>
        <v>7.93</v>
      </c>
      <c r="U383" s="21">
        <f t="shared" si="16"/>
        <v>116.01666666666668</v>
      </c>
      <c r="V383" s="8"/>
      <c r="W383" s="9" t="s">
        <v>1152</v>
      </c>
    </row>
    <row r="384" spans="1:23">
      <c r="A384" s="134" t="s">
        <v>1477</v>
      </c>
      <c r="B384" s="109"/>
      <c r="C384" s="109"/>
      <c r="D384" s="109"/>
      <c r="E384" s="109"/>
      <c r="F384" s="109"/>
      <c r="G384" s="109"/>
      <c r="H384" s="109"/>
      <c r="I384" s="109"/>
      <c r="J384" s="109"/>
      <c r="K384" s="109"/>
      <c r="L384" s="109"/>
      <c r="M384" s="109"/>
      <c r="N384" s="109"/>
      <c r="O384" s="109"/>
      <c r="P384" s="109"/>
      <c r="Q384" s="139"/>
      <c r="R384" s="139"/>
      <c r="S384" s="109"/>
      <c r="T384" s="109"/>
      <c r="U384" s="21" t="str">
        <f t="shared" si="16"/>
        <v/>
      </c>
      <c r="V384" s="8"/>
      <c r="W384" s="134" t="s">
        <v>1477</v>
      </c>
    </row>
    <row r="385" spans="1:23">
      <c r="A385" s="9" t="s">
        <v>682</v>
      </c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36"/>
      <c r="V385" s="55"/>
      <c r="W385" s="9" t="s">
        <v>682</v>
      </c>
    </row>
    <row r="386" spans="1:23">
      <c r="A386" s="9" t="s">
        <v>993</v>
      </c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36"/>
      <c r="V386" s="55"/>
      <c r="W386" s="9" t="s">
        <v>993</v>
      </c>
    </row>
    <row r="387" spans="1:23">
      <c r="A387" s="9" t="s">
        <v>683</v>
      </c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36"/>
      <c r="V387" s="55"/>
      <c r="W387" s="9" t="s">
        <v>683</v>
      </c>
    </row>
    <row r="388" spans="1:23">
      <c r="A388" s="9" t="s">
        <v>703</v>
      </c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36"/>
      <c r="V388" s="55"/>
      <c r="W388" s="9" t="s">
        <v>703</v>
      </c>
    </row>
    <row r="389" spans="1:23">
      <c r="A389" s="9" t="s">
        <v>702</v>
      </c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36"/>
      <c r="V389" s="55"/>
      <c r="W389" s="9" t="s">
        <v>702</v>
      </c>
    </row>
    <row r="390" spans="1:23">
      <c r="A390" s="8" t="s">
        <v>763</v>
      </c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36"/>
      <c r="V390" s="55"/>
      <c r="W390" s="8" t="s">
        <v>763</v>
      </c>
    </row>
    <row r="391" spans="1:23">
      <c r="A391" s="10" t="s">
        <v>764</v>
      </c>
      <c r="B391" s="29">
        <v>50</v>
      </c>
      <c r="C391" s="77" t="s">
        <v>1550</v>
      </c>
      <c r="D391" s="29">
        <v>46</v>
      </c>
      <c r="E391" s="29">
        <v>46</v>
      </c>
      <c r="F391" s="29">
        <v>38</v>
      </c>
      <c r="G391" s="29">
        <v>51</v>
      </c>
      <c r="H391" s="29">
        <v>49</v>
      </c>
      <c r="I391" s="29">
        <v>55</v>
      </c>
      <c r="J391" s="29"/>
      <c r="K391" s="29">
        <v>40</v>
      </c>
      <c r="L391" s="29">
        <v>41</v>
      </c>
      <c r="M391" s="29">
        <v>46</v>
      </c>
      <c r="N391" s="29">
        <v>53</v>
      </c>
      <c r="O391" s="29">
        <v>42</v>
      </c>
      <c r="P391" s="29">
        <v>59</v>
      </c>
      <c r="Q391" s="29">
        <v>58</v>
      </c>
      <c r="R391" s="29">
        <v>56</v>
      </c>
      <c r="S391" s="29">
        <v>45</v>
      </c>
      <c r="T391" s="29"/>
      <c r="U391" s="36"/>
      <c r="V391" s="55"/>
      <c r="W391" s="10" t="s">
        <v>764</v>
      </c>
    </row>
    <row r="392" spans="1:23">
      <c r="A392" s="10" t="s">
        <v>765</v>
      </c>
      <c r="B392" s="29"/>
      <c r="C392" s="29">
        <v>60</v>
      </c>
      <c r="D392" s="29">
        <v>68</v>
      </c>
      <c r="E392" s="29">
        <v>68</v>
      </c>
      <c r="F392" s="29">
        <v>65</v>
      </c>
      <c r="G392" s="29">
        <v>67</v>
      </c>
      <c r="H392" s="29">
        <v>70</v>
      </c>
      <c r="I392" s="29">
        <v>64</v>
      </c>
      <c r="J392" s="29">
        <v>70</v>
      </c>
      <c r="K392" s="29">
        <v>70</v>
      </c>
      <c r="L392" s="29">
        <v>65</v>
      </c>
      <c r="M392" s="29">
        <v>69</v>
      </c>
      <c r="N392" s="29">
        <v>72</v>
      </c>
      <c r="O392" s="29">
        <v>62</v>
      </c>
      <c r="P392" s="29">
        <v>62</v>
      </c>
      <c r="Q392" s="29">
        <v>60</v>
      </c>
      <c r="R392" s="29">
        <v>64</v>
      </c>
      <c r="S392" s="29">
        <v>48</v>
      </c>
      <c r="T392" s="77"/>
      <c r="U392" s="36"/>
      <c r="V392" s="55"/>
      <c r="W392" s="10" t="s">
        <v>765</v>
      </c>
    </row>
    <row r="393" spans="1:23">
      <c r="A393" s="10" t="s">
        <v>1017</v>
      </c>
      <c r="B393" s="29">
        <v>73</v>
      </c>
      <c r="C393" s="29">
        <v>70</v>
      </c>
      <c r="D393" s="29"/>
      <c r="E393" s="29"/>
      <c r="F393" s="29">
        <v>70</v>
      </c>
      <c r="G393" s="29">
        <v>64</v>
      </c>
      <c r="H393" s="29"/>
      <c r="I393" s="29"/>
      <c r="J393" s="29"/>
      <c r="K393" s="29">
        <v>73</v>
      </c>
      <c r="L393" s="29">
        <v>68</v>
      </c>
      <c r="M393" s="29">
        <v>65</v>
      </c>
      <c r="N393" s="29">
        <v>74</v>
      </c>
      <c r="O393" s="29"/>
      <c r="P393" s="29">
        <v>63</v>
      </c>
      <c r="Q393" s="29"/>
      <c r="R393" s="29"/>
      <c r="S393" s="29">
        <v>61</v>
      </c>
      <c r="T393" s="29"/>
      <c r="U393" s="36"/>
      <c r="V393" s="55"/>
      <c r="W393" s="10" t="s">
        <v>1017</v>
      </c>
    </row>
    <row r="394" spans="1:23">
      <c r="A394" s="9" t="s">
        <v>766</v>
      </c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1"/>
      <c r="R394" s="21"/>
      <c r="S394" s="29"/>
      <c r="T394" s="29"/>
      <c r="U394" s="36"/>
      <c r="V394" s="55"/>
      <c r="W394" s="9" t="s">
        <v>766</v>
      </c>
    </row>
    <row r="395" spans="1:23">
      <c r="A395" s="10" t="s">
        <v>764</v>
      </c>
      <c r="B395" s="28">
        <v>0.8</v>
      </c>
      <c r="C395" s="28">
        <v>0.6</v>
      </c>
      <c r="D395" s="28">
        <v>1</v>
      </c>
      <c r="E395" s="28">
        <v>1</v>
      </c>
      <c r="F395" s="28">
        <v>0.5</v>
      </c>
      <c r="G395" s="28">
        <v>1</v>
      </c>
      <c r="H395" s="90" t="s">
        <v>1055</v>
      </c>
      <c r="I395" s="28">
        <v>0.95</v>
      </c>
      <c r="J395" s="28"/>
      <c r="K395" s="28">
        <v>0.8</v>
      </c>
      <c r="L395" s="28">
        <v>0.6</v>
      </c>
      <c r="M395" s="90" t="s">
        <v>1243</v>
      </c>
      <c r="N395" s="90" t="s">
        <v>1243</v>
      </c>
      <c r="O395" s="90"/>
      <c r="P395" s="90">
        <v>0.9</v>
      </c>
      <c r="Q395" s="28">
        <v>0.75</v>
      </c>
      <c r="R395" s="28">
        <v>0.2</v>
      </c>
      <c r="S395" s="28">
        <v>0.95</v>
      </c>
      <c r="T395" s="90">
        <v>0.95</v>
      </c>
      <c r="U395" s="36"/>
      <c r="V395" s="55"/>
      <c r="W395" s="10" t="s">
        <v>764</v>
      </c>
    </row>
    <row r="396" spans="1:23">
      <c r="A396" s="10" t="s">
        <v>765</v>
      </c>
      <c r="B396" s="28"/>
      <c r="C396" s="28">
        <v>0.55000000000000004</v>
      </c>
      <c r="D396" s="28">
        <v>1</v>
      </c>
      <c r="E396" s="28">
        <v>1</v>
      </c>
      <c r="F396" s="28">
        <v>0.5</v>
      </c>
      <c r="G396" s="28">
        <v>1</v>
      </c>
      <c r="H396" s="90" t="s">
        <v>1543</v>
      </c>
      <c r="I396" s="28">
        <v>0.8</v>
      </c>
      <c r="J396" s="28">
        <v>0.5</v>
      </c>
      <c r="K396" s="28">
        <v>1</v>
      </c>
      <c r="L396" s="28">
        <v>0.7</v>
      </c>
      <c r="M396" s="28">
        <v>1</v>
      </c>
      <c r="N396" s="90" t="s">
        <v>1058</v>
      </c>
      <c r="O396" s="28"/>
      <c r="P396" s="28">
        <v>1</v>
      </c>
      <c r="Q396" s="28">
        <v>0.75</v>
      </c>
      <c r="R396" s="28">
        <v>0.2</v>
      </c>
      <c r="S396" s="28">
        <v>0.9</v>
      </c>
      <c r="T396" s="90" t="s">
        <v>1058</v>
      </c>
      <c r="U396" s="36"/>
      <c r="V396" s="55"/>
      <c r="W396" s="10" t="s">
        <v>765</v>
      </c>
    </row>
    <row r="397" spans="1:23">
      <c r="A397" s="10" t="s">
        <v>1017</v>
      </c>
      <c r="B397" s="28">
        <v>0.9</v>
      </c>
      <c r="C397" s="28">
        <v>0.55000000000000004</v>
      </c>
      <c r="D397" s="28"/>
      <c r="E397" s="28"/>
      <c r="F397" s="28">
        <v>0.3</v>
      </c>
      <c r="G397" s="133">
        <v>1</v>
      </c>
      <c r="H397" s="28"/>
      <c r="I397" s="28"/>
      <c r="J397" s="28"/>
      <c r="K397" s="28">
        <v>1</v>
      </c>
      <c r="L397" s="28">
        <v>0.8</v>
      </c>
      <c r="M397" s="28">
        <v>1</v>
      </c>
      <c r="N397" s="90" t="s">
        <v>854</v>
      </c>
      <c r="O397" s="28"/>
      <c r="P397" s="28">
        <v>0.9</v>
      </c>
      <c r="Q397" s="28"/>
      <c r="R397" s="28"/>
      <c r="S397" s="28">
        <v>0.85</v>
      </c>
      <c r="T397" s="28"/>
      <c r="U397" s="36"/>
      <c r="V397" s="55"/>
      <c r="W397" s="10" t="s">
        <v>1017</v>
      </c>
    </row>
    <row r="398" spans="1:23">
      <c r="A398" s="9" t="s">
        <v>1079</v>
      </c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8"/>
      <c r="Q398" s="21"/>
      <c r="R398" s="21"/>
      <c r="S398" s="28"/>
      <c r="T398" s="28"/>
      <c r="U398" s="36"/>
      <c r="V398" s="55"/>
      <c r="W398" s="9" t="s">
        <v>1079</v>
      </c>
    </row>
    <row r="399" spans="1:23">
      <c r="A399" s="10" t="s">
        <v>764</v>
      </c>
      <c r="B399" s="77">
        <v>1</v>
      </c>
      <c r="C399" s="91" t="s">
        <v>1146</v>
      </c>
      <c r="D399" s="77" t="s">
        <v>1537</v>
      </c>
      <c r="E399" s="77" t="s">
        <v>1537</v>
      </c>
      <c r="F399" s="77" t="s">
        <v>1143</v>
      </c>
      <c r="G399" s="29">
        <v>0</v>
      </c>
      <c r="H399" s="29"/>
      <c r="I399" s="77" t="s">
        <v>1473</v>
      </c>
      <c r="J399" s="77"/>
      <c r="K399" s="77">
        <v>0</v>
      </c>
      <c r="L399" s="77">
        <v>0</v>
      </c>
      <c r="M399" s="77">
        <v>0</v>
      </c>
      <c r="N399" s="91" t="s">
        <v>1552</v>
      </c>
      <c r="O399" s="77">
        <v>3</v>
      </c>
      <c r="P399" s="91" t="s">
        <v>1545</v>
      </c>
      <c r="Q399" s="91" t="s">
        <v>1241</v>
      </c>
      <c r="R399" s="91" t="s">
        <v>1265</v>
      </c>
      <c r="S399" s="91" t="s">
        <v>1129</v>
      </c>
      <c r="T399" s="91" t="s">
        <v>1241</v>
      </c>
      <c r="U399" s="36"/>
      <c r="V399" s="55"/>
      <c r="W399" s="10" t="s">
        <v>764</v>
      </c>
    </row>
    <row r="400" spans="1:23">
      <c r="A400" s="10" t="s">
        <v>765</v>
      </c>
      <c r="B400" s="77"/>
      <c r="C400" s="91" t="s">
        <v>1546</v>
      </c>
      <c r="D400" s="77" t="s">
        <v>1233</v>
      </c>
      <c r="E400" s="77" t="s">
        <v>1233</v>
      </c>
      <c r="F400" s="77" t="s">
        <v>1143</v>
      </c>
      <c r="G400" s="91" t="s">
        <v>1241</v>
      </c>
      <c r="H400" s="77"/>
      <c r="I400" s="91" t="s">
        <v>1540</v>
      </c>
      <c r="J400" s="91" t="s">
        <v>1241</v>
      </c>
      <c r="K400" s="91" t="s">
        <v>1129</v>
      </c>
      <c r="L400" s="91" t="s">
        <v>1532</v>
      </c>
      <c r="M400" s="91" t="s">
        <v>1531</v>
      </c>
      <c r="N400" s="91" t="s">
        <v>1553</v>
      </c>
      <c r="O400" s="91" t="s">
        <v>1224</v>
      </c>
      <c r="P400" s="91" t="s">
        <v>1546</v>
      </c>
      <c r="Q400" s="91" t="s">
        <v>1241</v>
      </c>
      <c r="R400" s="91" t="s">
        <v>1265</v>
      </c>
      <c r="S400" s="91" t="s">
        <v>1528</v>
      </c>
      <c r="T400" s="91" t="s">
        <v>1390</v>
      </c>
      <c r="U400" s="36"/>
      <c r="V400" s="55"/>
      <c r="W400" s="10" t="s">
        <v>765</v>
      </c>
    </row>
    <row r="401" spans="1:23">
      <c r="A401" s="10" t="s">
        <v>1017</v>
      </c>
      <c r="B401" s="77">
        <v>7</v>
      </c>
      <c r="C401" s="91" t="s">
        <v>1129</v>
      </c>
      <c r="D401" s="77"/>
      <c r="E401" s="77"/>
      <c r="F401" s="77" t="s">
        <v>1143</v>
      </c>
      <c r="G401" s="29">
        <v>0</v>
      </c>
      <c r="H401" s="29"/>
      <c r="I401" s="77"/>
      <c r="J401" s="77"/>
      <c r="K401" s="77">
        <v>0</v>
      </c>
      <c r="L401" s="77" t="s">
        <v>1533</v>
      </c>
      <c r="M401" s="77">
        <v>10</v>
      </c>
      <c r="N401" s="91" t="s">
        <v>1554</v>
      </c>
      <c r="O401" s="77"/>
      <c r="P401" s="91" t="s">
        <v>1547</v>
      </c>
      <c r="Q401" s="29"/>
      <c r="R401" s="29"/>
      <c r="S401" s="91" t="s">
        <v>1528</v>
      </c>
      <c r="T401" s="91"/>
      <c r="U401" s="36"/>
      <c r="V401" s="55"/>
      <c r="W401" s="10" t="s">
        <v>1017</v>
      </c>
    </row>
    <row r="402" spans="1:23">
      <c r="A402" s="9" t="s">
        <v>872</v>
      </c>
      <c r="B402" s="77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8"/>
      <c r="Q402" s="28"/>
      <c r="R402" s="28"/>
      <c r="S402" s="28"/>
      <c r="T402" s="28"/>
      <c r="U402" s="36"/>
      <c r="V402" s="55"/>
      <c r="W402" s="9" t="s">
        <v>872</v>
      </c>
    </row>
    <row r="403" spans="1:23">
      <c r="A403" s="10" t="s">
        <v>764</v>
      </c>
      <c r="B403" s="29">
        <v>0</v>
      </c>
      <c r="C403" s="77">
        <v>0</v>
      </c>
      <c r="D403" s="77">
        <v>0</v>
      </c>
      <c r="E403" s="77">
        <v>0</v>
      </c>
      <c r="F403" s="77">
        <v>0</v>
      </c>
      <c r="G403" s="29">
        <v>0</v>
      </c>
      <c r="H403" s="29"/>
      <c r="I403" s="77">
        <v>0</v>
      </c>
      <c r="J403" s="77"/>
      <c r="K403" s="77">
        <v>0</v>
      </c>
      <c r="L403" s="77">
        <v>0</v>
      </c>
      <c r="M403" s="29">
        <v>0</v>
      </c>
      <c r="N403" s="29">
        <v>0</v>
      </c>
      <c r="O403" s="29">
        <v>0</v>
      </c>
      <c r="P403" s="92">
        <v>0</v>
      </c>
      <c r="Q403" s="29">
        <v>0</v>
      </c>
      <c r="R403" s="29">
        <v>0</v>
      </c>
      <c r="S403" s="77">
        <v>0</v>
      </c>
      <c r="T403" s="77">
        <v>0</v>
      </c>
      <c r="U403" s="36"/>
      <c r="V403" s="55"/>
      <c r="W403" s="10" t="s">
        <v>764</v>
      </c>
    </row>
    <row r="404" spans="1:23">
      <c r="A404" s="10" t="s">
        <v>765</v>
      </c>
      <c r="B404" s="29">
        <v>0</v>
      </c>
      <c r="C404" s="29">
        <v>0</v>
      </c>
      <c r="D404" s="29">
        <v>0</v>
      </c>
      <c r="E404" s="29">
        <v>0</v>
      </c>
      <c r="F404" s="29">
        <v>0</v>
      </c>
      <c r="G404" s="29">
        <v>0</v>
      </c>
      <c r="H404" s="29"/>
      <c r="I404" s="29">
        <v>0</v>
      </c>
      <c r="J404" s="29">
        <v>0</v>
      </c>
      <c r="K404" s="29">
        <v>0</v>
      </c>
      <c r="L404" s="29">
        <v>0</v>
      </c>
      <c r="M404" s="29">
        <v>0</v>
      </c>
      <c r="N404" s="29">
        <v>0</v>
      </c>
      <c r="O404" s="29">
        <v>0</v>
      </c>
      <c r="P404" s="118">
        <v>0</v>
      </c>
      <c r="Q404" s="29">
        <v>0</v>
      </c>
      <c r="R404" s="29">
        <v>0</v>
      </c>
      <c r="S404" s="29">
        <v>0</v>
      </c>
      <c r="T404" s="77">
        <v>0</v>
      </c>
      <c r="U404" s="36"/>
      <c r="V404" s="55"/>
      <c r="W404" s="10" t="s">
        <v>765</v>
      </c>
    </row>
    <row r="405" spans="1:23">
      <c r="A405" s="10" t="s">
        <v>1017</v>
      </c>
      <c r="B405" s="29">
        <v>0</v>
      </c>
      <c r="C405" s="29">
        <v>0</v>
      </c>
      <c r="D405" s="29"/>
      <c r="E405" s="29"/>
      <c r="F405" s="29">
        <v>0</v>
      </c>
      <c r="G405" s="29">
        <v>0</v>
      </c>
      <c r="H405" s="29"/>
      <c r="I405" s="29"/>
      <c r="J405" s="29"/>
      <c r="K405" s="29">
        <v>0</v>
      </c>
      <c r="L405" s="29">
        <v>0</v>
      </c>
      <c r="M405" s="29">
        <v>0</v>
      </c>
      <c r="N405" s="29">
        <v>0</v>
      </c>
      <c r="O405" s="29"/>
      <c r="P405" s="37">
        <v>0</v>
      </c>
      <c r="Q405" s="77"/>
      <c r="R405" s="77"/>
      <c r="S405" s="29">
        <v>0</v>
      </c>
      <c r="T405" s="29"/>
      <c r="U405" s="36"/>
      <c r="V405" s="55"/>
      <c r="W405" s="10" t="s">
        <v>1017</v>
      </c>
    </row>
    <row r="406" spans="1:23">
      <c r="A406" s="8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36"/>
      <c r="V406" s="55"/>
      <c r="W406" s="8"/>
    </row>
    <row r="407" spans="1:23" ht="16">
      <c r="A407" s="10" t="s">
        <v>615</v>
      </c>
      <c r="B407" s="24"/>
      <c r="C407" s="24"/>
      <c r="D407" s="24"/>
      <c r="E407" s="24"/>
      <c r="F407" s="135"/>
      <c r="G407" s="24"/>
      <c r="H407" s="24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4"/>
      <c r="T407" s="24"/>
      <c r="U407" s="36"/>
      <c r="V407" s="55"/>
      <c r="W407" s="10" t="s">
        <v>615</v>
      </c>
    </row>
    <row r="408" spans="1:23" ht="28">
      <c r="B408" s="69" t="s">
        <v>1154</v>
      </c>
      <c r="C408" s="69" t="s">
        <v>1291</v>
      </c>
      <c r="D408" s="69" t="s">
        <v>1342</v>
      </c>
      <c r="E408" s="69" t="s">
        <v>1341</v>
      </c>
      <c r="F408" s="69" t="s">
        <v>1542</v>
      </c>
      <c r="G408" s="69" t="s">
        <v>539</v>
      </c>
      <c r="H408" s="69" t="s">
        <v>1307</v>
      </c>
      <c r="I408" s="69" t="s">
        <v>602</v>
      </c>
      <c r="J408" s="69" t="s">
        <v>1338</v>
      </c>
      <c r="K408" s="69" t="s">
        <v>1173</v>
      </c>
      <c r="L408" s="69" t="s">
        <v>1334</v>
      </c>
      <c r="M408" s="69" t="s">
        <v>1178</v>
      </c>
      <c r="N408" s="69" t="s">
        <v>1377</v>
      </c>
      <c r="O408" s="69" t="s">
        <v>1421</v>
      </c>
      <c r="P408" s="69" t="s">
        <v>1180</v>
      </c>
      <c r="Q408" s="69" t="s">
        <v>1431</v>
      </c>
      <c r="R408" s="69" t="s">
        <v>1556</v>
      </c>
      <c r="S408" s="69" t="s">
        <v>1255</v>
      </c>
      <c r="T408" s="69" t="s">
        <v>1208</v>
      </c>
      <c r="U408" s="36"/>
      <c r="V408" s="88"/>
    </row>
    <row r="409" spans="1:23" ht="28">
      <c r="B409" s="69" t="s">
        <v>1335</v>
      </c>
      <c r="C409" s="69" t="s">
        <v>1549</v>
      </c>
      <c r="D409" s="69" t="s">
        <v>1156</v>
      </c>
      <c r="E409" s="69"/>
      <c r="F409" s="69"/>
      <c r="G409" s="69" t="s">
        <v>685</v>
      </c>
      <c r="H409" s="69" t="s">
        <v>1548</v>
      </c>
      <c r="I409" s="69" t="s">
        <v>1061</v>
      </c>
      <c r="J409" s="69" t="s">
        <v>1527</v>
      </c>
      <c r="K409" s="69"/>
      <c r="L409" s="69"/>
      <c r="M409" s="69" t="s">
        <v>1529</v>
      </c>
      <c r="N409" s="69" t="s">
        <v>1555</v>
      </c>
      <c r="O409" s="69"/>
      <c r="P409" s="69"/>
      <c r="Q409" s="36"/>
      <c r="R409" s="69" t="s">
        <v>1539</v>
      </c>
      <c r="S409" s="69" t="s">
        <v>1182</v>
      </c>
      <c r="T409" s="69" t="s">
        <v>601</v>
      </c>
      <c r="U409" s="36"/>
      <c r="V409" s="88"/>
    </row>
    <row r="410" spans="1:23" ht="28">
      <c r="B410" s="108"/>
      <c r="C410" s="108"/>
      <c r="D410" s="108"/>
      <c r="E410" s="69"/>
      <c r="F410" s="69"/>
      <c r="G410" s="69" t="s">
        <v>1506</v>
      </c>
      <c r="H410" s="69"/>
      <c r="I410" s="69"/>
      <c r="J410" s="69"/>
      <c r="K410" s="69"/>
      <c r="L410" s="69"/>
      <c r="M410" s="69" t="s">
        <v>1530</v>
      </c>
      <c r="N410" s="69"/>
      <c r="O410" s="69"/>
      <c r="P410" s="69"/>
      <c r="Q410" s="69"/>
      <c r="R410" s="69"/>
      <c r="S410" s="69"/>
      <c r="T410" s="69"/>
      <c r="U410" s="36"/>
      <c r="V410" s="88"/>
    </row>
    <row r="411" spans="1:23">
      <c r="B411" s="69"/>
      <c r="C411" s="69"/>
      <c r="D411" s="69"/>
      <c r="E411" s="69"/>
      <c r="F411" s="69"/>
      <c r="G411" s="21"/>
      <c r="H411" s="21"/>
      <c r="I411" s="21"/>
      <c r="J411" s="21"/>
      <c r="K411" s="21"/>
      <c r="L411" s="21"/>
      <c r="M411" s="21"/>
      <c r="N411" s="21"/>
      <c r="O411" s="21"/>
      <c r="P411" s="69"/>
      <c r="Q411" s="21"/>
      <c r="R411" s="21"/>
      <c r="S411" s="21"/>
      <c r="T411" s="69"/>
      <c r="U411" s="21"/>
    </row>
    <row r="413" spans="1:23">
      <c r="A413" s="88"/>
      <c r="B413" s="88"/>
      <c r="C413" s="88"/>
      <c r="D413" s="88"/>
      <c r="M413" s="88"/>
      <c r="N413" s="88"/>
      <c r="O413" s="88"/>
    </row>
    <row r="414" spans="1:23">
      <c r="A414" s="88"/>
      <c r="B414" s="88"/>
    </row>
    <row r="415" spans="1:23">
      <c r="A415" s="88"/>
      <c r="B415" s="88"/>
      <c r="C415" s="88"/>
      <c r="D415" s="88"/>
    </row>
    <row r="416" spans="1:23">
      <c r="A416" s="88"/>
      <c r="C416" s="88"/>
      <c r="D416" s="88"/>
    </row>
    <row r="417" spans="1:4">
      <c r="B417" s="88"/>
      <c r="C417" s="88"/>
      <c r="D417" s="88"/>
    </row>
    <row r="418" spans="1:4">
      <c r="A418" s="88"/>
      <c r="B418" s="88"/>
      <c r="C418" s="88"/>
      <c r="D418" s="88"/>
    </row>
    <row r="419" spans="1:4">
      <c r="B419" s="88"/>
    </row>
    <row r="420" spans="1:4">
      <c r="B420" s="88"/>
    </row>
  </sheetData>
  <pageMargins left="0.7" right="0.7" top="0.75" bottom="0.75" header="0.3" footer="0.3"/>
  <pageSetup orientation="portrait" horizontalDpi="0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92E21-4E3B-B549-8DF3-C82DE5C57EC2}">
  <dimension ref="A1:Z422"/>
  <sheetViews>
    <sheetView topLeftCell="D1" workbookViewId="0">
      <selection activeCell="G369" sqref="G369"/>
    </sheetView>
  </sheetViews>
  <sheetFormatPr baseColWidth="10" defaultRowHeight="13"/>
  <cols>
    <col min="1" max="1" width="25.83203125" customWidth="1"/>
    <col min="2" max="21" width="10.83203125" customWidth="1"/>
    <col min="25" max="25" width="2.6640625" customWidth="1"/>
    <col min="26" max="26" width="25.83203125" customWidth="1"/>
  </cols>
  <sheetData>
    <row r="1" spans="1:26">
      <c r="A1" s="3" t="s">
        <v>1586</v>
      </c>
      <c r="D1" s="5" t="s">
        <v>514</v>
      </c>
      <c r="E1" s="5">
        <f>X371</f>
        <v>155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/>
      <c r="V1" s="4"/>
      <c r="W1" s="4"/>
    </row>
    <row r="2" spans="1:26">
      <c r="A2" s="3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</row>
    <row r="3" spans="1:26" ht="42">
      <c r="A3" s="3"/>
      <c r="B3" s="40" t="s">
        <v>1541</v>
      </c>
      <c r="C3" s="40" t="s">
        <v>1302</v>
      </c>
      <c r="D3" s="40" t="s">
        <v>1636</v>
      </c>
      <c r="E3" s="40" t="s">
        <v>1645</v>
      </c>
      <c r="F3" s="40" t="s">
        <v>1643</v>
      </c>
      <c r="G3" s="47" t="s">
        <v>1642</v>
      </c>
      <c r="H3" s="47" t="s">
        <v>1644</v>
      </c>
      <c r="I3" s="47" t="s">
        <v>1306</v>
      </c>
      <c r="J3" s="47" t="s">
        <v>1195</v>
      </c>
      <c r="K3" s="40" t="s">
        <v>1187</v>
      </c>
      <c r="L3" s="40" t="s">
        <v>1639</v>
      </c>
      <c r="M3" s="40" t="s">
        <v>1345</v>
      </c>
      <c r="N3" s="40" t="s">
        <v>1632</v>
      </c>
      <c r="O3" s="40" t="s">
        <v>1237</v>
      </c>
      <c r="P3" s="40" t="s">
        <v>1215</v>
      </c>
      <c r="Q3" s="40" t="s">
        <v>1148</v>
      </c>
      <c r="R3" s="40" t="s">
        <v>1520</v>
      </c>
      <c r="S3" s="47" t="s">
        <v>1630</v>
      </c>
      <c r="T3" s="47" t="s">
        <v>1373</v>
      </c>
      <c r="U3" s="47" t="s">
        <v>1376</v>
      </c>
      <c r="V3" s="47" t="s">
        <v>1375</v>
      </c>
      <c r="W3" s="47" t="s">
        <v>1647</v>
      </c>
      <c r="X3" s="41" t="s">
        <v>378</v>
      </c>
      <c r="Y3" s="136"/>
    </row>
    <row r="4" spans="1:26">
      <c r="B4" s="81"/>
      <c r="C4" s="81"/>
      <c r="D4" s="81"/>
      <c r="E4" s="81"/>
      <c r="F4" s="67"/>
      <c r="G4" s="94"/>
      <c r="H4" s="94"/>
      <c r="I4" s="94"/>
      <c r="J4" s="100"/>
      <c r="K4" s="100"/>
      <c r="L4" s="100"/>
      <c r="M4" s="100"/>
      <c r="N4" s="100"/>
      <c r="O4" s="100"/>
      <c r="P4" s="100"/>
      <c r="Q4" s="100"/>
      <c r="R4" s="81"/>
      <c r="S4" s="100"/>
      <c r="T4" s="100"/>
      <c r="U4" s="81"/>
      <c r="V4" s="81"/>
      <c r="W4" s="81"/>
      <c r="X4" s="72"/>
      <c r="Y4" s="137"/>
    </row>
    <row r="5" spans="1:26" ht="14">
      <c r="A5" s="2" t="s">
        <v>983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Z5" s="2" t="s">
        <v>983</v>
      </c>
    </row>
    <row r="6" spans="1:26" ht="14">
      <c r="A6" s="39" t="s">
        <v>1587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 t="str">
        <f t="shared" ref="X6:X69" si="0">IF(SUM(B6:V6)=0,"",SUM(B6:V6))</f>
        <v/>
      </c>
      <c r="Y6" s="8"/>
      <c r="Z6" s="39" t="s">
        <v>1587</v>
      </c>
    </row>
    <row r="7" spans="1:26">
      <c r="A7" s="8" t="s">
        <v>1588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 t="str">
        <f t="shared" si="0"/>
        <v/>
      </c>
      <c r="Y7" s="8"/>
      <c r="Z7" s="8" t="s">
        <v>1588</v>
      </c>
    </row>
    <row r="8" spans="1:26">
      <c r="A8" s="8" t="s">
        <v>1258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>
        <v>1</v>
      </c>
      <c r="U8" s="21"/>
      <c r="V8" s="21"/>
      <c r="W8" s="21"/>
      <c r="X8" s="21">
        <f t="shared" si="0"/>
        <v>1</v>
      </c>
      <c r="Y8" s="8"/>
      <c r="Z8" s="8" t="s">
        <v>1258</v>
      </c>
    </row>
    <row r="9" spans="1:26">
      <c r="A9" s="63" t="s">
        <v>408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 t="str">
        <f t="shared" si="0"/>
        <v/>
      </c>
      <c r="Y9" s="63"/>
      <c r="Z9" s="63" t="s">
        <v>408</v>
      </c>
    </row>
    <row r="10" spans="1:26">
      <c r="A10" s="8" t="s">
        <v>266</v>
      </c>
      <c r="B10" s="21">
        <v>13</v>
      </c>
      <c r="C10" s="21"/>
      <c r="D10" s="21"/>
      <c r="E10" s="21">
        <v>1</v>
      </c>
      <c r="F10" s="21">
        <v>24</v>
      </c>
      <c r="G10" s="21"/>
      <c r="H10" s="21">
        <v>6</v>
      </c>
      <c r="I10" s="21"/>
      <c r="J10" s="21">
        <v>15</v>
      </c>
      <c r="K10" s="36"/>
      <c r="L10" s="36">
        <v>28</v>
      </c>
      <c r="M10" s="36"/>
      <c r="N10" s="36">
        <v>2</v>
      </c>
      <c r="O10" s="36"/>
      <c r="P10" s="36">
        <v>4</v>
      </c>
      <c r="Q10" s="36">
        <v>9</v>
      </c>
      <c r="R10" s="21">
        <v>13</v>
      </c>
      <c r="S10" s="21">
        <v>20</v>
      </c>
      <c r="T10" s="21">
        <v>41</v>
      </c>
      <c r="U10" s="21">
        <v>9</v>
      </c>
      <c r="V10" s="21">
        <v>32</v>
      </c>
      <c r="W10" s="21"/>
      <c r="X10" s="21">
        <f t="shared" si="0"/>
        <v>217</v>
      </c>
      <c r="Y10" s="8"/>
      <c r="Z10" s="8" t="s">
        <v>266</v>
      </c>
    </row>
    <row r="11" spans="1:26" ht="14">
      <c r="A11" s="39" t="s">
        <v>1589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 t="str">
        <f t="shared" si="0"/>
        <v/>
      </c>
      <c r="Y11" s="8"/>
      <c r="Z11" s="39" t="s">
        <v>1589</v>
      </c>
    </row>
    <row r="12" spans="1:26" ht="14">
      <c r="A12" s="39" t="s">
        <v>1590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 t="str">
        <f t="shared" si="0"/>
        <v/>
      </c>
      <c r="Y12" s="8"/>
      <c r="Z12" s="39" t="s">
        <v>1590</v>
      </c>
    </row>
    <row r="13" spans="1:26" ht="14">
      <c r="A13" s="39" t="s">
        <v>1499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 t="str">
        <f t="shared" si="0"/>
        <v/>
      </c>
      <c r="Y13" s="8"/>
      <c r="Z13" s="39" t="s">
        <v>1499</v>
      </c>
    </row>
    <row r="14" spans="1:26">
      <c r="A14" s="8" t="s">
        <v>267</v>
      </c>
      <c r="B14" s="21"/>
      <c r="C14" s="21">
        <v>6</v>
      </c>
      <c r="D14" s="21"/>
      <c r="E14" s="21"/>
      <c r="F14" s="21">
        <v>2</v>
      </c>
      <c r="G14" s="21"/>
      <c r="H14" s="21">
        <v>2</v>
      </c>
      <c r="I14" s="21"/>
      <c r="J14" s="21">
        <v>1</v>
      </c>
      <c r="K14" s="21"/>
      <c r="L14" s="21">
        <v>12</v>
      </c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>
        <f t="shared" si="0"/>
        <v>23</v>
      </c>
      <c r="Y14" s="8"/>
      <c r="Z14" s="8" t="s">
        <v>267</v>
      </c>
    </row>
    <row r="15" spans="1:26">
      <c r="A15" s="8" t="s">
        <v>411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 t="str">
        <f t="shared" si="0"/>
        <v/>
      </c>
      <c r="Y15" s="8"/>
      <c r="Z15" s="8" t="s">
        <v>411</v>
      </c>
    </row>
    <row r="16" spans="1:26">
      <c r="A16" s="8" t="s">
        <v>568</v>
      </c>
      <c r="B16" s="21"/>
      <c r="C16" s="21"/>
      <c r="D16" s="21"/>
      <c r="E16" s="21"/>
      <c r="F16" s="21"/>
      <c r="G16" s="21"/>
      <c r="H16" s="21">
        <v>1</v>
      </c>
      <c r="I16" s="21"/>
      <c r="J16" s="21">
        <v>2</v>
      </c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>
        <v>2</v>
      </c>
      <c r="W16" s="21"/>
      <c r="X16" s="21">
        <f t="shared" si="0"/>
        <v>5</v>
      </c>
      <c r="Y16" s="8"/>
      <c r="Z16" s="8" t="s">
        <v>568</v>
      </c>
    </row>
    <row r="17" spans="1:26">
      <c r="A17" s="8" t="s">
        <v>569</v>
      </c>
      <c r="B17" s="21"/>
      <c r="C17" s="21"/>
      <c r="D17" s="21"/>
      <c r="E17" s="21"/>
      <c r="F17" s="21"/>
      <c r="G17" s="21"/>
      <c r="H17" s="21">
        <v>1</v>
      </c>
      <c r="I17" s="21"/>
      <c r="J17" s="21">
        <v>1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>
        <f t="shared" si="0"/>
        <v>2</v>
      </c>
      <c r="Y17" s="8"/>
      <c r="Z17" s="8" t="s">
        <v>569</v>
      </c>
    </row>
    <row r="18" spans="1:26">
      <c r="A18" s="8" t="s">
        <v>268</v>
      </c>
      <c r="B18" s="21">
        <v>6</v>
      </c>
      <c r="C18" s="21"/>
      <c r="D18" s="21"/>
      <c r="E18" s="21"/>
      <c r="F18" s="21"/>
      <c r="G18" s="21"/>
      <c r="H18" s="21"/>
      <c r="I18" s="21"/>
      <c r="J18" s="21">
        <v>5</v>
      </c>
      <c r="K18" s="21"/>
      <c r="L18" s="21">
        <v>2</v>
      </c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>
        <f t="shared" si="0"/>
        <v>13</v>
      </c>
      <c r="Y18" s="8"/>
      <c r="Z18" s="8" t="s">
        <v>268</v>
      </c>
    </row>
    <row r="19" spans="1:26">
      <c r="A19" s="8" t="s">
        <v>269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 t="str">
        <f t="shared" si="0"/>
        <v/>
      </c>
      <c r="Y19" s="8"/>
      <c r="Z19" s="8" t="s">
        <v>269</v>
      </c>
    </row>
    <row r="20" spans="1:26">
      <c r="A20" s="8" t="s">
        <v>410</v>
      </c>
      <c r="B20" s="21">
        <v>6</v>
      </c>
      <c r="C20" s="21">
        <v>11</v>
      </c>
      <c r="D20" s="21"/>
      <c r="E20" s="21">
        <v>1</v>
      </c>
      <c r="F20" s="21">
        <v>14</v>
      </c>
      <c r="G20" s="21"/>
      <c r="H20" s="21">
        <v>9</v>
      </c>
      <c r="I20" s="21"/>
      <c r="J20" s="21">
        <v>20</v>
      </c>
      <c r="K20" s="21"/>
      <c r="L20" s="21">
        <v>3</v>
      </c>
      <c r="M20" s="21"/>
      <c r="N20" s="21"/>
      <c r="O20" s="21">
        <v>2</v>
      </c>
      <c r="P20" s="21"/>
      <c r="Q20" s="21">
        <v>2</v>
      </c>
      <c r="R20" s="21"/>
      <c r="S20" s="21">
        <v>22</v>
      </c>
      <c r="T20" s="21">
        <v>9</v>
      </c>
      <c r="U20" s="21">
        <v>4</v>
      </c>
      <c r="V20" s="21"/>
      <c r="W20" s="21"/>
      <c r="X20" s="21">
        <f t="shared" si="0"/>
        <v>103</v>
      </c>
      <c r="Y20" s="8"/>
      <c r="Z20" s="8" t="s">
        <v>410</v>
      </c>
    </row>
    <row r="21" spans="1:26">
      <c r="A21" s="8" t="s">
        <v>1591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 t="str">
        <f t="shared" si="0"/>
        <v/>
      </c>
      <c r="Y21" s="8"/>
      <c r="Z21" s="8" t="s">
        <v>1591</v>
      </c>
    </row>
    <row r="22" spans="1:26">
      <c r="A22" s="8" t="s">
        <v>417</v>
      </c>
      <c r="B22" s="21"/>
      <c r="C22" s="21">
        <v>1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>
        <f t="shared" si="0"/>
        <v>1</v>
      </c>
      <c r="Y22" s="8"/>
      <c r="Z22" s="8" t="s">
        <v>417</v>
      </c>
    </row>
    <row r="23" spans="1:26">
      <c r="A23" s="8" t="s">
        <v>1259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 t="str">
        <f t="shared" si="0"/>
        <v/>
      </c>
      <c r="Y23" s="8"/>
      <c r="Z23" s="8" t="s">
        <v>1259</v>
      </c>
    </row>
    <row r="24" spans="1:26">
      <c r="A24" s="8" t="s">
        <v>124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 t="str">
        <f t="shared" si="0"/>
        <v/>
      </c>
      <c r="Y24" s="8"/>
      <c r="Z24" s="8" t="s">
        <v>124</v>
      </c>
    </row>
    <row r="25" spans="1:26">
      <c r="A25" s="8" t="s">
        <v>418</v>
      </c>
      <c r="B25" s="21">
        <v>7</v>
      </c>
      <c r="C25" s="21"/>
      <c r="D25" s="21"/>
      <c r="E25" s="21"/>
      <c r="F25" s="21"/>
      <c r="G25" s="21"/>
      <c r="H25" s="21"/>
      <c r="I25" s="21"/>
      <c r="J25" s="21">
        <v>3</v>
      </c>
      <c r="K25" s="21"/>
      <c r="L25" s="21">
        <v>4</v>
      </c>
      <c r="M25" s="21"/>
      <c r="N25" s="21"/>
      <c r="O25" s="21"/>
      <c r="P25" s="21"/>
      <c r="Q25" s="21">
        <v>5</v>
      </c>
      <c r="R25" s="21"/>
      <c r="S25" s="21"/>
      <c r="T25" s="21"/>
      <c r="U25" s="21"/>
      <c r="V25" s="21">
        <v>10</v>
      </c>
      <c r="W25" s="21"/>
      <c r="X25" s="21">
        <f t="shared" si="0"/>
        <v>29</v>
      </c>
      <c r="Y25" s="8"/>
      <c r="Z25" s="8" t="s">
        <v>418</v>
      </c>
    </row>
    <row r="26" spans="1:26">
      <c r="A26" s="8" t="s">
        <v>1592</v>
      </c>
      <c r="B26" s="21">
        <v>2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>
        <v>2</v>
      </c>
      <c r="W26" s="21"/>
      <c r="X26" s="21">
        <f t="shared" si="0"/>
        <v>4</v>
      </c>
      <c r="Y26" s="8"/>
      <c r="Z26" s="8" t="s">
        <v>1592</v>
      </c>
    </row>
    <row r="27" spans="1:26">
      <c r="A27" s="8" t="s">
        <v>419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>
        <v>1</v>
      </c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>
        <f t="shared" si="0"/>
        <v>1</v>
      </c>
      <c r="Y27" s="8"/>
      <c r="Z27" s="8" t="s">
        <v>419</v>
      </c>
    </row>
    <row r="28" spans="1:26">
      <c r="A28" s="8" t="s">
        <v>18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 t="str">
        <f t="shared" si="0"/>
        <v/>
      </c>
      <c r="Y28" s="8"/>
      <c r="Z28" s="8" t="s">
        <v>18</v>
      </c>
    </row>
    <row r="29" spans="1:26">
      <c r="A29" s="8" t="s">
        <v>1593</v>
      </c>
      <c r="B29" s="21"/>
      <c r="C29" s="21"/>
      <c r="D29" s="21"/>
      <c r="E29" s="21"/>
      <c r="F29" s="29"/>
      <c r="G29" s="29"/>
      <c r="H29" s="29"/>
      <c r="I29" s="29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 t="str">
        <f t="shared" si="0"/>
        <v/>
      </c>
      <c r="Y29" s="8"/>
      <c r="Z29" s="8" t="s">
        <v>1593</v>
      </c>
    </row>
    <row r="30" spans="1:26">
      <c r="A30" s="8" t="s">
        <v>770</v>
      </c>
      <c r="B30" s="21"/>
      <c r="C30" s="21">
        <v>3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>
        <v>8</v>
      </c>
      <c r="R30" s="21"/>
      <c r="S30" s="20"/>
      <c r="T30" s="20"/>
      <c r="U30" s="21"/>
      <c r="V30" s="21">
        <v>8</v>
      </c>
      <c r="W30" s="21"/>
      <c r="X30" s="21">
        <f t="shared" si="0"/>
        <v>19</v>
      </c>
      <c r="Y30" s="8"/>
      <c r="Z30" s="8" t="s">
        <v>770</v>
      </c>
    </row>
    <row r="31" spans="1:26">
      <c r="A31" s="8" t="s">
        <v>1594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 t="str">
        <f t="shared" si="0"/>
        <v/>
      </c>
      <c r="Y31" s="8"/>
      <c r="Z31" s="8" t="s">
        <v>1594</v>
      </c>
    </row>
    <row r="32" spans="1:26">
      <c r="A32" s="8" t="s">
        <v>771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 t="str">
        <f t="shared" si="0"/>
        <v/>
      </c>
      <c r="Y32" s="8"/>
      <c r="Z32" s="8" t="s">
        <v>771</v>
      </c>
    </row>
    <row r="33" spans="1:26">
      <c r="A33" s="8" t="s">
        <v>179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 t="str">
        <f t="shared" si="0"/>
        <v/>
      </c>
      <c r="Y33" s="8"/>
      <c r="Z33" s="8" t="s">
        <v>179</v>
      </c>
    </row>
    <row r="34" spans="1:26">
      <c r="A34" s="8" t="s">
        <v>180</v>
      </c>
      <c r="B34" s="21">
        <v>1</v>
      </c>
      <c r="C34" s="21"/>
      <c r="D34" s="21"/>
      <c r="E34" s="21">
        <v>1</v>
      </c>
      <c r="F34" s="21"/>
      <c r="G34" s="21"/>
      <c r="H34" s="21"/>
      <c r="I34" s="21"/>
      <c r="J34" s="21"/>
      <c r="K34" s="21"/>
      <c r="L34" s="21">
        <v>2</v>
      </c>
      <c r="M34" s="21"/>
      <c r="N34" s="21"/>
      <c r="O34" s="21"/>
      <c r="P34" s="21"/>
      <c r="Q34" s="21"/>
      <c r="R34" s="21"/>
      <c r="S34" s="21">
        <v>2</v>
      </c>
      <c r="T34" s="21"/>
      <c r="U34" s="21"/>
      <c r="V34" s="21"/>
      <c r="W34" s="21"/>
      <c r="X34" s="21">
        <f t="shared" si="0"/>
        <v>6</v>
      </c>
      <c r="Y34" s="8"/>
      <c r="Z34" s="8" t="s">
        <v>180</v>
      </c>
    </row>
    <row r="35" spans="1:26">
      <c r="A35" s="8" t="s">
        <v>1595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 t="str">
        <f t="shared" si="0"/>
        <v/>
      </c>
      <c r="Y35" s="8"/>
      <c r="Z35" s="8" t="s">
        <v>1595</v>
      </c>
    </row>
    <row r="36" spans="1:26">
      <c r="A36" s="8" t="s">
        <v>1596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 t="str">
        <f t="shared" si="0"/>
        <v/>
      </c>
      <c r="Y36" s="8"/>
      <c r="Z36" s="8" t="s">
        <v>1596</v>
      </c>
    </row>
    <row r="37" spans="1:26">
      <c r="A37" s="8" t="s">
        <v>476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 t="str">
        <f t="shared" si="0"/>
        <v/>
      </c>
      <c r="Y37" s="8"/>
      <c r="Z37" s="8" t="s">
        <v>476</v>
      </c>
    </row>
    <row r="38" spans="1:26">
      <c r="A38" s="55" t="s">
        <v>1558</v>
      </c>
      <c r="B38" s="21"/>
      <c r="C38" s="21"/>
      <c r="D38" s="21"/>
      <c r="E38" s="21"/>
      <c r="F38" s="21"/>
      <c r="G38" s="21"/>
      <c r="H38" s="21"/>
      <c r="I38" s="21"/>
      <c r="J38" s="21">
        <v>1</v>
      </c>
      <c r="K38" s="21"/>
      <c r="L38" s="21">
        <v>9</v>
      </c>
      <c r="M38" s="21"/>
      <c r="N38" s="21"/>
      <c r="O38" s="21"/>
      <c r="P38" s="21"/>
      <c r="Q38" s="21"/>
      <c r="R38" s="21"/>
      <c r="S38" s="21"/>
      <c r="T38" s="21"/>
      <c r="U38" s="21"/>
      <c r="V38" s="21">
        <v>6</v>
      </c>
      <c r="W38" s="21"/>
      <c r="X38" s="21">
        <f t="shared" si="0"/>
        <v>16</v>
      </c>
      <c r="Y38" s="8"/>
      <c r="Z38" s="55" t="s">
        <v>1558</v>
      </c>
    </row>
    <row r="39" spans="1:26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21" t="str">
        <f t="shared" si="0"/>
        <v/>
      </c>
    </row>
    <row r="40" spans="1:26" ht="14">
      <c r="A40" s="2" t="s">
        <v>691</v>
      </c>
      <c r="B40" s="45"/>
      <c r="C40" s="45"/>
      <c r="D40" s="45"/>
      <c r="E40" s="45"/>
      <c r="F40" s="45"/>
      <c r="G40" s="45"/>
      <c r="H40" s="45"/>
      <c r="I40" s="45"/>
      <c r="J40" s="45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45"/>
      <c r="W40" s="45"/>
      <c r="X40" s="21" t="str">
        <f t="shared" si="0"/>
        <v/>
      </c>
      <c r="Z40" s="2" t="s">
        <v>691</v>
      </c>
    </row>
    <row r="41" spans="1:26">
      <c r="A41" s="8" t="s">
        <v>0</v>
      </c>
      <c r="B41" s="21">
        <v>12</v>
      </c>
      <c r="C41" s="21"/>
      <c r="D41" s="21"/>
      <c r="E41" s="21"/>
      <c r="F41" s="21"/>
      <c r="G41" s="21"/>
      <c r="H41" s="21"/>
      <c r="I41" s="21">
        <v>5</v>
      </c>
      <c r="J41" s="21">
        <v>3</v>
      </c>
      <c r="K41" s="77"/>
      <c r="L41" s="77"/>
      <c r="M41" s="77"/>
      <c r="N41" s="77"/>
      <c r="O41" s="77"/>
      <c r="P41" s="77">
        <v>11</v>
      </c>
      <c r="Q41" s="77"/>
      <c r="R41" s="21">
        <v>3</v>
      </c>
      <c r="S41" s="21">
        <v>24</v>
      </c>
      <c r="T41" s="21">
        <v>26</v>
      </c>
      <c r="U41" s="21">
        <v>7</v>
      </c>
      <c r="V41" s="21">
        <v>16</v>
      </c>
      <c r="W41" s="21"/>
      <c r="X41" s="21">
        <f t="shared" si="0"/>
        <v>107</v>
      </c>
      <c r="Y41" s="8"/>
      <c r="Z41" s="8" t="s">
        <v>0</v>
      </c>
    </row>
    <row r="42" spans="1:26">
      <c r="A42" s="8" t="s">
        <v>487</v>
      </c>
      <c r="B42" s="21">
        <v>3</v>
      </c>
      <c r="C42" s="21"/>
      <c r="D42" s="21">
        <v>1</v>
      </c>
      <c r="E42" s="21"/>
      <c r="F42" s="21"/>
      <c r="G42" s="21"/>
      <c r="H42" s="21">
        <v>1</v>
      </c>
      <c r="I42" s="21">
        <v>5</v>
      </c>
      <c r="J42" s="21"/>
      <c r="K42" s="21"/>
      <c r="L42" s="21">
        <v>9</v>
      </c>
      <c r="M42" s="21"/>
      <c r="N42" s="21"/>
      <c r="O42" s="21"/>
      <c r="P42" s="21">
        <v>4</v>
      </c>
      <c r="Q42" s="21"/>
      <c r="R42" s="21">
        <v>7</v>
      </c>
      <c r="S42" s="21">
        <v>22</v>
      </c>
      <c r="T42" s="21"/>
      <c r="U42" s="21">
        <v>1</v>
      </c>
      <c r="V42" s="21"/>
      <c r="W42" s="21"/>
      <c r="X42" s="21">
        <f t="shared" si="0"/>
        <v>53</v>
      </c>
      <c r="Y42" s="8"/>
      <c r="Z42" s="8" t="s">
        <v>487</v>
      </c>
    </row>
    <row r="43" spans="1:26">
      <c r="A43" s="8" t="s">
        <v>485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>
        <v>1</v>
      </c>
      <c r="V43" s="21"/>
      <c r="W43" s="21"/>
      <c r="X43" s="21">
        <f t="shared" si="0"/>
        <v>1</v>
      </c>
      <c r="Y43" s="8"/>
      <c r="Z43" s="8" t="s">
        <v>485</v>
      </c>
    </row>
    <row r="44" spans="1:26">
      <c r="A44" s="8" t="s">
        <v>486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0"/>
      <c r="T44" s="20"/>
      <c r="U44" s="21"/>
      <c r="V44" s="21"/>
      <c r="W44" s="21"/>
      <c r="X44" s="21" t="str">
        <f t="shared" si="0"/>
        <v/>
      </c>
      <c r="Y44" s="8"/>
      <c r="Z44" s="8" t="s">
        <v>486</v>
      </c>
    </row>
    <row r="45" spans="1:26">
      <c r="A45" s="8" t="s">
        <v>626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 t="str">
        <f t="shared" si="0"/>
        <v/>
      </c>
      <c r="Y45" s="8"/>
      <c r="Z45" s="8" t="s">
        <v>626</v>
      </c>
    </row>
    <row r="46" spans="1:26">
      <c r="A46" s="8" t="s">
        <v>1597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>
        <v>1</v>
      </c>
      <c r="T46" s="21"/>
      <c r="U46" s="21">
        <v>1</v>
      </c>
      <c r="V46" s="21"/>
      <c r="W46" s="21"/>
      <c r="X46" s="21">
        <f t="shared" si="0"/>
        <v>2</v>
      </c>
      <c r="Y46" s="8"/>
      <c r="Z46" s="8" t="s">
        <v>1597</v>
      </c>
    </row>
    <row r="47" spans="1:26">
      <c r="A47" s="8" t="s">
        <v>477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 t="str">
        <f t="shared" si="0"/>
        <v/>
      </c>
      <c r="Y47" s="8"/>
      <c r="Z47" s="8" t="s">
        <v>477</v>
      </c>
    </row>
    <row r="48" spans="1:26">
      <c r="A48" s="55" t="s">
        <v>1505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 t="str">
        <f t="shared" si="0"/>
        <v/>
      </c>
      <c r="Y48" s="8"/>
      <c r="Z48" s="55" t="s">
        <v>1505</v>
      </c>
    </row>
    <row r="49" spans="1:26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1" t="str">
        <f t="shared" si="0"/>
        <v/>
      </c>
    </row>
    <row r="50" spans="1:26" ht="14">
      <c r="A50" s="2" t="s">
        <v>979</v>
      </c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21" t="str">
        <f t="shared" si="0"/>
        <v/>
      </c>
      <c r="Y50" s="138"/>
      <c r="Z50" s="2" t="s">
        <v>979</v>
      </c>
    </row>
    <row r="51" spans="1:26" ht="14">
      <c r="A51" s="61" t="s">
        <v>324</v>
      </c>
      <c r="B51" s="21"/>
      <c r="C51" s="21"/>
      <c r="D51" s="21"/>
      <c r="E51" s="21"/>
      <c r="F51" s="21"/>
      <c r="G51" s="21">
        <v>20</v>
      </c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>
        <v>12</v>
      </c>
      <c r="U51" s="21">
        <v>4</v>
      </c>
      <c r="V51" s="21">
        <v>21</v>
      </c>
      <c r="W51" s="21"/>
      <c r="X51" s="21">
        <f t="shared" si="0"/>
        <v>57</v>
      </c>
      <c r="Y51" s="8"/>
      <c r="Z51" s="61" t="s">
        <v>324</v>
      </c>
    </row>
    <row r="52" spans="1:26" ht="14">
      <c r="A52" s="61" t="s">
        <v>769</v>
      </c>
      <c r="B52" s="21">
        <v>54</v>
      </c>
      <c r="C52" s="21"/>
      <c r="D52" s="21"/>
      <c r="E52" s="21"/>
      <c r="F52" s="21"/>
      <c r="G52" s="21"/>
      <c r="H52" s="21">
        <v>1</v>
      </c>
      <c r="I52" s="21"/>
      <c r="J52" s="21"/>
      <c r="K52" s="21"/>
      <c r="L52" s="21"/>
      <c r="M52" s="21">
        <v>1</v>
      </c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>
        <f t="shared" si="0"/>
        <v>56</v>
      </c>
      <c r="Y52" s="8"/>
      <c r="Z52" s="61" t="s">
        <v>769</v>
      </c>
    </row>
    <row r="53" spans="1:26" ht="14">
      <c r="A53" s="61" t="s">
        <v>863</v>
      </c>
      <c r="B53" s="21">
        <v>15</v>
      </c>
      <c r="C53" s="21"/>
      <c r="D53" s="21">
        <v>1</v>
      </c>
      <c r="E53" s="21">
        <v>5</v>
      </c>
      <c r="F53" s="21">
        <v>4</v>
      </c>
      <c r="G53" s="21">
        <v>12</v>
      </c>
      <c r="H53" s="21">
        <v>4</v>
      </c>
      <c r="I53" s="21">
        <v>5</v>
      </c>
      <c r="J53" s="21">
        <v>2</v>
      </c>
      <c r="K53" s="21"/>
      <c r="L53" s="21"/>
      <c r="M53" s="21"/>
      <c r="N53" s="21"/>
      <c r="O53" s="21">
        <v>1</v>
      </c>
      <c r="P53" s="21">
        <v>7</v>
      </c>
      <c r="Q53" s="21"/>
      <c r="R53" s="21">
        <v>5</v>
      </c>
      <c r="S53" s="21">
        <v>23</v>
      </c>
      <c r="T53" s="21">
        <v>13</v>
      </c>
      <c r="U53" s="21">
        <v>1</v>
      </c>
      <c r="V53" s="21">
        <v>2</v>
      </c>
      <c r="W53" s="21"/>
      <c r="X53" s="21">
        <f t="shared" si="0"/>
        <v>100</v>
      </c>
      <c r="Y53" s="8"/>
      <c r="Z53" s="61" t="s">
        <v>863</v>
      </c>
    </row>
    <row r="54" spans="1:26" ht="14">
      <c r="A54" s="61" t="s">
        <v>864</v>
      </c>
      <c r="B54" s="21"/>
      <c r="C54" s="21">
        <v>1</v>
      </c>
      <c r="D54" s="21"/>
      <c r="E54" s="21"/>
      <c r="F54" s="21">
        <v>2</v>
      </c>
      <c r="G54" s="21"/>
      <c r="H54" s="21">
        <v>4</v>
      </c>
      <c r="I54" s="21">
        <v>2</v>
      </c>
      <c r="J54" s="21">
        <v>5</v>
      </c>
      <c r="K54" s="21">
        <v>3</v>
      </c>
      <c r="L54" s="21">
        <v>2</v>
      </c>
      <c r="M54" s="21">
        <v>3</v>
      </c>
      <c r="N54" s="21"/>
      <c r="O54" s="21">
        <v>4</v>
      </c>
      <c r="P54" s="21">
        <v>4</v>
      </c>
      <c r="Q54" s="21"/>
      <c r="R54" s="21">
        <v>1</v>
      </c>
      <c r="S54" s="21">
        <v>16</v>
      </c>
      <c r="T54" s="21">
        <v>34</v>
      </c>
      <c r="U54" s="21">
        <v>18</v>
      </c>
      <c r="V54" s="21">
        <v>17</v>
      </c>
      <c r="W54" s="21"/>
      <c r="X54" s="21">
        <f t="shared" si="0"/>
        <v>116</v>
      </c>
      <c r="Y54" s="8"/>
      <c r="Z54" s="61" t="s">
        <v>864</v>
      </c>
    </row>
    <row r="55" spans="1:26" ht="14">
      <c r="A55" s="39" t="s">
        <v>1557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 t="str">
        <f t="shared" si="0"/>
        <v/>
      </c>
      <c r="Y55" s="8"/>
      <c r="Z55" s="39" t="s">
        <v>1557</v>
      </c>
    </row>
    <row r="56" spans="1:26">
      <c r="A56" s="48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 t="str">
        <f t="shared" si="0"/>
        <v/>
      </c>
      <c r="Y56" s="8"/>
      <c r="Z56" s="48"/>
    </row>
    <row r="57" spans="1:26" ht="14">
      <c r="A57" s="2" t="s">
        <v>981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1" t="str">
        <f t="shared" si="0"/>
        <v/>
      </c>
      <c r="Z57" s="2" t="s">
        <v>981</v>
      </c>
    </row>
    <row r="58" spans="1:26" ht="14">
      <c r="A58" s="61" t="s">
        <v>1275</v>
      </c>
      <c r="B58" s="45"/>
      <c r="C58" s="45"/>
      <c r="D58" s="45"/>
      <c r="E58" s="45"/>
      <c r="F58" s="45"/>
      <c r="G58" s="45"/>
      <c r="H58" s="45"/>
      <c r="I58" s="45"/>
      <c r="J58" s="45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>
        <v>2</v>
      </c>
      <c r="V58" s="45"/>
      <c r="W58" s="45"/>
      <c r="X58" s="21">
        <f t="shared" si="0"/>
        <v>2</v>
      </c>
      <c r="Z58" s="61" t="s">
        <v>1275</v>
      </c>
    </row>
    <row r="59" spans="1:26" ht="14">
      <c r="A59" s="64" t="s">
        <v>1276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 t="str">
        <f t="shared" si="0"/>
        <v/>
      </c>
      <c r="Y59" s="8"/>
      <c r="Z59" s="64" t="s">
        <v>1276</v>
      </c>
    </row>
    <row r="60" spans="1:26" ht="14">
      <c r="A60" s="64" t="s">
        <v>552</v>
      </c>
      <c r="B60" s="21">
        <v>12</v>
      </c>
      <c r="C60" s="21">
        <v>5</v>
      </c>
      <c r="D60" s="21"/>
      <c r="E60" s="21"/>
      <c r="F60" s="21"/>
      <c r="G60" s="21"/>
      <c r="H60" s="21">
        <v>1</v>
      </c>
      <c r="I60" s="21">
        <v>30</v>
      </c>
      <c r="J60" s="21"/>
      <c r="K60" s="21">
        <v>2</v>
      </c>
      <c r="L60" s="21">
        <v>1</v>
      </c>
      <c r="M60" s="21">
        <v>6</v>
      </c>
      <c r="N60" s="21"/>
      <c r="O60" s="21"/>
      <c r="P60" s="21"/>
      <c r="Q60" s="21"/>
      <c r="R60" s="21">
        <v>1</v>
      </c>
      <c r="S60" s="21">
        <v>3</v>
      </c>
      <c r="T60" s="21"/>
      <c r="U60" s="21">
        <v>14</v>
      </c>
      <c r="V60" s="21"/>
      <c r="W60" s="21"/>
      <c r="X60" s="21">
        <f t="shared" si="0"/>
        <v>75</v>
      </c>
      <c r="Y60" s="8"/>
      <c r="Z60" s="64" t="s">
        <v>552</v>
      </c>
    </row>
    <row r="61" spans="1:26" ht="14">
      <c r="A61" s="64" t="s">
        <v>1277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 t="str">
        <f t="shared" si="0"/>
        <v/>
      </c>
      <c r="Y61" s="8"/>
      <c r="Z61" s="64" t="s">
        <v>1277</v>
      </c>
    </row>
    <row r="62" spans="1:26">
      <c r="A62" s="48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77"/>
      <c r="S62" s="36"/>
      <c r="T62" s="36"/>
      <c r="U62" s="21"/>
      <c r="V62" s="21"/>
      <c r="W62" s="21"/>
      <c r="X62" s="21" t="str">
        <f t="shared" si="0"/>
        <v/>
      </c>
      <c r="Y62" s="8"/>
      <c r="Z62" s="48"/>
    </row>
    <row r="63" spans="1:26" ht="14">
      <c r="A63" s="2" t="s">
        <v>982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 t="str">
        <f t="shared" si="0"/>
        <v/>
      </c>
      <c r="Y63" s="8"/>
      <c r="Z63" s="2" t="s">
        <v>982</v>
      </c>
    </row>
    <row r="64" spans="1:26" ht="14">
      <c r="A64" s="61" t="s">
        <v>481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1" t="str">
        <f t="shared" si="0"/>
        <v/>
      </c>
      <c r="Z64" s="61" t="s">
        <v>481</v>
      </c>
    </row>
    <row r="65" spans="1:26" ht="14">
      <c r="A65" s="61" t="s">
        <v>488</v>
      </c>
      <c r="B65" s="20">
        <v>2</v>
      </c>
      <c r="C65" s="123"/>
      <c r="D65" s="123"/>
      <c r="E65" s="123"/>
      <c r="F65" s="123"/>
      <c r="G65" s="123"/>
      <c r="H65" s="123"/>
      <c r="I65" s="123">
        <v>2</v>
      </c>
      <c r="J65" s="123"/>
      <c r="K65" s="123">
        <v>1</v>
      </c>
      <c r="L65" s="123"/>
      <c r="M65" s="123">
        <v>1</v>
      </c>
      <c r="N65" s="123"/>
      <c r="O65" s="123"/>
      <c r="P65" s="123"/>
      <c r="Q65" s="123"/>
      <c r="R65" s="123"/>
      <c r="S65" s="123"/>
      <c r="T65" s="123">
        <v>2</v>
      </c>
      <c r="U65" s="123"/>
      <c r="V65" s="124"/>
      <c r="W65" s="124"/>
      <c r="X65" s="21">
        <f t="shared" si="0"/>
        <v>8</v>
      </c>
      <c r="Z65" s="61" t="s">
        <v>488</v>
      </c>
    </row>
    <row r="66" spans="1:26" ht="14">
      <c r="A66" s="48" t="s">
        <v>1598</v>
      </c>
      <c r="B66" s="21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124"/>
      <c r="W66" s="124"/>
      <c r="X66" s="21" t="str">
        <f t="shared" si="0"/>
        <v/>
      </c>
      <c r="Y66" s="8"/>
      <c r="Z66" s="48" t="s">
        <v>1598</v>
      </c>
    </row>
    <row r="67" spans="1:26" ht="14">
      <c r="A67" s="61" t="s">
        <v>489</v>
      </c>
      <c r="B67" s="45"/>
      <c r="C67" s="124"/>
      <c r="D67" s="124"/>
      <c r="E67" s="124"/>
      <c r="F67" s="124"/>
      <c r="G67" s="124"/>
      <c r="H67" s="124"/>
      <c r="I67" s="124"/>
      <c r="J67" s="124">
        <v>1</v>
      </c>
      <c r="K67" s="124"/>
      <c r="L67" s="124"/>
      <c r="M67" s="124"/>
      <c r="N67" s="124"/>
      <c r="O67" s="124"/>
      <c r="P67" s="124"/>
      <c r="Q67" s="124"/>
      <c r="R67" s="124"/>
      <c r="S67" s="124">
        <v>1</v>
      </c>
      <c r="T67" s="124"/>
      <c r="U67" s="124"/>
      <c r="V67" s="124"/>
      <c r="W67" s="124"/>
      <c r="X67" s="21">
        <f t="shared" si="0"/>
        <v>2</v>
      </c>
      <c r="Y67" s="125"/>
      <c r="Z67" s="61" t="s">
        <v>489</v>
      </c>
    </row>
    <row r="68" spans="1:26" ht="14">
      <c r="A68" s="61" t="s">
        <v>490</v>
      </c>
      <c r="B68" s="124">
        <v>2</v>
      </c>
      <c r="C68" s="124"/>
      <c r="D68" s="124">
        <v>2</v>
      </c>
      <c r="E68" s="124">
        <v>1</v>
      </c>
      <c r="F68" s="124">
        <v>2</v>
      </c>
      <c r="G68" s="124"/>
      <c r="H68" s="124">
        <v>1</v>
      </c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31"/>
      <c r="W68" s="131"/>
      <c r="X68" s="21">
        <f t="shared" si="0"/>
        <v>8</v>
      </c>
      <c r="Y68" s="125"/>
      <c r="Z68" s="61" t="s">
        <v>490</v>
      </c>
    </row>
    <row r="69" spans="1:26" ht="14">
      <c r="A69" s="64" t="s">
        <v>762</v>
      </c>
      <c r="B69" s="45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>
        <v>1</v>
      </c>
      <c r="U69" s="124"/>
      <c r="V69" s="124"/>
      <c r="W69" s="124"/>
      <c r="X69" s="21">
        <f t="shared" si="0"/>
        <v>1</v>
      </c>
      <c r="Y69" s="125"/>
      <c r="Z69" s="64" t="s">
        <v>762</v>
      </c>
    </row>
    <row r="70" spans="1:26">
      <c r="B70" s="20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21" t="str">
        <f t="shared" ref="X70:X133" si="1">IF(SUM(B70:V70)=0,"",SUM(B70:V70))</f>
        <v/>
      </c>
    </row>
    <row r="71" spans="1:26">
      <c r="A71" s="3" t="s">
        <v>829</v>
      </c>
      <c r="B71" s="45"/>
      <c r="C71" s="45"/>
      <c r="D71" s="45"/>
      <c r="E71" s="45"/>
      <c r="F71" s="45"/>
      <c r="G71" s="45"/>
      <c r="H71" s="45"/>
      <c r="I71" s="45"/>
      <c r="J71" s="45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45"/>
      <c r="W71" s="45"/>
      <c r="X71" s="21" t="str">
        <f t="shared" si="1"/>
        <v/>
      </c>
      <c r="Z71" s="3" t="s">
        <v>829</v>
      </c>
    </row>
    <row r="72" spans="1:26" ht="14">
      <c r="A72" s="61" t="s">
        <v>745</v>
      </c>
      <c r="B72" s="21">
        <v>4</v>
      </c>
      <c r="C72" s="21"/>
      <c r="D72" s="21"/>
      <c r="E72" s="21"/>
      <c r="F72" s="21"/>
      <c r="G72" s="21"/>
      <c r="H72" s="21">
        <v>1</v>
      </c>
      <c r="I72" s="21"/>
      <c r="J72" s="21"/>
      <c r="K72" s="21"/>
      <c r="L72" s="21">
        <v>2</v>
      </c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>
        <f t="shared" si="1"/>
        <v>7</v>
      </c>
      <c r="Y72" s="8"/>
      <c r="Z72" s="61" t="s">
        <v>745</v>
      </c>
    </row>
    <row r="73" spans="1:26" ht="14">
      <c r="A73" s="61" t="s">
        <v>746</v>
      </c>
      <c r="B73" s="21"/>
      <c r="C73" s="21"/>
      <c r="D73" s="21"/>
      <c r="E73" s="21"/>
      <c r="F73" s="21"/>
      <c r="G73" s="21"/>
      <c r="H73" s="21">
        <v>4</v>
      </c>
      <c r="I73" s="21"/>
      <c r="J73" s="21">
        <v>4</v>
      </c>
      <c r="K73" s="21"/>
      <c r="L73" s="21"/>
      <c r="M73" s="21">
        <v>1</v>
      </c>
      <c r="N73" s="21"/>
      <c r="O73" s="21"/>
      <c r="P73" s="21"/>
      <c r="Q73" s="21"/>
      <c r="R73" s="21"/>
      <c r="S73" s="21">
        <v>1</v>
      </c>
      <c r="T73" s="21"/>
      <c r="U73" s="21">
        <v>1</v>
      </c>
      <c r="V73" s="21"/>
      <c r="W73" s="21"/>
      <c r="X73" s="21">
        <f t="shared" si="1"/>
        <v>11</v>
      </c>
      <c r="Y73" s="8"/>
      <c r="Z73" s="61" t="s">
        <v>746</v>
      </c>
    </row>
    <row r="74" spans="1:26" ht="14">
      <c r="A74" s="61" t="s">
        <v>436</v>
      </c>
      <c r="B74" s="44">
        <v>6</v>
      </c>
      <c r="C74" s="44"/>
      <c r="D74" s="44"/>
      <c r="E74" s="44"/>
      <c r="F74" s="44"/>
      <c r="G74" s="44"/>
      <c r="H74" s="44"/>
      <c r="I74" s="44"/>
      <c r="J74" s="44">
        <v>4</v>
      </c>
      <c r="K74" s="44"/>
      <c r="L74" s="44"/>
      <c r="M74" s="44"/>
      <c r="N74" s="44"/>
      <c r="O74" s="44"/>
      <c r="P74" s="44"/>
      <c r="Q74" s="44"/>
      <c r="R74" s="44">
        <v>2</v>
      </c>
      <c r="S74" s="44"/>
      <c r="T74" s="44"/>
      <c r="U74" s="44"/>
      <c r="V74" s="44">
        <v>20</v>
      </c>
      <c r="W74" s="44"/>
      <c r="X74" s="21">
        <f t="shared" si="1"/>
        <v>32</v>
      </c>
      <c r="Z74" s="61" t="s">
        <v>436</v>
      </c>
    </row>
    <row r="75" spans="1:26" ht="14">
      <c r="A75" s="61" t="s">
        <v>444</v>
      </c>
      <c r="B75" s="21"/>
      <c r="C75" s="21"/>
      <c r="D75" s="21"/>
      <c r="E75" s="21"/>
      <c r="F75" s="21">
        <v>2</v>
      </c>
      <c r="G75" s="21"/>
      <c r="H75" s="21">
        <v>2</v>
      </c>
      <c r="I75" s="21"/>
      <c r="J75" s="21">
        <v>4</v>
      </c>
      <c r="K75" s="21"/>
      <c r="L75" s="21"/>
      <c r="M75" s="21">
        <v>2</v>
      </c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>
        <f t="shared" si="1"/>
        <v>10</v>
      </c>
      <c r="Y75" s="8"/>
      <c r="Z75" s="61" t="s">
        <v>444</v>
      </c>
    </row>
    <row r="76" spans="1:26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 t="str">
        <f t="shared" si="1"/>
        <v/>
      </c>
      <c r="Y76" s="8"/>
    </row>
    <row r="77" spans="1:26" ht="14">
      <c r="A77" s="2" t="s">
        <v>830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 t="str">
        <f t="shared" si="1"/>
        <v/>
      </c>
      <c r="Y77" s="125"/>
      <c r="Z77" s="2" t="s">
        <v>830</v>
      </c>
    </row>
    <row r="78" spans="1:26" ht="14">
      <c r="A78" s="61" t="s">
        <v>174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21" t="str">
        <f t="shared" si="1"/>
        <v/>
      </c>
      <c r="Z78" s="61" t="s">
        <v>174</v>
      </c>
    </row>
    <row r="79" spans="1:26" ht="14">
      <c r="A79" s="61" t="s">
        <v>175</v>
      </c>
      <c r="B79" s="45"/>
      <c r="C79" s="45"/>
      <c r="D79" s="45"/>
      <c r="E79" s="45"/>
      <c r="F79" s="45"/>
      <c r="G79" s="45"/>
      <c r="H79" s="45"/>
      <c r="I79" s="45"/>
      <c r="J79" s="45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45"/>
      <c r="W79" s="45"/>
      <c r="X79" s="21" t="str">
        <f t="shared" si="1"/>
        <v/>
      </c>
      <c r="Z79" s="61" t="s">
        <v>175</v>
      </c>
    </row>
    <row r="80" spans="1:26" ht="14">
      <c r="A80" s="61" t="s">
        <v>173</v>
      </c>
      <c r="B80" s="21">
        <v>3</v>
      </c>
      <c r="C80" s="21">
        <v>1</v>
      </c>
      <c r="D80" s="21"/>
      <c r="E80" s="21"/>
      <c r="F80" s="21"/>
      <c r="G80" s="21">
        <v>1</v>
      </c>
      <c r="H80" s="21"/>
      <c r="I80" s="21"/>
      <c r="J80" s="21">
        <v>3</v>
      </c>
      <c r="K80" s="21"/>
      <c r="L80" s="21">
        <v>3</v>
      </c>
      <c r="M80" s="21">
        <v>1</v>
      </c>
      <c r="N80" s="21">
        <v>1</v>
      </c>
      <c r="O80" s="21"/>
      <c r="P80" s="21">
        <v>2</v>
      </c>
      <c r="Q80" s="21"/>
      <c r="R80" s="21">
        <v>1</v>
      </c>
      <c r="S80" s="21">
        <v>4</v>
      </c>
      <c r="T80" s="21">
        <v>1</v>
      </c>
      <c r="U80" s="21">
        <v>3</v>
      </c>
      <c r="V80" s="21">
        <v>8</v>
      </c>
      <c r="W80" s="21"/>
      <c r="X80" s="21">
        <f t="shared" si="1"/>
        <v>32</v>
      </c>
      <c r="Y80" s="8"/>
      <c r="Z80" s="61" t="s">
        <v>173</v>
      </c>
    </row>
    <row r="81" spans="1:26" ht="14">
      <c r="A81" s="39" t="s">
        <v>1599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77"/>
      <c r="W81" s="77"/>
      <c r="X81" s="21" t="str">
        <f t="shared" si="1"/>
        <v/>
      </c>
      <c r="Y81" s="8"/>
      <c r="Z81" s="39" t="s">
        <v>1599</v>
      </c>
    </row>
    <row r="82" spans="1:26" ht="14">
      <c r="A82" s="61" t="s">
        <v>1600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 t="str">
        <f t="shared" si="1"/>
        <v/>
      </c>
      <c r="Y82" s="8"/>
      <c r="Z82" s="61" t="s">
        <v>1600</v>
      </c>
    </row>
    <row r="83" spans="1:26" ht="14">
      <c r="A83" s="61" t="s">
        <v>614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>
        <v>1</v>
      </c>
      <c r="T83" s="21"/>
      <c r="U83" s="21"/>
      <c r="V83" s="21"/>
      <c r="W83" s="21"/>
      <c r="X83" s="21">
        <f t="shared" si="1"/>
        <v>1</v>
      </c>
      <c r="Y83" s="8"/>
      <c r="Z83" s="61" t="s">
        <v>614</v>
      </c>
    </row>
    <row r="84" spans="1:26" ht="14">
      <c r="A84" s="61" t="s">
        <v>1601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1" t="str">
        <f t="shared" si="1"/>
        <v/>
      </c>
      <c r="Z84" s="61" t="s">
        <v>1601</v>
      </c>
    </row>
    <row r="85" spans="1:26" ht="14">
      <c r="A85" s="61" t="s">
        <v>1602</v>
      </c>
      <c r="B85" s="45"/>
      <c r="C85" s="45"/>
      <c r="D85" s="45"/>
      <c r="E85" s="45"/>
      <c r="F85" s="45"/>
      <c r="G85" s="45"/>
      <c r="H85" s="45"/>
      <c r="I85" s="45"/>
      <c r="J85" s="45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45"/>
      <c r="W85" s="45"/>
      <c r="X85" s="21" t="str">
        <f t="shared" si="1"/>
        <v/>
      </c>
      <c r="Z85" s="61" t="s">
        <v>1602</v>
      </c>
    </row>
    <row r="86" spans="1:26" ht="14">
      <c r="A86" s="61" t="s">
        <v>1272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 t="str">
        <f t="shared" si="1"/>
        <v/>
      </c>
      <c r="Y86" s="8"/>
      <c r="Z86" s="61" t="s">
        <v>1272</v>
      </c>
    </row>
    <row r="87" spans="1:26" ht="14">
      <c r="A87" s="61" t="s">
        <v>540</v>
      </c>
      <c r="B87" s="21"/>
      <c r="C87" s="21"/>
      <c r="D87" s="21"/>
      <c r="E87" s="21"/>
      <c r="F87" s="21"/>
      <c r="G87" s="21"/>
      <c r="H87" s="21">
        <v>1</v>
      </c>
      <c r="I87" s="21"/>
      <c r="J87" s="21">
        <v>5</v>
      </c>
      <c r="K87" s="21"/>
      <c r="L87" s="21"/>
      <c r="M87" s="21">
        <v>1</v>
      </c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>
        <f t="shared" si="1"/>
        <v>7</v>
      </c>
      <c r="Y87" s="8"/>
      <c r="Z87" s="61" t="s">
        <v>540</v>
      </c>
    </row>
    <row r="88" spans="1:26" ht="14">
      <c r="A88" s="61" t="s">
        <v>686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 t="str">
        <f t="shared" si="1"/>
        <v/>
      </c>
      <c r="Y88" s="8"/>
      <c r="Z88" s="61" t="s">
        <v>686</v>
      </c>
    </row>
    <row r="89" spans="1:26" ht="14">
      <c r="A89" s="39" t="s">
        <v>1399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 t="str">
        <f t="shared" si="1"/>
        <v/>
      </c>
      <c r="Y89" s="8"/>
      <c r="Z89" s="39" t="s">
        <v>1399</v>
      </c>
    </row>
    <row r="90" spans="1:26" ht="14">
      <c r="A90" s="39" t="s">
        <v>1559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 t="str">
        <f t="shared" si="1"/>
        <v/>
      </c>
      <c r="Y90" s="8"/>
      <c r="Z90" s="39" t="s">
        <v>1559</v>
      </c>
    </row>
    <row r="91" spans="1:26" ht="14">
      <c r="A91" s="61" t="s">
        <v>671</v>
      </c>
      <c r="B91" s="21">
        <v>1</v>
      </c>
      <c r="C91" s="21"/>
      <c r="D91" s="21"/>
      <c r="E91" s="21"/>
      <c r="F91" s="21"/>
      <c r="H91">
        <v>4</v>
      </c>
      <c r="K91" s="21"/>
      <c r="L91" s="21"/>
      <c r="M91" s="21"/>
      <c r="N91" s="21"/>
      <c r="O91" s="21"/>
      <c r="P91" s="21"/>
      <c r="Q91" s="21"/>
      <c r="R91" s="21">
        <v>1</v>
      </c>
      <c r="S91" s="21"/>
      <c r="T91" s="21">
        <v>1</v>
      </c>
      <c r="U91" s="21">
        <v>1</v>
      </c>
      <c r="V91" s="21">
        <v>2</v>
      </c>
      <c r="W91" s="21"/>
      <c r="X91" s="21">
        <f t="shared" si="1"/>
        <v>10</v>
      </c>
      <c r="Y91" s="8"/>
      <c r="Z91" s="61" t="s">
        <v>671</v>
      </c>
    </row>
    <row r="92" spans="1:26" ht="14">
      <c r="A92" s="61" t="s">
        <v>1603</v>
      </c>
      <c r="B92" s="21"/>
      <c r="C92" s="21"/>
      <c r="D92" s="21"/>
      <c r="E92" s="21"/>
      <c r="F92" s="21"/>
      <c r="G92" s="21"/>
      <c r="H92" s="21">
        <v>1</v>
      </c>
      <c r="I92" s="21"/>
      <c r="J92" s="21"/>
      <c r="K92" s="21"/>
      <c r="L92" s="21"/>
      <c r="M92" s="21">
        <v>1</v>
      </c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>
        <f t="shared" si="1"/>
        <v>2</v>
      </c>
      <c r="Y92" s="8"/>
      <c r="Z92" s="61" t="s">
        <v>1603</v>
      </c>
    </row>
    <row r="93" spans="1:26" ht="14">
      <c r="A93" s="61" t="s">
        <v>1604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 t="str">
        <f t="shared" si="1"/>
        <v/>
      </c>
      <c r="Y93" s="8"/>
      <c r="Z93" s="61" t="s">
        <v>1604</v>
      </c>
    </row>
    <row r="94" spans="1:26" ht="14">
      <c r="A94" s="61" t="s">
        <v>1605</v>
      </c>
      <c r="B94" s="77"/>
      <c r="C94" s="77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 t="str">
        <f t="shared" si="1"/>
        <v/>
      </c>
      <c r="Y94" s="8"/>
      <c r="Z94" s="61" t="s">
        <v>1605</v>
      </c>
    </row>
    <row r="95" spans="1:26" ht="14">
      <c r="A95" s="61" t="s">
        <v>1606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 t="str">
        <f t="shared" si="1"/>
        <v/>
      </c>
      <c r="Y95" s="8"/>
      <c r="Z95" s="61" t="s">
        <v>1606</v>
      </c>
    </row>
    <row r="96" spans="1:26" ht="14">
      <c r="A96" s="61" t="s">
        <v>1607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 t="str">
        <f t="shared" si="1"/>
        <v/>
      </c>
      <c r="Y96" s="8"/>
      <c r="Z96" s="61" t="s">
        <v>1607</v>
      </c>
    </row>
    <row r="97" spans="1:26" ht="14">
      <c r="A97" s="61" t="s">
        <v>344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 t="str">
        <f t="shared" si="1"/>
        <v/>
      </c>
      <c r="Y97" s="8"/>
      <c r="Z97" s="61" t="s">
        <v>344</v>
      </c>
    </row>
    <row r="98" spans="1:26" ht="14">
      <c r="A98" s="61" t="s">
        <v>1608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 t="str">
        <f t="shared" si="1"/>
        <v/>
      </c>
      <c r="Y98" s="8"/>
      <c r="Z98" s="61" t="s">
        <v>1608</v>
      </c>
    </row>
    <row r="99" spans="1:26" ht="14">
      <c r="A99" s="39" t="s">
        <v>1560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77" t="s">
        <v>1128</v>
      </c>
      <c r="M99" s="77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 t="str">
        <f t="shared" si="1"/>
        <v/>
      </c>
      <c r="Y99" s="8"/>
      <c r="Z99" s="39" t="s">
        <v>1560</v>
      </c>
    </row>
    <row r="100" spans="1:26"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 t="str">
        <f t="shared" si="1"/>
        <v/>
      </c>
      <c r="Y100" s="8"/>
    </row>
    <row r="101" spans="1:26" ht="14">
      <c r="A101" s="2" t="s">
        <v>1278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 t="str">
        <f t="shared" si="1"/>
        <v/>
      </c>
      <c r="Y101" s="8"/>
      <c r="Z101" s="2" t="s">
        <v>1278</v>
      </c>
    </row>
    <row r="102" spans="1:26" ht="14">
      <c r="A102" s="61" t="s">
        <v>801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 t="str">
        <f t="shared" si="1"/>
        <v/>
      </c>
      <c r="Y102" s="8"/>
      <c r="Z102" s="61" t="s">
        <v>801</v>
      </c>
    </row>
    <row r="103" spans="1:26" ht="14">
      <c r="A103" s="61" t="s">
        <v>1192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 t="str">
        <f t="shared" si="1"/>
        <v/>
      </c>
      <c r="Y103" s="8"/>
      <c r="Z103" s="61" t="s">
        <v>1192</v>
      </c>
    </row>
    <row r="104" spans="1:26" ht="14">
      <c r="A104" s="61" t="s">
        <v>167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>
        <v>12</v>
      </c>
      <c r="U104" s="21"/>
      <c r="V104" s="21">
        <v>6</v>
      </c>
      <c r="W104" s="21"/>
      <c r="X104" s="21">
        <f t="shared" si="1"/>
        <v>18</v>
      </c>
      <c r="Y104" s="8"/>
      <c r="Z104" s="61" t="s">
        <v>167</v>
      </c>
    </row>
    <row r="105" spans="1:26" ht="14">
      <c r="A105" s="61" t="s">
        <v>1191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 t="str">
        <f t="shared" si="1"/>
        <v/>
      </c>
      <c r="Y105" s="8"/>
      <c r="Z105" s="61" t="s">
        <v>1191</v>
      </c>
    </row>
    <row r="106" spans="1:26" ht="14">
      <c r="A106" s="39" t="s">
        <v>1561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 t="str">
        <f t="shared" si="1"/>
        <v/>
      </c>
      <c r="Y106" s="8"/>
      <c r="Z106" s="39" t="s">
        <v>1561</v>
      </c>
    </row>
    <row r="107" spans="1:26" ht="14">
      <c r="A107" s="61" t="s">
        <v>168</v>
      </c>
      <c r="B107" s="21">
        <v>1</v>
      </c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>
        <v>1</v>
      </c>
      <c r="R107" s="21"/>
      <c r="S107" s="21"/>
      <c r="T107" s="21">
        <v>37</v>
      </c>
      <c r="U107" s="21"/>
      <c r="V107" s="21">
        <v>8</v>
      </c>
      <c r="W107" s="21"/>
      <c r="X107" s="21">
        <f t="shared" si="1"/>
        <v>47</v>
      </c>
      <c r="Y107" s="8"/>
      <c r="Z107" s="61" t="s">
        <v>168</v>
      </c>
    </row>
    <row r="108" spans="1:26" ht="14">
      <c r="A108" s="61" t="s">
        <v>1609</v>
      </c>
      <c r="B108" s="44"/>
      <c r="C108" s="44"/>
      <c r="D108" s="44"/>
      <c r="E108" s="44"/>
      <c r="F108" s="44"/>
      <c r="G108" s="44"/>
      <c r="H108" s="44"/>
      <c r="I108" s="44"/>
      <c r="J108" s="44"/>
      <c r="R108" s="44"/>
      <c r="S108" s="44"/>
      <c r="T108" s="44"/>
      <c r="U108" s="44"/>
      <c r="V108" s="44"/>
      <c r="W108" s="44"/>
      <c r="X108" s="21" t="str">
        <f t="shared" si="1"/>
        <v/>
      </c>
      <c r="Z108" s="61" t="s">
        <v>1609</v>
      </c>
    </row>
    <row r="109" spans="1:26" ht="14">
      <c r="A109" s="39" t="s">
        <v>1562</v>
      </c>
      <c r="B109" s="45"/>
      <c r="C109" s="45"/>
      <c r="D109" s="45"/>
      <c r="E109" s="45"/>
      <c r="F109" s="45"/>
      <c r="G109" s="45"/>
      <c r="H109" s="45"/>
      <c r="I109" s="45"/>
      <c r="J109" s="45"/>
      <c r="K109" s="125"/>
      <c r="L109" s="125"/>
      <c r="M109" s="125"/>
      <c r="N109" s="125"/>
      <c r="O109" s="125"/>
      <c r="P109" s="125"/>
      <c r="Q109" s="125"/>
      <c r="R109" s="45"/>
      <c r="S109" s="45"/>
      <c r="T109" s="45"/>
      <c r="U109" s="45"/>
      <c r="V109" s="45"/>
      <c r="W109" s="45"/>
      <c r="X109" s="21" t="str">
        <f t="shared" si="1"/>
        <v/>
      </c>
      <c r="Z109" s="39" t="s">
        <v>1562</v>
      </c>
    </row>
    <row r="110" spans="1:26" ht="14">
      <c r="A110" s="39" t="s">
        <v>1563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>
        <v>12</v>
      </c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>
        <f t="shared" si="1"/>
        <v>12</v>
      </c>
      <c r="Y110" s="8"/>
      <c r="Z110" s="39" t="s">
        <v>1563</v>
      </c>
    </row>
    <row r="111" spans="1:26"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 t="str">
        <f t="shared" si="1"/>
        <v/>
      </c>
      <c r="Y111" s="8"/>
    </row>
    <row r="112" spans="1:26" ht="14">
      <c r="A112" s="2" t="s">
        <v>1279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 t="str">
        <f t="shared" si="1"/>
        <v/>
      </c>
      <c r="Y112" s="8"/>
      <c r="Z112" s="2" t="s">
        <v>1279</v>
      </c>
    </row>
    <row r="113" spans="1:26" ht="14">
      <c r="A113" s="61" t="s">
        <v>687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 t="str">
        <f t="shared" si="1"/>
        <v/>
      </c>
      <c r="Y113" s="8"/>
      <c r="Z113" s="61" t="s">
        <v>687</v>
      </c>
    </row>
    <row r="114" spans="1:26" ht="14">
      <c r="A114" s="61" t="s">
        <v>688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 t="str">
        <f t="shared" si="1"/>
        <v/>
      </c>
      <c r="Y114" s="8"/>
      <c r="Z114" s="61" t="s">
        <v>688</v>
      </c>
    </row>
    <row r="115" spans="1:26" ht="14">
      <c r="A115" s="61" t="s">
        <v>1610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 t="str">
        <f t="shared" si="1"/>
        <v/>
      </c>
      <c r="Y115" s="8"/>
      <c r="Z115" s="61" t="s">
        <v>1610</v>
      </c>
    </row>
    <row r="116" spans="1:26">
      <c r="A116" s="48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 t="str">
        <f t="shared" si="1"/>
        <v/>
      </c>
      <c r="Y116" s="8"/>
      <c r="Z116" s="48"/>
    </row>
    <row r="117" spans="1:26">
      <c r="A117" s="53" t="s">
        <v>1274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 t="str">
        <f t="shared" si="1"/>
        <v/>
      </c>
      <c r="Y117" s="8"/>
      <c r="Z117" s="53" t="s">
        <v>1274</v>
      </c>
    </row>
    <row r="118" spans="1:26" ht="14">
      <c r="A118" s="61" t="s">
        <v>245</v>
      </c>
      <c r="B118" s="21">
        <v>1</v>
      </c>
      <c r="C118" s="21"/>
      <c r="D118" s="21"/>
      <c r="E118" s="21"/>
      <c r="F118" s="21"/>
      <c r="G118" s="21"/>
      <c r="H118" s="21"/>
      <c r="I118" s="21"/>
      <c r="J118" s="21">
        <v>1</v>
      </c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>
        <f t="shared" si="1"/>
        <v>2</v>
      </c>
      <c r="Y118" s="8"/>
      <c r="Z118" s="61" t="s">
        <v>245</v>
      </c>
    </row>
    <row r="119" spans="1:26" ht="14">
      <c r="A119" s="61" t="s">
        <v>246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1" t="str">
        <f t="shared" si="1"/>
        <v/>
      </c>
      <c r="Z119" s="61" t="s">
        <v>246</v>
      </c>
    </row>
    <row r="120" spans="1:26" ht="14">
      <c r="A120" s="61" t="s">
        <v>247</v>
      </c>
      <c r="B120" s="45"/>
      <c r="C120" s="45"/>
      <c r="D120" s="45"/>
      <c r="E120" s="45"/>
      <c r="F120" s="45"/>
      <c r="G120" s="45"/>
      <c r="H120" s="45"/>
      <c r="I120" s="45"/>
      <c r="J120" s="45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45"/>
      <c r="W120" s="45"/>
      <c r="X120" s="21" t="str">
        <f t="shared" si="1"/>
        <v/>
      </c>
      <c r="Z120" s="61" t="s">
        <v>247</v>
      </c>
    </row>
    <row r="121" spans="1:26" ht="14">
      <c r="A121" s="61" t="s">
        <v>248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9"/>
      <c r="W121" s="29"/>
      <c r="X121" s="21" t="str">
        <f t="shared" si="1"/>
        <v/>
      </c>
      <c r="Y121" s="8"/>
      <c r="Z121" s="61" t="s">
        <v>248</v>
      </c>
    </row>
    <row r="122" spans="1:26" ht="14">
      <c r="A122" s="61" t="s">
        <v>1611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 t="str">
        <f t="shared" si="1"/>
        <v/>
      </c>
      <c r="Y122" s="8"/>
      <c r="Z122" s="61" t="s">
        <v>1611</v>
      </c>
    </row>
    <row r="123" spans="1:26" ht="14">
      <c r="A123" s="62" t="s">
        <v>1365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 t="str">
        <f t="shared" si="1"/>
        <v/>
      </c>
      <c r="Y123" s="8"/>
      <c r="Z123" s="62" t="s">
        <v>1365</v>
      </c>
    </row>
    <row r="124" spans="1:26">
      <c r="A124" s="48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1" t="str">
        <f t="shared" si="1"/>
        <v/>
      </c>
      <c r="Z124" s="48"/>
    </row>
    <row r="125" spans="1:26" ht="14">
      <c r="A125" s="2" t="s">
        <v>1273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1" t="str">
        <f t="shared" si="1"/>
        <v/>
      </c>
      <c r="Z125" s="2" t="s">
        <v>1273</v>
      </c>
    </row>
    <row r="126" spans="1:26" ht="14">
      <c r="A126" s="61" t="s">
        <v>1</v>
      </c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>
        <v>1</v>
      </c>
      <c r="W126" s="21"/>
      <c r="X126" s="21">
        <f t="shared" si="1"/>
        <v>1</v>
      </c>
      <c r="Y126" s="8"/>
      <c r="Z126" s="61" t="s">
        <v>1</v>
      </c>
    </row>
    <row r="127" spans="1:26" ht="14">
      <c r="A127" s="61" t="s">
        <v>17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 t="str">
        <f t="shared" si="1"/>
        <v/>
      </c>
      <c r="Y127" s="8"/>
      <c r="Z127" s="61" t="s">
        <v>17</v>
      </c>
    </row>
    <row r="128" spans="1:26"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1" t="str">
        <f t="shared" si="1"/>
        <v/>
      </c>
    </row>
    <row r="129" spans="1:26" ht="14">
      <c r="A129" s="2" t="s">
        <v>1612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45"/>
      <c r="W129" s="45"/>
      <c r="X129" s="21" t="str">
        <f t="shared" si="1"/>
        <v/>
      </c>
      <c r="Z129" s="2" t="s">
        <v>1612</v>
      </c>
    </row>
    <row r="130" spans="1:26" ht="14">
      <c r="A130" s="61" t="s">
        <v>695</v>
      </c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>
        <v>2</v>
      </c>
      <c r="M130" s="21"/>
      <c r="N130" s="21"/>
      <c r="O130" s="21"/>
      <c r="P130" s="21"/>
      <c r="Q130" s="21">
        <v>2</v>
      </c>
      <c r="R130" s="21"/>
      <c r="S130" s="21"/>
      <c r="T130" s="21">
        <v>6</v>
      </c>
      <c r="U130" s="21"/>
      <c r="V130" s="21">
        <v>12</v>
      </c>
      <c r="W130" s="21"/>
      <c r="X130" s="21">
        <f t="shared" si="1"/>
        <v>22</v>
      </c>
      <c r="Y130" s="8"/>
      <c r="Z130" s="61" t="s">
        <v>695</v>
      </c>
    </row>
    <row r="131" spans="1:26" ht="14">
      <c r="A131" s="61" t="s">
        <v>570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 t="str">
        <f t="shared" si="1"/>
        <v/>
      </c>
      <c r="Y131" s="8"/>
      <c r="Z131" s="61" t="s">
        <v>570</v>
      </c>
    </row>
    <row r="132" spans="1:26" ht="14">
      <c r="A132" s="61" t="s">
        <v>528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 t="str">
        <f t="shared" si="1"/>
        <v/>
      </c>
      <c r="Y132" s="8"/>
      <c r="Z132" s="61" t="s">
        <v>528</v>
      </c>
    </row>
    <row r="133" spans="1:26" ht="14">
      <c r="A133" s="61" t="s">
        <v>1613</v>
      </c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 t="str">
        <f t="shared" si="1"/>
        <v/>
      </c>
      <c r="Y133" s="8"/>
      <c r="Z133" s="61" t="s">
        <v>1613</v>
      </c>
    </row>
    <row r="134" spans="1:26" ht="14">
      <c r="A134" s="61" t="s">
        <v>572</v>
      </c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 t="str">
        <f t="shared" ref="X134:X197" si="2">IF(SUM(B134:V134)=0,"",SUM(B134:V134))</f>
        <v/>
      </c>
      <c r="Y134" s="8"/>
      <c r="Z134" s="61" t="s">
        <v>572</v>
      </c>
    </row>
    <row r="135" spans="1:26" ht="14">
      <c r="A135" s="61" t="s">
        <v>571</v>
      </c>
      <c r="B135" s="21">
        <v>1</v>
      </c>
      <c r="C135" s="21"/>
      <c r="D135" s="21"/>
      <c r="E135" s="21"/>
      <c r="F135" s="21"/>
      <c r="G135" s="21"/>
      <c r="H135" s="21"/>
      <c r="I135" s="21"/>
      <c r="J135" s="21"/>
      <c r="K135" s="21"/>
      <c r="L135" s="21">
        <v>2</v>
      </c>
      <c r="M135" s="21"/>
      <c r="N135" s="21">
        <v>1</v>
      </c>
      <c r="O135" s="21"/>
      <c r="P135" s="21">
        <v>1</v>
      </c>
      <c r="Q135" s="21">
        <v>1</v>
      </c>
      <c r="R135" s="21"/>
      <c r="S135" s="21"/>
      <c r="T135" s="21">
        <v>5</v>
      </c>
      <c r="U135" s="21"/>
      <c r="V135" s="21">
        <v>1</v>
      </c>
      <c r="W135" s="21"/>
      <c r="X135" s="21">
        <f t="shared" si="2"/>
        <v>12</v>
      </c>
      <c r="Y135" s="8"/>
      <c r="Z135" s="61" t="s">
        <v>571</v>
      </c>
    </row>
    <row r="136" spans="1:26" ht="14">
      <c r="A136" s="39" t="s">
        <v>1614</v>
      </c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 t="str">
        <f t="shared" si="2"/>
        <v/>
      </c>
      <c r="Y136" s="8"/>
      <c r="Z136" s="39" t="s">
        <v>1614</v>
      </c>
    </row>
    <row r="137" spans="1:26"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1" t="str">
        <f t="shared" si="2"/>
        <v/>
      </c>
    </row>
    <row r="138" spans="1:26">
      <c r="A138" s="3" t="s">
        <v>692</v>
      </c>
      <c r="B138" s="45"/>
      <c r="C138" s="45"/>
      <c r="D138" s="45"/>
      <c r="E138" s="45"/>
      <c r="F138" s="45"/>
      <c r="G138" s="45"/>
      <c r="H138" s="45"/>
      <c r="I138" s="45"/>
      <c r="J138" s="45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45"/>
      <c r="W138" s="45"/>
      <c r="X138" s="21" t="str">
        <f t="shared" si="2"/>
        <v/>
      </c>
      <c r="Z138" s="3" t="s">
        <v>692</v>
      </c>
    </row>
    <row r="139" spans="1:26" ht="14">
      <c r="A139" s="61" t="s">
        <v>390</v>
      </c>
      <c r="B139" s="21">
        <v>7</v>
      </c>
      <c r="C139" s="21">
        <v>4</v>
      </c>
      <c r="D139" s="21"/>
      <c r="E139" s="21">
        <v>1</v>
      </c>
      <c r="F139" s="21">
        <v>2</v>
      </c>
      <c r="G139" s="21">
        <v>2</v>
      </c>
      <c r="H139" s="21">
        <v>3</v>
      </c>
      <c r="I139" s="21">
        <v>3</v>
      </c>
      <c r="J139" s="21">
        <v>1</v>
      </c>
      <c r="K139" s="21">
        <v>4</v>
      </c>
      <c r="L139" s="21">
        <v>4</v>
      </c>
      <c r="M139" s="21">
        <v>1</v>
      </c>
      <c r="N139" s="21"/>
      <c r="O139" s="21">
        <v>7</v>
      </c>
      <c r="P139" s="21"/>
      <c r="Q139" s="21"/>
      <c r="R139" s="21">
        <v>6</v>
      </c>
      <c r="S139" s="21"/>
      <c r="T139" s="21">
        <v>21</v>
      </c>
      <c r="U139" s="21">
        <v>18</v>
      </c>
      <c r="V139" s="21">
        <v>3</v>
      </c>
      <c r="W139" s="21"/>
      <c r="X139" s="21">
        <f t="shared" si="2"/>
        <v>87</v>
      </c>
      <c r="Y139" s="8"/>
      <c r="Z139" s="61" t="s">
        <v>390</v>
      </c>
    </row>
    <row r="140" spans="1:26" ht="14">
      <c r="A140" s="61" t="s">
        <v>391</v>
      </c>
      <c r="B140" s="21">
        <v>2</v>
      </c>
      <c r="C140" s="21"/>
      <c r="D140" s="21"/>
      <c r="E140" s="21"/>
      <c r="F140" s="21"/>
      <c r="G140" s="21"/>
      <c r="H140" s="21">
        <v>1</v>
      </c>
      <c r="I140" s="21"/>
      <c r="J140" s="21"/>
      <c r="K140" s="21"/>
      <c r="L140" s="21">
        <v>3</v>
      </c>
      <c r="M140" s="21"/>
      <c r="N140" s="21"/>
      <c r="O140" s="21"/>
      <c r="P140" s="21"/>
      <c r="Q140" s="21"/>
      <c r="R140" s="21">
        <v>1</v>
      </c>
      <c r="S140" s="21"/>
      <c r="T140" s="21">
        <v>3</v>
      </c>
      <c r="U140" s="21"/>
      <c r="V140" s="21">
        <v>6</v>
      </c>
      <c r="W140" s="21"/>
      <c r="X140" s="21">
        <f t="shared" si="2"/>
        <v>16</v>
      </c>
      <c r="Y140" s="8"/>
      <c r="Z140" s="61" t="s">
        <v>391</v>
      </c>
    </row>
    <row r="141" spans="1:26" ht="14">
      <c r="A141" s="61" t="s">
        <v>439</v>
      </c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77" t="s">
        <v>1128</v>
      </c>
      <c r="X141" s="21" t="str">
        <f t="shared" si="2"/>
        <v/>
      </c>
      <c r="Y141" s="8"/>
      <c r="Z141" s="61" t="s">
        <v>439</v>
      </c>
    </row>
    <row r="142" spans="1:26" ht="14">
      <c r="A142" s="61" t="s">
        <v>593</v>
      </c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 t="str">
        <f t="shared" si="2"/>
        <v/>
      </c>
      <c r="Y142" s="8"/>
      <c r="Z142" s="61" t="s">
        <v>593</v>
      </c>
    </row>
    <row r="143" spans="1:26" ht="14">
      <c r="A143" s="61" t="s">
        <v>594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 t="str">
        <f t="shared" si="2"/>
        <v/>
      </c>
      <c r="Y143" s="8"/>
      <c r="Z143" s="61" t="s">
        <v>594</v>
      </c>
    </row>
    <row r="144" spans="1:26" ht="14">
      <c r="A144" s="39" t="s">
        <v>1566</v>
      </c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 t="str">
        <f t="shared" si="2"/>
        <v/>
      </c>
      <c r="Y144" s="8"/>
      <c r="Z144" s="39" t="s">
        <v>1566</v>
      </c>
    </row>
    <row r="145" spans="1:26" ht="14">
      <c r="A145" s="39" t="s">
        <v>1564</v>
      </c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 t="str">
        <f t="shared" si="2"/>
        <v/>
      </c>
      <c r="Y145" s="8"/>
      <c r="Z145" s="39" t="s">
        <v>1564</v>
      </c>
    </row>
    <row r="146" spans="1:26" ht="14">
      <c r="A146" s="61" t="s">
        <v>551</v>
      </c>
      <c r="B146" s="21"/>
      <c r="C146" s="21"/>
      <c r="D146" s="21"/>
      <c r="E146" s="21"/>
      <c r="F146" s="21"/>
      <c r="G146" s="21"/>
      <c r="H146" s="21"/>
      <c r="I146" s="21"/>
      <c r="J146" s="21">
        <v>2</v>
      </c>
      <c r="K146" s="21"/>
      <c r="L146" s="21"/>
      <c r="M146" s="21"/>
      <c r="N146" s="21"/>
      <c r="O146" s="21"/>
      <c r="P146" s="21">
        <v>1</v>
      </c>
      <c r="Q146" s="21"/>
      <c r="R146" s="21"/>
      <c r="S146" s="21"/>
      <c r="T146" s="21">
        <v>3</v>
      </c>
      <c r="U146" s="21"/>
      <c r="V146" s="21"/>
      <c r="W146" s="21"/>
      <c r="X146" s="21">
        <f t="shared" si="2"/>
        <v>6</v>
      </c>
      <c r="Y146" s="8"/>
      <c r="Z146" s="61" t="s">
        <v>551</v>
      </c>
    </row>
    <row r="147" spans="1:26" ht="14">
      <c r="A147" s="61" t="s">
        <v>392</v>
      </c>
      <c r="B147" s="21">
        <v>1</v>
      </c>
      <c r="C147" s="21"/>
      <c r="D147" s="21"/>
      <c r="E147" s="21">
        <v>1</v>
      </c>
      <c r="F147" s="21"/>
      <c r="G147" s="21">
        <v>3</v>
      </c>
      <c r="H147" s="21"/>
      <c r="I147" s="21"/>
      <c r="J147" s="21">
        <v>1</v>
      </c>
      <c r="K147" s="21"/>
      <c r="L147" s="21">
        <v>4</v>
      </c>
      <c r="M147" s="21"/>
      <c r="N147" s="21"/>
      <c r="O147" s="21"/>
      <c r="P147" s="21"/>
      <c r="Q147" s="21"/>
      <c r="R147" s="21"/>
      <c r="S147" s="21"/>
      <c r="T147" s="21">
        <v>1</v>
      </c>
      <c r="U147" s="21"/>
      <c r="V147" s="21">
        <v>1</v>
      </c>
      <c r="W147" s="21"/>
      <c r="X147" s="21">
        <f t="shared" si="2"/>
        <v>12</v>
      </c>
      <c r="Y147" s="8"/>
      <c r="Z147" s="61" t="s">
        <v>392</v>
      </c>
    </row>
    <row r="148" spans="1:26" ht="14">
      <c r="A148" s="61" t="s">
        <v>437</v>
      </c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>
        <v>2</v>
      </c>
      <c r="V148" s="21"/>
      <c r="W148" s="21"/>
      <c r="X148" s="21">
        <f t="shared" si="2"/>
        <v>2</v>
      </c>
      <c r="Y148" s="8"/>
      <c r="Z148" s="61" t="s">
        <v>437</v>
      </c>
    </row>
    <row r="149" spans="1:26" ht="14">
      <c r="A149" s="61" t="s">
        <v>438</v>
      </c>
      <c r="B149" s="21">
        <v>1</v>
      </c>
      <c r="C149" s="21">
        <v>2</v>
      </c>
      <c r="D149" s="21">
        <v>1</v>
      </c>
      <c r="E149" s="21">
        <v>2</v>
      </c>
      <c r="F149" s="21"/>
      <c r="G149" s="21">
        <v>3</v>
      </c>
      <c r="H149" s="21"/>
      <c r="I149" s="21">
        <v>2</v>
      </c>
      <c r="J149" s="21">
        <v>2</v>
      </c>
      <c r="K149" s="21"/>
      <c r="L149" s="21"/>
      <c r="M149" s="21">
        <v>1</v>
      </c>
      <c r="N149" s="21"/>
      <c r="O149" s="21">
        <v>2</v>
      </c>
      <c r="P149" s="21"/>
      <c r="Q149" s="21">
        <v>1</v>
      </c>
      <c r="R149" s="21"/>
      <c r="S149" s="21">
        <v>1</v>
      </c>
      <c r="T149" s="21">
        <v>2</v>
      </c>
      <c r="U149" s="21">
        <v>13</v>
      </c>
      <c r="V149" s="21">
        <v>9</v>
      </c>
      <c r="W149" s="21"/>
      <c r="X149" s="21">
        <f t="shared" si="2"/>
        <v>42</v>
      </c>
      <c r="Y149" s="8"/>
      <c r="Z149" s="61" t="s">
        <v>438</v>
      </c>
    </row>
    <row r="150" spans="1:26" ht="14">
      <c r="A150" s="61" t="s">
        <v>1615</v>
      </c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 t="str">
        <f t="shared" si="2"/>
        <v/>
      </c>
      <c r="Y150" s="8"/>
      <c r="Z150" s="61" t="s">
        <v>1615</v>
      </c>
    </row>
    <row r="151" spans="1:26" ht="14">
      <c r="A151" s="61" t="s">
        <v>393</v>
      </c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 t="str">
        <f t="shared" si="2"/>
        <v/>
      </c>
      <c r="Y151" s="8"/>
      <c r="Z151" s="61" t="s">
        <v>393</v>
      </c>
    </row>
    <row r="152" spans="1:26" ht="14">
      <c r="A152" s="39" t="s">
        <v>19</v>
      </c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>
        <v>1</v>
      </c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>
        <f t="shared" si="2"/>
        <v>1</v>
      </c>
      <c r="Y152" s="8"/>
      <c r="Z152" s="39" t="s">
        <v>19</v>
      </c>
    </row>
    <row r="153" spans="1:26" ht="14">
      <c r="A153" s="39" t="s">
        <v>1426</v>
      </c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21" t="str">
        <f t="shared" si="2"/>
        <v/>
      </c>
      <c r="Y153" s="8"/>
      <c r="Z153" s="39" t="s">
        <v>1426</v>
      </c>
    </row>
    <row r="154" spans="1:26">
      <c r="A154" s="48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21" t="str">
        <f t="shared" si="2"/>
        <v/>
      </c>
      <c r="Z154" s="48"/>
    </row>
    <row r="155" spans="1:26" ht="14">
      <c r="A155" s="2" t="s">
        <v>980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21" t="str">
        <f t="shared" si="2"/>
        <v/>
      </c>
      <c r="Z155" s="2" t="s">
        <v>980</v>
      </c>
    </row>
    <row r="156" spans="1:26" ht="14">
      <c r="A156" s="39" t="s">
        <v>1565</v>
      </c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>
        <v>2</v>
      </c>
      <c r="T156" s="21"/>
      <c r="U156" s="21"/>
      <c r="V156" s="21"/>
      <c r="W156" s="21"/>
      <c r="X156" s="21">
        <f t="shared" si="2"/>
        <v>2</v>
      </c>
      <c r="Y156" s="8"/>
      <c r="Z156" s="39" t="s">
        <v>1565</v>
      </c>
    </row>
    <row r="157" spans="1:26" ht="14">
      <c r="A157" s="61" t="s">
        <v>1407</v>
      </c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>
        <v>1</v>
      </c>
      <c r="T157" s="21"/>
      <c r="U157" s="21"/>
      <c r="V157" s="21"/>
      <c r="W157" s="21"/>
      <c r="X157" s="21">
        <f t="shared" si="2"/>
        <v>1</v>
      </c>
      <c r="Y157" s="8"/>
      <c r="Z157" s="61" t="s">
        <v>1407</v>
      </c>
    </row>
    <row r="158" spans="1:26" ht="14">
      <c r="A158" s="61" t="s">
        <v>866</v>
      </c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>
        <v>4</v>
      </c>
      <c r="N158" s="21"/>
      <c r="O158" s="21"/>
      <c r="P158" s="21">
        <v>2</v>
      </c>
      <c r="Q158" s="21"/>
      <c r="R158" s="21">
        <v>1</v>
      </c>
      <c r="S158" s="21">
        <v>4</v>
      </c>
      <c r="T158" s="21">
        <v>1</v>
      </c>
      <c r="U158" s="21">
        <v>1</v>
      </c>
      <c r="V158" s="21">
        <v>2</v>
      </c>
      <c r="W158" s="21"/>
      <c r="X158" s="21">
        <f t="shared" si="2"/>
        <v>15</v>
      </c>
      <c r="Y158" s="8"/>
      <c r="Z158" s="61" t="s">
        <v>866</v>
      </c>
    </row>
    <row r="159" spans="1:26" ht="14">
      <c r="A159" s="61" t="s">
        <v>479</v>
      </c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 t="str">
        <f t="shared" si="2"/>
        <v/>
      </c>
      <c r="Y159" s="8"/>
      <c r="Z159" s="61" t="s">
        <v>479</v>
      </c>
    </row>
    <row r="160" spans="1:26" ht="14">
      <c r="A160" s="61" t="s">
        <v>480</v>
      </c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 t="str">
        <f t="shared" si="2"/>
        <v/>
      </c>
      <c r="Y160" s="8"/>
      <c r="Z160" s="61" t="s">
        <v>480</v>
      </c>
    </row>
    <row r="161" spans="1:26" ht="14">
      <c r="A161" s="61" t="s">
        <v>1616</v>
      </c>
      <c r="B161" s="21"/>
      <c r="C161" s="21"/>
      <c r="D161" s="21"/>
      <c r="E161" s="21"/>
      <c r="F161" s="77"/>
      <c r="G161" s="77"/>
      <c r="H161" s="77"/>
      <c r="I161" s="77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 t="str">
        <f t="shared" si="2"/>
        <v/>
      </c>
      <c r="Y161" s="8"/>
      <c r="Z161" s="61" t="s">
        <v>1616</v>
      </c>
    </row>
    <row r="162" spans="1:26" ht="14">
      <c r="A162" s="61" t="s">
        <v>867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>
        <v>1</v>
      </c>
      <c r="S162" s="21"/>
      <c r="T162" s="21"/>
      <c r="U162" s="21"/>
      <c r="V162" s="21"/>
      <c r="W162" s="21"/>
      <c r="X162" s="21">
        <f t="shared" si="2"/>
        <v>1</v>
      </c>
      <c r="Y162" s="8"/>
      <c r="Z162" s="61" t="s">
        <v>867</v>
      </c>
    </row>
    <row r="163" spans="1:26" ht="14">
      <c r="A163" s="61" t="s">
        <v>576</v>
      </c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 t="str">
        <f t="shared" si="2"/>
        <v/>
      </c>
      <c r="Y163" s="8"/>
      <c r="Z163" s="61" t="s">
        <v>576</v>
      </c>
    </row>
    <row r="164" spans="1:26" ht="14">
      <c r="A164" s="61" t="s">
        <v>1617</v>
      </c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 t="str">
        <f t="shared" si="2"/>
        <v/>
      </c>
      <c r="Y164" s="8"/>
      <c r="Z164" s="61" t="s">
        <v>1617</v>
      </c>
    </row>
    <row r="165" spans="1:26" ht="14">
      <c r="A165" s="39" t="s">
        <v>1567</v>
      </c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 t="str">
        <f t="shared" si="2"/>
        <v/>
      </c>
      <c r="Y165" s="8"/>
      <c r="Z165" s="39" t="s">
        <v>1567</v>
      </c>
    </row>
    <row r="166" spans="1:26"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1" t="str">
        <f t="shared" si="2"/>
        <v/>
      </c>
    </row>
    <row r="167" spans="1:26" ht="14">
      <c r="A167" s="2" t="s">
        <v>383</v>
      </c>
      <c r="B167" s="45"/>
      <c r="C167" s="45"/>
      <c r="D167" s="45"/>
      <c r="E167" s="45"/>
      <c r="F167" s="45"/>
      <c r="G167" s="45"/>
      <c r="H167" s="45"/>
      <c r="I167" s="45"/>
      <c r="J167" s="45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45"/>
      <c r="W167" s="45"/>
      <c r="X167" s="21" t="str">
        <f t="shared" si="2"/>
        <v/>
      </c>
      <c r="Z167" s="2" t="s">
        <v>383</v>
      </c>
    </row>
    <row r="168" spans="1:26" ht="14">
      <c r="A168" s="61" t="s">
        <v>332</v>
      </c>
      <c r="B168" s="21"/>
      <c r="C168" s="21"/>
      <c r="D168" s="21"/>
      <c r="E168" s="21"/>
      <c r="F168" s="21">
        <v>1</v>
      </c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>
        <v>2</v>
      </c>
      <c r="T168" s="21">
        <v>1</v>
      </c>
      <c r="U168" s="21">
        <v>1</v>
      </c>
      <c r="V168" s="21"/>
      <c r="W168" s="21"/>
      <c r="X168" s="21">
        <f t="shared" si="2"/>
        <v>5</v>
      </c>
      <c r="Y168" s="8"/>
      <c r="Z168" s="61" t="s">
        <v>332</v>
      </c>
    </row>
    <row r="169" spans="1:26"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21" t="str">
        <f t="shared" si="2"/>
        <v/>
      </c>
    </row>
    <row r="170" spans="1:26">
      <c r="A170" s="3" t="s">
        <v>554</v>
      </c>
      <c r="B170" s="45"/>
      <c r="C170" s="45"/>
      <c r="D170" s="45"/>
      <c r="E170" s="45"/>
      <c r="F170" s="45"/>
      <c r="G170" s="45"/>
      <c r="H170" s="45"/>
      <c r="I170" s="45"/>
      <c r="J170" s="45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45"/>
      <c r="W170" s="45"/>
      <c r="X170" s="21" t="str">
        <f t="shared" si="2"/>
        <v/>
      </c>
      <c r="Z170" s="3" t="s">
        <v>554</v>
      </c>
    </row>
    <row r="171" spans="1:26" ht="14">
      <c r="A171" s="61" t="s">
        <v>198</v>
      </c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>
        <v>1</v>
      </c>
      <c r="V171" s="21"/>
      <c r="W171" s="21"/>
      <c r="X171" s="21">
        <f t="shared" si="2"/>
        <v>1</v>
      </c>
      <c r="Y171" s="8"/>
      <c r="Z171" s="61" t="s">
        <v>198</v>
      </c>
    </row>
    <row r="172" spans="1:26" ht="14">
      <c r="A172" s="61" t="s">
        <v>199</v>
      </c>
      <c r="B172" s="21">
        <v>1</v>
      </c>
      <c r="C172" s="21"/>
      <c r="D172" s="21"/>
      <c r="E172" s="21"/>
      <c r="F172" s="21"/>
      <c r="G172" s="21"/>
      <c r="H172" s="21">
        <v>2</v>
      </c>
      <c r="I172" s="21"/>
      <c r="J172" s="21">
        <v>1</v>
      </c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>
        <f t="shared" si="2"/>
        <v>4</v>
      </c>
      <c r="Y172" s="8"/>
      <c r="Z172" s="61" t="s">
        <v>199</v>
      </c>
    </row>
    <row r="173" spans="1:26" ht="14">
      <c r="A173" s="39" t="s">
        <v>1502</v>
      </c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21" t="str">
        <f t="shared" si="2"/>
        <v/>
      </c>
      <c r="Y173" s="140"/>
      <c r="Z173" s="39" t="s">
        <v>1502</v>
      </c>
    </row>
    <row r="174" spans="1:26" ht="14">
      <c r="A174" s="39" t="s">
        <v>1568</v>
      </c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 t="str">
        <f t="shared" si="2"/>
        <v/>
      </c>
      <c r="Y174" s="8"/>
      <c r="Z174" s="39" t="s">
        <v>1568</v>
      </c>
    </row>
    <row r="175" spans="1:26" ht="14">
      <c r="A175" s="61" t="s">
        <v>333</v>
      </c>
      <c r="B175" s="21"/>
      <c r="C175" s="21"/>
      <c r="D175" s="21"/>
      <c r="E175" s="21"/>
      <c r="F175" s="21"/>
      <c r="G175" s="21"/>
      <c r="H175" s="21"/>
      <c r="I175" s="21"/>
      <c r="J175" s="21"/>
      <c r="K175" s="21">
        <v>1</v>
      </c>
      <c r="L175" s="21">
        <v>2</v>
      </c>
      <c r="M175" s="21"/>
      <c r="N175" s="21"/>
      <c r="O175" s="21"/>
      <c r="P175" s="21"/>
      <c r="Q175" s="21"/>
      <c r="R175" s="21"/>
      <c r="S175" s="21">
        <v>7</v>
      </c>
      <c r="T175" s="21"/>
      <c r="U175" s="21">
        <v>12</v>
      </c>
      <c r="V175" s="21"/>
      <c r="W175" s="21"/>
      <c r="X175" s="21">
        <f t="shared" si="2"/>
        <v>22</v>
      </c>
      <c r="Y175" s="8"/>
      <c r="Z175" s="61" t="s">
        <v>333</v>
      </c>
    </row>
    <row r="176" spans="1:26" ht="14">
      <c r="A176" s="61" t="s">
        <v>334</v>
      </c>
      <c r="B176" s="21"/>
      <c r="C176" s="21"/>
      <c r="D176" s="21"/>
      <c r="E176" s="21"/>
      <c r="F176" s="21"/>
      <c r="G176" s="21"/>
      <c r="H176" s="21"/>
      <c r="I176" s="21"/>
      <c r="J176" s="21"/>
      <c r="K176" s="77">
        <v>1</v>
      </c>
      <c r="L176" s="77">
        <v>2</v>
      </c>
      <c r="M176" s="77"/>
      <c r="N176" s="21"/>
      <c r="O176" s="21"/>
      <c r="P176" s="21"/>
      <c r="Q176" s="21"/>
      <c r="R176" s="21"/>
      <c r="S176" s="21">
        <v>2</v>
      </c>
      <c r="T176" s="21"/>
      <c r="U176" s="21"/>
      <c r="V176" s="21"/>
      <c r="W176" s="21"/>
      <c r="X176" s="21">
        <f t="shared" si="2"/>
        <v>5</v>
      </c>
      <c r="Y176" s="8"/>
      <c r="Z176" s="61" t="s">
        <v>334</v>
      </c>
    </row>
    <row r="177" spans="1:26" ht="14">
      <c r="A177" s="61" t="s">
        <v>1256</v>
      </c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 t="str">
        <f t="shared" si="2"/>
        <v/>
      </c>
      <c r="Y177" s="8"/>
      <c r="Z177" s="61" t="s">
        <v>1256</v>
      </c>
    </row>
    <row r="178" spans="1:26" ht="14">
      <c r="A178" s="61" t="s">
        <v>200</v>
      </c>
      <c r="B178" s="21">
        <v>3</v>
      </c>
      <c r="C178" s="21">
        <v>1</v>
      </c>
      <c r="D178" s="21">
        <v>1</v>
      </c>
      <c r="E178" s="21">
        <v>2</v>
      </c>
      <c r="F178" s="21">
        <v>4</v>
      </c>
      <c r="G178" s="21"/>
      <c r="H178" s="21">
        <v>1</v>
      </c>
      <c r="I178" s="21"/>
      <c r="J178" s="21"/>
      <c r="K178" s="21">
        <v>1</v>
      </c>
      <c r="L178" s="21"/>
      <c r="M178" s="21"/>
      <c r="N178" s="21"/>
      <c r="O178" s="21"/>
      <c r="P178" s="21">
        <v>2</v>
      </c>
      <c r="Q178" s="21"/>
      <c r="R178" s="21"/>
      <c r="S178" s="21">
        <v>1</v>
      </c>
      <c r="T178" s="21">
        <v>7</v>
      </c>
      <c r="U178" s="21">
        <v>5</v>
      </c>
      <c r="V178" s="21"/>
      <c r="W178" s="21"/>
      <c r="X178" s="21">
        <f t="shared" si="2"/>
        <v>28</v>
      </c>
      <c r="Y178" s="8"/>
      <c r="Z178" s="61" t="s">
        <v>200</v>
      </c>
    </row>
    <row r="179" spans="1:26" ht="14">
      <c r="A179" s="61" t="s">
        <v>336</v>
      </c>
      <c r="B179" s="21">
        <v>2</v>
      </c>
      <c r="C179" s="21"/>
      <c r="D179" s="21"/>
      <c r="E179" s="21"/>
      <c r="F179" s="21">
        <v>1</v>
      </c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>
        <v>2</v>
      </c>
      <c r="T179" s="21"/>
      <c r="U179" s="21">
        <v>2</v>
      </c>
      <c r="V179" s="21"/>
      <c r="W179" s="21"/>
      <c r="X179" s="21">
        <f t="shared" si="2"/>
        <v>7</v>
      </c>
      <c r="Y179" s="8"/>
      <c r="Z179" s="61" t="s">
        <v>336</v>
      </c>
    </row>
    <row r="180" spans="1:26" ht="14">
      <c r="A180" s="61" t="s">
        <v>787</v>
      </c>
      <c r="B180" s="21"/>
      <c r="C180" s="21"/>
      <c r="D180" s="21"/>
      <c r="E180" s="21"/>
      <c r="F180" s="21"/>
      <c r="G180" s="21">
        <v>1</v>
      </c>
      <c r="H180" s="21"/>
      <c r="I180" s="21"/>
      <c r="J180" s="21">
        <v>1</v>
      </c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>
        <f t="shared" si="2"/>
        <v>2</v>
      </c>
      <c r="Y180" s="8"/>
      <c r="Z180" s="61" t="s">
        <v>787</v>
      </c>
    </row>
    <row r="181" spans="1:26" ht="14">
      <c r="A181" s="61" t="s">
        <v>263</v>
      </c>
      <c r="B181" s="21">
        <v>1</v>
      </c>
      <c r="C181" s="21">
        <v>1</v>
      </c>
      <c r="D181" s="21"/>
      <c r="E181" s="21"/>
      <c r="F181" s="21">
        <v>1</v>
      </c>
      <c r="G181" s="21"/>
      <c r="H181" s="21"/>
      <c r="I181" s="21">
        <v>4</v>
      </c>
      <c r="J181" s="21"/>
      <c r="K181" s="77"/>
      <c r="L181" s="77"/>
      <c r="M181" s="77"/>
      <c r="N181" s="77"/>
      <c r="O181" s="77"/>
      <c r="P181" s="77"/>
      <c r="Q181" s="77"/>
      <c r="R181" s="21"/>
      <c r="S181" s="21">
        <v>3</v>
      </c>
      <c r="T181" s="21"/>
      <c r="U181" s="21">
        <v>1</v>
      </c>
      <c r="V181" s="21"/>
      <c r="W181" s="21"/>
      <c r="X181" s="21">
        <f t="shared" si="2"/>
        <v>11</v>
      </c>
      <c r="Y181" s="8"/>
      <c r="Z181" s="61" t="s">
        <v>263</v>
      </c>
    </row>
    <row r="182" spans="1:26" ht="14">
      <c r="A182" s="61" t="s">
        <v>271</v>
      </c>
      <c r="B182" s="21">
        <v>6</v>
      </c>
      <c r="C182" s="21">
        <v>3</v>
      </c>
      <c r="D182" s="21">
        <v>1</v>
      </c>
      <c r="E182" s="21">
        <v>5</v>
      </c>
      <c r="F182" s="21">
        <v>4</v>
      </c>
      <c r="G182" s="21"/>
      <c r="H182" s="21">
        <v>2</v>
      </c>
      <c r="I182" s="21">
        <v>2</v>
      </c>
      <c r="J182" s="21">
        <v>1</v>
      </c>
      <c r="K182" s="21"/>
      <c r="L182" s="21">
        <v>1</v>
      </c>
      <c r="M182" s="21">
        <v>6</v>
      </c>
      <c r="N182" s="21"/>
      <c r="O182" s="21">
        <v>1</v>
      </c>
      <c r="P182" s="21">
        <v>4</v>
      </c>
      <c r="Q182" s="21"/>
      <c r="R182" s="21">
        <v>1</v>
      </c>
      <c r="S182" s="21">
        <v>7</v>
      </c>
      <c r="T182" s="21">
        <v>4</v>
      </c>
      <c r="U182" s="21">
        <v>7</v>
      </c>
      <c r="V182" s="21">
        <v>1</v>
      </c>
      <c r="W182" s="21"/>
      <c r="X182" s="21">
        <f t="shared" si="2"/>
        <v>56</v>
      </c>
      <c r="Y182" s="8"/>
      <c r="Z182" s="61" t="s">
        <v>271</v>
      </c>
    </row>
    <row r="183" spans="1:26" ht="14">
      <c r="A183" s="39" t="s">
        <v>1569</v>
      </c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>
        <v>1</v>
      </c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>
        <f t="shared" si="2"/>
        <v>1</v>
      </c>
      <c r="Y183" s="8"/>
      <c r="Z183" s="39" t="s">
        <v>1569</v>
      </c>
    </row>
    <row r="184" spans="1:26"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21" t="str">
        <f t="shared" si="2"/>
        <v/>
      </c>
    </row>
    <row r="185" spans="1:26" ht="14">
      <c r="A185" s="2" t="s">
        <v>1618</v>
      </c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1" t="str">
        <f t="shared" si="2"/>
        <v/>
      </c>
      <c r="Z185" s="2" t="s">
        <v>1618</v>
      </c>
    </row>
    <row r="186" spans="1:26" ht="14">
      <c r="A186" s="61" t="s">
        <v>440</v>
      </c>
      <c r="B186" s="21"/>
      <c r="C186" s="21">
        <v>1</v>
      </c>
      <c r="D186" s="21"/>
      <c r="E186" s="21"/>
      <c r="F186" s="21">
        <v>1</v>
      </c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>
        <v>2</v>
      </c>
      <c r="T186" s="21">
        <v>3</v>
      </c>
      <c r="U186" s="21">
        <v>9</v>
      </c>
      <c r="V186" s="21">
        <v>1</v>
      </c>
      <c r="W186" s="21"/>
      <c r="X186" s="21">
        <f t="shared" si="2"/>
        <v>17</v>
      </c>
      <c r="Y186" s="8"/>
      <c r="Z186" s="61" t="s">
        <v>440</v>
      </c>
    </row>
    <row r="187" spans="1:26" ht="14">
      <c r="A187" s="61" t="s">
        <v>441</v>
      </c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 t="str">
        <f t="shared" si="2"/>
        <v/>
      </c>
      <c r="Y187" s="8"/>
      <c r="Z187" s="61" t="s">
        <v>441</v>
      </c>
    </row>
    <row r="188" spans="1:26" ht="14">
      <c r="A188" s="61" t="s">
        <v>442</v>
      </c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77" t="s">
        <v>1128</v>
      </c>
      <c r="X188" s="21" t="str">
        <f t="shared" si="2"/>
        <v/>
      </c>
      <c r="Y188" s="8"/>
      <c r="Z188" s="61" t="s">
        <v>442</v>
      </c>
    </row>
    <row r="189" spans="1:26" ht="14">
      <c r="A189" s="61" t="s">
        <v>443</v>
      </c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 t="str">
        <f t="shared" si="2"/>
        <v/>
      </c>
      <c r="Y189" s="8"/>
      <c r="Z189" s="61" t="s">
        <v>443</v>
      </c>
    </row>
    <row r="190" spans="1:26" ht="14">
      <c r="A190" s="39" t="s">
        <v>1570</v>
      </c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 t="str">
        <f t="shared" si="2"/>
        <v/>
      </c>
      <c r="Y190" s="8"/>
      <c r="Z190" s="39" t="s">
        <v>1570</v>
      </c>
    </row>
    <row r="191" spans="1:26"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21" t="str">
        <f t="shared" si="2"/>
        <v/>
      </c>
    </row>
    <row r="192" spans="1:26" ht="14">
      <c r="A192" s="2" t="s">
        <v>555</v>
      </c>
      <c r="B192" s="45"/>
      <c r="C192" s="45"/>
      <c r="D192" s="45"/>
      <c r="E192" s="45"/>
      <c r="F192" s="45"/>
      <c r="G192" s="45"/>
      <c r="H192" s="45"/>
      <c r="I192" s="45"/>
      <c r="J192" s="45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45"/>
      <c r="W192" s="45"/>
      <c r="X192" s="21" t="str">
        <f t="shared" si="2"/>
        <v/>
      </c>
      <c r="Z192" s="2" t="s">
        <v>555</v>
      </c>
    </row>
    <row r="193" spans="1:26" ht="14">
      <c r="A193" s="61" t="s">
        <v>264</v>
      </c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>
        <v>1</v>
      </c>
      <c r="V193" s="21"/>
      <c r="W193" s="21"/>
      <c r="X193" s="21">
        <f t="shared" si="2"/>
        <v>1</v>
      </c>
      <c r="Y193" s="8"/>
      <c r="Z193" s="61" t="s">
        <v>264</v>
      </c>
    </row>
    <row r="194" spans="1:26" ht="14">
      <c r="A194" s="61" t="s">
        <v>265</v>
      </c>
      <c r="B194" s="21">
        <v>1</v>
      </c>
      <c r="C194" s="21"/>
      <c r="D194" s="21"/>
      <c r="E194" s="21"/>
      <c r="F194" s="21">
        <v>2</v>
      </c>
      <c r="G194" s="21"/>
      <c r="H194" s="21"/>
      <c r="I194" s="21"/>
      <c r="J194" s="21">
        <v>1</v>
      </c>
      <c r="K194" s="21"/>
      <c r="L194" s="21"/>
      <c r="M194" s="21">
        <v>1</v>
      </c>
      <c r="N194" s="21"/>
      <c r="O194" s="21"/>
      <c r="P194" s="21"/>
      <c r="Q194" s="21"/>
      <c r="R194" s="21"/>
      <c r="S194" s="21">
        <v>5</v>
      </c>
      <c r="T194" s="21">
        <v>2</v>
      </c>
      <c r="U194" s="21"/>
      <c r="V194" s="21"/>
      <c r="W194" s="21"/>
      <c r="X194" s="21">
        <f t="shared" si="2"/>
        <v>12</v>
      </c>
      <c r="Y194" s="8"/>
      <c r="Z194" s="61" t="s">
        <v>265</v>
      </c>
    </row>
    <row r="195" spans="1:26" ht="14">
      <c r="A195" s="61" t="s">
        <v>1619</v>
      </c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 t="str">
        <f t="shared" si="2"/>
        <v/>
      </c>
      <c r="Y195" s="8"/>
      <c r="Z195" s="61" t="s">
        <v>1619</v>
      </c>
    </row>
    <row r="196" spans="1:26" ht="14">
      <c r="A196" s="61" t="s">
        <v>126</v>
      </c>
      <c r="B196" s="21"/>
      <c r="C196" s="21"/>
      <c r="D196" s="21"/>
      <c r="E196" s="21"/>
      <c r="F196" s="21"/>
      <c r="G196" s="21"/>
      <c r="H196" s="21">
        <v>1</v>
      </c>
      <c r="I196" s="21"/>
      <c r="J196" s="21">
        <v>3</v>
      </c>
      <c r="K196" s="21"/>
      <c r="L196" s="21"/>
      <c r="M196" s="21">
        <v>1</v>
      </c>
      <c r="N196" s="21"/>
      <c r="O196" s="21"/>
      <c r="P196" s="21">
        <v>1</v>
      </c>
      <c r="Q196" s="21"/>
      <c r="R196" s="21"/>
      <c r="S196" s="21">
        <v>2</v>
      </c>
      <c r="T196" s="21">
        <v>1</v>
      </c>
      <c r="U196" s="21">
        <v>2</v>
      </c>
      <c r="V196" s="21"/>
      <c r="W196" s="21"/>
      <c r="X196" s="21">
        <f t="shared" si="2"/>
        <v>11</v>
      </c>
      <c r="Y196" s="8"/>
      <c r="Z196" s="61" t="s">
        <v>126</v>
      </c>
    </row>
    <row r="197" spans="1:26" ht="14">
      <c r="A197" s="61" t="s">
        <v>127</v>
      </c>
      <c r="B197" s="21"/>
      <c r="C197" s="21"/>
      <c r="D197" s="21"/>
      <c r="E197" s="21"/>
      <c r="F197" s="21"/>
      <c r="G197" s="21"/>
      <c r="H197" s="21"/>
      <c r="I197" s="21"/>
      <c r="J197" s="21">
        <v>1</v>
      </c>
      <c r="K197" s="21"/>
      <c r="L197" s="21"/>
      <c r="M197" s="21"/>
      <c r="N197" s="21"/>
      <c r="O197" s="21"/>
      <c r="P197" s="21"/>
      <c r="Q197" s="21"/>
      <c r="R197" s="21"/>
      <c r="S197" s="21">
        <v>3</v>
      </c>
      <c r="T197" s="21"/>
      <c r="U197" s="21">
        <v>2</v>
      </c>
      <c r="V197" s="21"/>
      <c r="W197" s="21"/>
      <c r="X197" s="21">
        <f t="shared" si="2"/>
        <v>6</v>
      </c>
      <c r="Y197" s="8"/>
      <c r="Z197" s="61" t="s">
        <v>127</v>
      </c>
    </row>
    <row r="198" spans="1:26" ht="14">
      <c r="A198" s="61" t="s">
        <v>128</v>
      </c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>
        <v>1</v>
      </c>
      <c r="U198" s="21">
        <v>2</v>
      </c>
      <c r="V198" s="21"/>
      <c r="W198" s="21"/>
      <c r="X198" s="21">
        <f t="shared" ref="X198:X261" si="3">IF(SUM(B198:V198)=0,"",SUM(B198:V198))</f>
        <v>3</v>
      </c>
      <c r="Y198" s="8"/>
      <c r="Z198" s="61" t="s">
        <v>128</v>
      </c>
    </row>
    <row r="199" spans="1:26" ht="14">
      <c r="A199" s="39" t="s">
        <v>1509</v>
      </c>
      <c r="B199" s="21"/>
      <c r="C199" s="21"/>
      <c r="D199" s="21"/>
      <c r="E199" s="21"/>
      <c r="F199" s="21"/>
      <c r="G199" s="21"/>
      <c r="H199" s="21">
        <v>2</v>
      </c>
      <c r="I199" s="21"/>
      <c r="J199" s="21"/>
      <c r="K199" s="21"/>
      <c r="L199" s="21"/>
      <c r="M199" s="21">
        <v>1</v>
      </c>
      <c r="N199" s="21"/>
      <c r="O199" s="21"/>
      <c r="P199" s="21"/>
      <c r="Q199" s="21"/>
      <c r="R199" s="21"/>
      <c r="S199" s="21"/>
      <c r="T199" s="21">
        <v>1</v>
      </c>
      <c r="U199" s="21">
        <v>2</v>
      </c>
      <c r="V199" s="21"/>
      <c r="W199" s="21"/>
      <c r="X199" s="21">
        <f t="shared" si="3"/>
        <v>6</v>
      </c>
      <c r="Y199" s="8"/>
      <c r="Z199" s="39" t="s">
        <v>1509</v>
      </c>
    </row>
    <row r="200" spans="1:26" ht="14">
      <c r="A200" s="61" t="s">
        <v>21</v>
      </c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>
        <v>1</v>
      </c>
      <c r="T200" s="21">
        <v>1</v>
      </c>
      <c r="U200" s="21"/>
      <c r="V200" s="21"/>
      <c r="W200" s="21"/>
      <c r="X200" s="21">
        <f t="shared" si="3"/>
        <v>2</v>
      </c>
      <c r="Y200" s="8"/>
      <c r="Z200" s="61" t="s">
        <v>21</v>
      </c>
    </row>
    <row r="201" spans="1:26" ht="14">
      <c r="A201" s="61" t="s">
        <v>4</v>
      </c>
      <c r="B201" s="21"/>
      <c r="C201" s="21"/>
      <c r="D201" s="21"/>
      <c r="E201" s="21">
        <v>2</v>
      </c>
      <c r="F201" s="21"/>
      <c r="G201" s="21"/>
      <c r="H201" s="21"/>
      <c r="I201" s="21"/>
      <c r="J201" s="21"/>
      <c r="K201" s="21"/>
      <c r="L201" s="21">
        <v>1</v>
      </c>
      <c r="M201" s="21"/>
      <c r="N201" s="21"/>
      <c r="O201" s="21"/>
      <c r="P201" s="21">
        <v>2</v>
      </c>
      <c r="Q201" s="21">
        <v>2</v>
      </c>
      <c r="R201" s="21"/>
      <c r="S201" s="21">
        <v>3</v>
      </c>
      <c r="T201" s="21">
        <v>11</v>
      </c>
      <c r="U201" s="21">
        <v>3</v>
      </c>
      <c r="V201" s="21">
        <v>1</v>
      </c>
      <c r="W201" s="21"/>
      <c r="X201" s="21">
        <f t="shared" si="3"/>
        <v>25</v>
      </c>
      <c r="Y201" s="8"/>
      <c r="Z201" s="61" t="s">
        <v>4</v>
      </c>
    </row>
    <row r="202" spans="1:26" ht="14">
      <c r="A202" s="61" t="s">
        <v>142</v>
      </c>
      <c r="B202" s="21"/>
      <c r="C202" s="21">
        <v>1</v>
      </c>
      <c r="D202" s="21"/>
      <c r="E202" s="21"/>
      <c r="F202" s="21"/>
      <c r="G202" s="21"/>
      <c r="H202" s="21"/>
      <c r="I202" s="21"/>
      <c r="J202" s="21"/>
      <c r="K202" s="21">
        <v>8</v>
      </c>
      <c r="L202" s="21">
        <v>9</v>
      </c>
      <c r="M202" s="21">
        <v>1</v>
      </c>
      <c r="N202" s="21"/>
      <c r="O202" s="21">
        <v>1</v>
      </c>
      <c r="P202" s="21">
        <v>2</v>
      </c>
      <c r="Q202" s="21"/>
      <c r="R202" s="21">
        <v>1</v>
      </c>
      <c r="S202" s="21">
        <v>5</v>
      </c>
      <c r="T202" s="21"/>
      <c r="U202" s="21">
        <v>8</v>
      </c>
      <c r="V202" s="21"/>
      <c r="W202" s="21"/>
      <c r="X202" s="21">
        <f t="shared" si="3"/>
        <v>36</v>
      </c>
      <c r="Y202" s="8"/>
      <c r="Z202" s="61" t="s">
        <v>142</v>
      </c>
    </row>
    <row r="203" spans="1:26" ht="14">
      <c r="A203" s="61" t="s">
        <v>143</v>
      </c>
      <c r="B203" s="21">
        <v>1</v>
      </c>
      <c r="C203" s="21"/>
      <c r="D203" s="21"/>
      <c r="E203" s="21">
        <v>2</v>
      </c>
      <c r="F203" s="21">
        <v>2</v>
      </c>
      <c r="G203" s="21">
        <v>1</v>
      </c>
      <c r="H203" s="21"/>
      <c r="I203" s="21"/>
      <c r="J203" s="21">
        <v>5</v>
      </c>
      <c r="K203" s="21"/>
      <c r="L203" s="21"/>
      <c r="M203" s="21"/>
      <c r="N203" s="21"/>
      <c r="O203" s="21"/>
      <c r="P203" s="21">
        <v>3</v>
      </c>
      <c r="Q203" s="21">
        <v>4</v>
      </c>
      <c r="R203" s="21">
        <v>1</v>
      </c>
      <c r="S203" s="21">
        <v>4</v>
      </c>
      <c r="T203" s="21">
        <v>7</v>
      </c>
      <c r="U203" s="21">
        <v>9</v>
      </c>
      <c r="V203" s="21">
        <v>12</v>
      </c>
      <c r="W203" s="21"/>
      <c r="X203" s="21">
        <f t="shared" si="3"/>
        <v>51</v>
      </c>
      <c r="Y203" s="8"/>
      <c r="Z203" s="61" t="s">
        <v>143</v>
      </c>
    </row>
    <row r="204" spans="1:26" ht="14">
      <c r="A204" s="61" t="s">
        <v>1620</v>
      </c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 t="str">
        <f t="shared" si="3"/>
        <v/>
      </c>
      <c r="Y204" s="8"/>
      <c r="Z204" s="61" t="s">
        <v>1620</v>
      </c>
    </row>
    <row r="205" spans="1:26" ht="14">
      <c r="A205" s="39" t="s">
        <v>1571</v>
      </c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 t="str">
        <f t="shared" si="3"/>
        <v/>
      </c>
      <c r="Y205" s="8"/>
      <c r="Z205" s="39" t="s">
        <v>1571</v>
      </c>
    </row>
    <row r="206" spans="1:26"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21" t="str">
        <f t="shared" si="3"/>
        <v/>
      </c>
    </row>
    <row r="207" spans="1:26" ht="14">
      <c r="A207" s="2" t="s">
        <v>556</v>
      </c>
      <c r="B207" s="45"/>
      <c r="C207" s="45"/>
      <c r="D207" s="45"/>
      <c r="E207" s="45"/>
      <c r="F207" s="45"/>
      <c r="G207" s="45"/>
      <c r="H207" s="45"/>
      <c r="I207" s="45"/>
      <c r="J207" s="45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45"/>
      <c r="W207" s="45"/>
      <c r="X207" s="21" t="str">
        <f t="shared" si="3"/>
        <v/>
      </c>
      <c r="Z207" s="2" t="s">
        <v>556</v>
      </c>
    </row>
    <row r="208" spans="1:26" ht="14">
      <c r="A208" s="61" t="s">
        <v>482</v>
      </c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>
        <v>1</v>
      </c>
      <c r="T208" s="21"/>
      <c r="U208" s="21"/>
      <c r="V208" s="21"/>
      <c r="W208" s="21"/>
      <c r="X208" s="21">
        <f t="shared" si="3"/>
        <v>1</v>
      </c>
      <c r="Y208" s="8"/>
      <c r="Z208" s="61" t="s">
        <v>482</v>
      </c>
    </row>
    <row r="209" spans="1:26" ht="14">
      <c r="A209" s="61" t="s">
        <v>341</v>
      </c>
      <c r="B209" s="21">
        <v>5</v>
      </c>
      <c r="C209" s="21">
        <v>3</v>
      </c>
      <c r="D209" s="21">
        <v>1</v>
      </c>
      <c r="E209" s="21"/>
      <c r="F209" s="21"/>
      <c r="G209" s="21">
        <v>2</v>
      </c>
      <c r="H209" s="21">
        <v>2</v>
      </c>
      <c r="I209" s="21"/>
      <c r="J209" s="21">
        <v>2</v>
      </c>
      <c r="K209" s="21"/>
      <c r="L209" s="21">
        <v>1</v>
      </c>
      <c r="M209" s="21">
        <v>2</v>
      </c>
      <c r="N209" s="21"/>
      <c r="O209" s="21">
        <v>1</v>
      </c>
      <c r="P209" s="21">
        <v>1</v>
      </c>
      <c r="Q209" s="21"/>
      <c r="R209" s="21"/>
      <c r="S209" s="21"/>
      <c r="T209" s="21">
        <v>1</v>
      </c>
      <c r="U209" s="21">
        <v>6</v>
      </c>
      <c r="V209" s="21"/>
      <c r="W209" s="21"/>
      <c r="X209" s="21">
        <f t="shared" si="3"/>
        <v>27</v>
      </c>
      <c r="Y209" s="8"/>
      <c r="Z209" s="61" t="s">
        <v>341</v>
      </c>
    </row>
    <row r="210" spans="1:26" ht="14">
      <c r="A210" s="39" t="s">
        <v>1572</v>
      </c>
      <c r="B210" s="21">
        <v>1</v>
      </c>
      <c r="C210" s="21">
        <v>8</v>
      </c>
      <c r="D210" s="21">
        <v>1</v>
      </c>
      <c r="E210" s="21"/>
      <c r="F210" s="21">
        <v>5</v>
      </c>
      <c r="G210" s="21">
        <v>1</v>
      </c>
      <c r="H210" s="21">
        <v>8</v>
      </c>
      <c r="I210" s="21"/>
      <c r="J210" s="21"/>
      <c r="K210" s="21">
        <v>5</v>
      </c>
      <c r="L210" s="21">
        <v>1</v>
      </c>
      <c r="M210" s="21">
        <v>6</v>
      </c>
      <c r="N210" s="21"/>
      <c r="O210" s="21">
        <v>3</v>
      </c>
      <c r="P210" s="21">
        <v>3</v>
      </c>
      <c r="Q210" s="21"/>
      <c r="R210" s="21">
        <v>1</v>
      </c>
      <c r="S210" s="21">
        <v>7</v>
      </c>
      <c r="T210" s="21">
        <v>23</v>
      </c>
      <c r="U210" s="21">
        <v>20</v>
      </c>
      <c r="V210" s="21"/>
      <c r="W210" s="21"/>
      <c r="X210" s="21">
        <f t="shared" si="3"/>
        <v>93</v>
      </c>
      <c r="Y210" s="8"/>
      <c r="Z210" s="39" t="s">
        <v>1572</v>
      </c>
    </row>
    <row r="211" spans="1:26" ht="14">
      <c r="A211" s="61" t="s">
        <v>1621</v>
      </c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>
        <v>1</v>
      </c>
      <c r="T211" s="21"/>
      <c r="U211" s="21"/>
      <c r="V211" s="21"/>
      <c r="W211" s="21"/>
      <c r="X211" s="21">
        <f t="shared" si="3"/>
        <v>1</v>
      </c>
      <c r="Y211" s="8"/>
      <c r="Z211" s="61" t="s">
        <v>1621</v>
      </c>
    </row>
    <row r="212" spans="1:26" ht="14">
      <c r="A212" s="39" t="s">
        <v>1573</v>
      </c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 t="str">
        <f t="shared" si="3"/>
        <v/>
      </c>
      <c r="Y212" s="8"/>
      <c r="Z212" s="39" t="s">
        <v>1573</v>
      </c>
    </row>
    <row r="213" spans="1:26">
      <c r="A213" s="48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 t="str">
        <f t="shared" si="3"/>
        <v/>
      </c>
      <c r="Z213" s="48"/>
    </row>
    <row r="214" spans="1:26" ht="14">
      <c r="A214" s="2" t="s">
        <v>1456</v>
      </c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 t="str">
        <f t="shared" si="3"/>
        <v/>
      </c>
      <c r="Z214" s="2" t="s">
        <v>1456</v>
      </c>
    </row>
    <row r="215" spans="1:26" ht="14">
      <c r="A215" s="61" t="s">
        <v>497</v>
      </c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>
        <v>1</v>
      </c>
      <c r="V215" s="21"/>
      <c r="W215" s="21"/>
      <c r="X215" s="21">
        <f t="shared" si="3"/>
        <v>1</v>
      </c>
      <c r="Y215" s="8"/>
      <c r="Z215" s="61" t="s">
        <v>497</v>
      </c>
    </row>
    <row r="216" spans="1:26"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21" t="str">
        <f t="shared" si="3"/>
        <v/>
      </c>
    </row>
    <row r="217" spans="1:26" ht="14">
      <c r="A217" s="2" t="s">
        <v>557</v>
      </c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21" t="str">
        <f t="shared" si="3"/>
        <v/>
      </c>
      <c r="Z217" s="2" t="s">
        <v>557</v>
      </c>
    </row>
    <row r="218" spans="1:26" ht="14">
      <c r="A218" s="39" t="s">
        <v>1288</v>
      </c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 t="str">
        <f t="shared" si="3"/>
        <v/>
      </c>
      <c r="Y218" s="8"/>
      <c r="Z218" s="39" t="s">
        <v>1288</v>
      </c>
    </row>
    <row r="219" spans="1:26" ht="14">
      <c r="A219" s="61" t="s">
        <v>343</v>
      </c>
      <c r="B219" s="21">
        <v>3</v>
      </c>
      <c r="C219" s="21">
        <v>5</v>
      </c>
      <c r="D219" s="21">
        <v>1</v>
      </c>
      <c r="E219" s="21">
        <v>2</v>
      </c>
      <c r="F219" s="21"/>
      <c r="G219" s="21"/>
      <c r="H219" s="21">
        <v>2</v>
      </c>
      <c r="I219" s="21">
        <v>6</v>
      </c>
      <c r="J219" s="21"/>
      <c r="K219" s="21"/>
      <c r="L219" s="21">
        <v>1</v>
      </c>
      <c r="M219" s="21">
        <v>5</v>
      </c>
      <c r="N219" s="21"/>
      <c r="O219" s="21"/>
      <c r="P219" s="21"/>
      <c r="Q219" s="21"/>
      <c r="R219" s="21">
        <v>1</v>
      </c>
      <c r="S219" s="21">
        <v>6</v>
      </c>
      <c r="T219" s="21"/>
      <c r="U219" s="21">
        <v>4</v>
      </c>
      <c r="V219" s="21"/>
      <c r="W219" s="21"/>
      <c r="X219" s="21">
        <f t="shared" si="3"/>
        <v>36</v>
      </c>
      <c r="Y219" s="8"/>
      <c r="Z219" s="61" t="s">
        <v>343</v>
      </c>
    </row>
    <row r="220" spans="1:26" ht="14">
      <c r="A220" s="61" t="s">
        <v>1230</v>
      </c>
      <c r="B220" s="21">
        <v>40</v>
      </c>
      <c r="C220" s="21">
        <v>2</v>
      </c>
      <c r="D220" s="21"/>
      <c r="E220" s="21"/>
      <c r="F220" s="21"/>
      <c r="G220" s="21">
        <v>4</v>
      </c>
      <c r="H220" s="21"/>
      <c r="I220" s="21">
        <v>5</v>
      </c>
      <c r="J220" s="21"/>
      <c r="K220" s="21">
        <v>4</v>
      </c>
      <c r="L220" s="21">
        <v>10</v>
      </c>
      <c r="M220" s="21"/>
      <c r="N220" s="21"/>
      <c r="O220" s="21"/>
      <c r="P220" s="21">
        <v>11</v>
      </c>
      <c r="Q220" s="21">
        <v>6</v>
      </c>
      <c r="R220" s="21">
        <v>4</v>
      </c>
      <c r="S220" s="21">
        <v>8</v>
      </c>
      <c r="T220" s="21">
        <v>8</v>
      </c>
      <c r="U220" s="21">
        <v>5</v>
      </c>
      <c r="V220" s="21">
        <v>2</v>
      </c>
      <c r="W220" s="21"/>
      <c r="X220" s="21">
        <f t="shared" si="3"/>
        <v>109</v>
      </c>
      <c r="Y220" s="8"/>
      <c r="Z220" s="61" t="s">
        <v>1230</v>
      </c>
    </row>
    <row r="221" spans="1:26" ht="14">
      <c r="A221" s="61" t="s">
        <v>496</v>
      </c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>
        <v>1</v>
      </c>
      <c r="P221" s="21">
        <v>2</v>
      </c>
      <c r="Q221" s="21"/>
      <c r="R221" s="21"/>
      <c r="S221" s="21">
        <v>20</v>
      </c>
      <c r="T221" s="21">
        <v>3</v>
      </c>
      <c r="U221" s="21">
        <v>1</v>
      </c>
      <c r="V221" s="21">
        <v>3</v>
      </c>
      <c r="W221" s="21"/>
      <c r="X221" s="21">
        <f t="shared" si="3"/>
        <v>30</v>
      </c>
      <c r="Y221" s="8"/>
      <c r="Z221" s="61" t="s">
        <v>496</v>
      </c>
    </row>
    <row r="222" spans="1:26" ht="14">
      <c r="A222" s="61" t="s">
        <v>793</v>
      </c>
      <c r="B222" s="21">
        <v>36</v>
      </c>
      <c r="C222" s="21"/>
      <c r="D222" s="21"/>
      <c r="E222" s="21">
        <v>3</v>
      </c>
      <c r="F222" s="21">
        <v>7</v>
      </c>
      <c r="G222" s="21">
        <v>4</v>
      </c>
      <c r="H222" s="21">
        <v>15</v>
      </c>
      <c r="I222" s="21">
        <v>3</v>
      </c>
      <c r="J222" s="21"/>
      <c r="K222" s="21"/>
      <c r="L222" s="21">
        <v>4</v>
      </c>
      <c r="M222" s="21"/>
      <c r="N222" s="21"/>
      <c r="O222" s="21"/>
      <c r="P222" s="21">
        <v>4</v>
      </c>
      <c r="Q222" s="21">
        <v>5</v>
      </c>
      <c r="R222" s="21">
        <v>3</v>
      </c>
      <c r="S222" s="21">
        <v>8</v>
      </c>
      <c r="T222" s="21">
        <v>5</v>
      </c>
      <c r="U222" s="21"/>
      <c r="V222" s="21">
        <v>3</v>
      </c>
      <c r="W222" s="21"/>
      <c r="X222" s="21">
        <f t="shared" si="3"/>
        <v>100</v>
      </c>
      <c r="Y222" s="8"/>
      <c r="Z222" s="61" t="s">
        <v>793</v>
      </c>
    </row>
    <row r="223" spans="1:26" ht="14">
      <c r="A223" s="61" t="s">
        <v>794</v>
      </c>
      <c r="B223" s="21">
        <v>3</v>
      </c>
      <c r="C223" s="21">
        <v>6</v>
      </c>
      <c r="D223" s="21">
        <v>4</v>
      </c>
      <c r="E223" s="21">
        <v>6</v>
      </c>
      <c r="F223" s="21">
        <v>1</v>
      </c>
      <c r="G223" s="21">
        <v>6</v>
      </c>
      <c r="H223" s="21"/>
      <c r="I223" s="21">
        <v>4</v>
      </c>
      <c r="J223" s="21">
        <v>6</v>
      </c>
      <c r="K223" s="21">
        <v>2</v>
      </c>
      <c r="L223" s="21">
        <v>2</v>
      </c>
      <c r="M223" s="21">
        <v>1</v>
      </c>
      <c r="N223" s="21">
        <v>1</v>
      </c>
      <c r="O223" s="21">
        <v>3</v>
      </c>
      <c r="P223" s="21">
        <v>3</v>
      </c>
      <c r="Q223" s="21"/>
      <c r="R223" s="21">
        <v>2</v>
      </c>
      <c r="S223" s="21">
        <v>9</v>
      </c>
      <c r="T223" s="21">
        <v>14</v>
      </c>
      <c r="U223" s="21">
        <v>16</v>
      </c>
      <c r="V223" s="21">
        <v>37</v>
      </c>
      <c r="W223" s="21"/>
      <c r="X223" s="21">
        <f t="shared" si="3"/>
        <v>126</v>
      </c>
      <c r="Y223" s="8"/>
      <c r="Z223" s="61" t="s">
        <v>794</v>
      </c>
    </row>
    <row r="224" spans="1:26" ht="14">
      <c r="A224" s="62" t="s">
        <v>1391</v>
      </c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21" t="str">
        <f t="shared" si="3"/>
        <v/>
      </c>
      <c r="Y224" s="8"/>
      <c r="Z224" s="62" t="s">
        <v>1391</v>
      </c>
    </row>
    <row r="225" spans="1:26">
      <c r="A225" s="48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21" t="str">
        <f t="shared" si="3"/>
        <v/>
      </c>
      <c r="Z225" s="48"/>
    </row>
    <row r="226" spans="1:26" ht="14">
      <c r="A226" s="2" t="s">
        <v>1457</v>
      </c>
      <c r="B226" s="45"/>
      <c r="C226" s="45"/>
      <c r="D226" s="45"/>
      <c r="E226" s="45"/>
      <c r="F226" s="45"/>
      <c r="G226" s="45"/>
      <c r="H226" s="45"/>
      <c r="I226" s="45"/>
      <c r="J226" s="45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45"/>
      <c r="W226" s="45"/>
      <c r="X226" s="21" t="str">
        <f t="shared" si="3"/>
        <v/>
      </c>
      <c r="Z226" s="2" t="s">
        <v>1457</v>
      </c>
    </row>
    <row r="227" spans="1:26" ht="14">
      <c r="A227" s="61" t="s">
        <v>165</v>
      </c>
      <c r="B227" s="21">
        <v>8</v>
      </c>
      <c r="C227" s="21">
        <v>5</v>
      </c>
      <c r="D227" s="21"/>
      <c r="E227" s="21">
        <v>3</v>
      </c>
      <c r="F227" s="21">
        <v>3</v>
      </c>
      <c r="G227" s="21"/>
      <c r="H227" s="21">
        <v>4</v>
      </c>
      <c r="I227" s="21">
        <v>20</v>
      </c>
      <c r="J227" s="21"/>
      <c r="K227" s="21"/>
      <c r="L227" s="21"/>
      <c r="M227" s="21">
        <v>4</v>
      </c>
      <c r="N227" s="21"/>
      <c r="O227" s="21"/>
      <c r="P227" s="21">
        <v>7</v>
      </c>
      <c r="Q227" s="21">
        <v>1</v>
      </c>
      <c r="R227" s="21">
        <v>1</v>
      </c>
      <c r="S227" s="21">
        <v>8</v>
      </c>
      <c r="T227" s="21">
        <v>1</v>
      </c>
      <c r="U227" s="21">
        <v>5</v>
      </c>
      <c r="V227" s="21"/>
      <c r="W227" s="21"/>
      <c r="X227" s="21">
        <f t="shared" si="3"/>
        <v>70</v>
      </c>
      <c r="Y227" s="8"/>
      <c r="Z227" s="61" t="s">
        <v>165</v>
      </c>
    </row>
    <row r="228" spans="1:26" ht="14">
      <c r="A228" s="61" t="s">
        <v>320</v>
      </c>
      <c r="B228" s="21"/>
      <c r="C228" s="21"/>
      <c r="D228" s="21"/>
      <c r="E228" s="21"/>
      <c r="F228" s="21">
        <v>2</v>
      </c>
      <c r="G228" s="21"/>
      <c r="H228" s="21"/>
      <c r="I228" s="21"/>
      <c r="J228" s="21"/>
      <c r="K228" s="21"/>
      <c r="L228" s="21"/>
      <c r="M228" s="21"/>
      <c r="N228" s="21"/>
      <c r="O228" s="21"/>
      <c r="P228" s="21">
        <v>2</v>
      </c>
      <c r="Q228" s="21"/>
      <c r="R228" s="21"/>
      <c r="S228" s="21">
        <v>4</v>
      </c>
      <c r="T228" s="21"/>
      <c r="U228" s="21">
        <v>5</v>
      </c>
      <c r="V228" s="21"/>
      <c r="W228" s="21"/>
      <c r="X228" s="21">
        <f t="shared" si="3"/>
        <v>13</v>
      </c>
      <c r="Y228" s="8"/>
      <c r="Z228" s="61" t="s">
        <v>320</v>
      </c>
    </row>
    <row r="229" spans="1:26" ht="14">
      <c r="A229" s="61" t="s">
        <v>172</v>
      </c>
      <c r="B229" s="21">
        <v>5</v>
      </c>
      <c r="C229" s="21">
        <v>7</v>
      </c>
      <c r="D229" s="21">
        <v>1</v>
      </c>
      <c r="E229" s="21"/>
      <c r="F229" s="21">
        <v>1</v>
      </c>
      <c r="G229" s="21"/>
      <c r="H229" s="21"/>
      <c r="I229" s="21"/>
      <c r="J229" s="21"/>
      <c r="K229" s="21"/>
      <c r="L229" s="21"/>
      <c r="M229" s="21">
        <v>2</v>
      </c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>
        <f t="shared" si="3"/>
        <v>16</v>
      </c>
      <c r="Y229" s="8"/>
      <c r="Z229" s="61" t="s">
        <v>172</v>
      </c>
    </row>
    <row r="230" spans="1:26" ht="14">
      <c r="A230" s="59" t="s">
        <v>1574</v>
      </c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 t="str">
        <f t="shared" si="3"/>
        <v/>
      </c>
      <c r="Y230" s="125"/>
      <c r="Z230" s="59" t="s">
        <v>1574</v>
      </c>
    </row>
    <row r="231" spans="1:26">
      <c r="A231" s="48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21" t="str">
        <f t="shared" si="3"/>
        <v/>
      </c>
      <c r="Z231" s="48"/>
    </row>
    <row r="232" spans="1:26" ht="14">
      <c r="A232" s="2" t="s">
        <v>558</v>
      </c>
      <c r="B232" s="45"/>
      <c r="C232" s="45"/>
      <c r="D232" s="45"/>
      <c r="E232" s="45"/>
      <c r="F232" s="45"/>
      <c r="G232" s="45"/>
      <c r="H232" s="45"/>
      <c r="I232" s="45"/>
      <c r="J232" s="45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45"/>
      <c r="W232" s="45"/>
      <c r="X232" s="21" t="str">
        <f t="shared" si="3"/>
        <v/>
      </c>
      <c r="Z232" s="2" t="s">
        <v>558</v>
      </c>
    </row>
    <row r="233" spans="1:26" ht="14">
      <c r="A233" s="61" t="s">
        <v>470</v>
      </c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>
        <v>2</v>
      </c>
      <c r="Q233" s="21"/>
      <c r="R233" s="21"/>
      <c r="S233" s="21">
        <v>16</v>
      </c>
      <c r="T233" s="21">
        <v>2</v>
      </c>
      <c r="U233" s="21">
        <v>35</v>
      </c>
      <c r="V233" s="21">
        <v>23</v>
      </c>
      <c r="W233" s="21"/>
      <c r="X233" s="21">
        <f t="shared" si="3"/>
        <v>78</v>
      </c>
      <c r="Y233" s="8"/>
      <c r="Z233" s="61" t="s">
        <v>470</v>
      </c>
    </row>
    <row r="234" spans="1:26" ht="14">
      <c r="A234" s="61" t="s">
        <v>474</v>
      </c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>
        <v>1</v>
      </c>
      <c r="U234" s="21"/>
      <c r="V234" s="21">
        <v>2</v>
      </c>
      <c r="W234" s="21"/>
      <c r="X234" s="21">
        <f t="shared" si="3"/>
        <v>3</v>
      </c>
      <c r="Y234" s="8"/>
      <c r="Z234" s="61" t="s">
        <v>474</v>
      </c>
    </row>
    <row r="235" spans="1:26" ht="14">
      <c r="A235" s="61" t="s">
        <v>471</v>
      </c>
      <c r="B235" s="21">
        <v>7</v>
      </c>
      <c r="C235" s="21">
        <v>5</v>
      </c>
      <c r="D235" s="21">
        <v>1</v>
      </c>
      <c r="E235" s="21">
        <v>5</v>
      </c>
      <c r="F235" s="21">
        <v>18</v>
      </c>
      <c r="G235" s="21">
        <v>12</v>
      </c>
      <c r="H235" s="21">
        <v>10</v>
      </c>
      <c r="I235" s="21">
        <v>15</v>
      </c>
      <c r="J235" s="21">
        <v>50</v>
      </c>
      <c r="K235" s="21"/>
      <c r="L235" s="21">
        <v>4</v>
      </c>
      <c r="M235" s="21">
        <v>12</v>
      </c>
      <c r="N235" s="21"/>
      <c r="O235" s="21">
        <v>2</v>
      </c>
      <c r="P235" s="21">
        <v>2</v>
      </c>
      <c r="Q235" s="21">
        <v>2</v>
      </c>
      <c r="R235" s="21">
        <v>2</v>
      </c>
      <c r="S235" s="20">
        <v>2</v>
      </c>
      <c r="T235" s="20"/>
      <c r="U235" s="21">
        <v>5</v>
      </c>
      <c r="V235" s="21">
        <v>3</v>
      </c>
      <c r="W235" s="21"/>
      <c r="X235" s="21">
        <f t="shared" si="3"/>
        <v>157</v>
      </c>
      <c r="Y235" s="8"/>
      <c r="Z235" s="61" t="s">
        <v>471</v>
      </c>
    </row>
    <row r="236" spans="1:26" ht="14">
      <c r="A236" s="61" t="s">
        <v>472</v>
      </c>
      <c r="B236" s="21">
        <v>47</v>
      </c>
      <c r="C236" s="21">
        <v>18</v>
      </c>
      <c r="D236" s="21">
        <v>1</v>
      </c>
      <c r="E236" s="21">
        <v>4</v>
      </c>
      <c r="F236" s="21"/>
      <c r="G236" s="21">
        <v>5</v>
      </c>
      <c r="H236" s="21">
        <v>7</v>
      </c>
      <c r="I236" s="21"/>
      <c r="J236" s="21"/>
      <c r="K236" s="21">
        <v>5</v>
      </c>
      <c r="L236" s="21">
        <v>6</v>
      </c>
      <c r="M236" s="21">
        <v>2</v>
      </c>
      <c r="N236" s="21">
        <v>1</v>
      </c>
      <c r="O236" s="21">
        <v>12</v>
      </c>
      <c r="P236" s="21"/>
      <c r="Q236" s="21">
        <v>8</v>
      </c>
      <c r="R236" s="21">
        <v>1</v>
      </c>
      <c r="S236" s="21">
        <v>6</v>
      </c>
      <c r="T236" s="21">
        <v>148</v>
      </c>
      <c r="U236" s="21">
        <v>28</v>
      </c>
      <c r="V236" s="21"/>
      <c r="W236" s="21"/>
      <c r="X236" s="21">
        <f t="shared" si="3"/>
        <v>299</v>
      </c>
      <c r="Y236" s="8"/>
      <c r="Z236" s="61" t="s">
        <v>472</v>
      </c>
    </row>
    <row r="237" spans="1:26" ht="14">
      <c r="A237" s="39" t="s">
        <v>1500</v>
      </c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 t="str">
        <f t="shared" si="3"/>
        <v/>
      </c>
      <c r="Y237" s="8"/>
      <c r="Z237" s="39" t="s">
        <v>1500</v>
      </c>
    </row>
    <row r="238" spans="1:26" ht="14">
      <c r="A238" s="61" t="s">
        <v>1622</v>
      </c>
      <c r="B238" s="21">
        <v>7</v>
      </c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>
        <v>1</v>
      </c>
      <c r="U238" s="21"/>
      <c r="V238" s="21"/>
      <c r="W238" s="21"/>
      <c r="X238" s="21">
        <f t="shared" si="3"/>
        <v>8</v>
      </c>
      <c r="Y238" s="8"/>
      <c r="Z238" s="61" t="s">
        <v>1622</v>
      </c>
    </row>
    <row r="239" spans="1:26" ht="14">
      <c r="A239" s="61" t="s">
        <v>473</v>
      </c>
      <c r="B239" s="21">
        <v>1</v>
      </c>
      <c r="C239" s="21"/>
      <c r="D239" s="21"/>
      <c r="E239" s="21">
        <v>5</v>
      </c>
      <c r="F239" s="21"/>
      <c r="G239" s="21"/>
      <c r="H239" s="21"/>
      <c r="I239" s="21"/>
      <c r="J239" s="21"/>
      <c r="K239" s="21"/>
      <c r="L239" s="21"/>
      <c r="M239" s="21">
        <v>5</v>
      </c>
      <c r="N239" s="21"/>
      <c r="O239" s="21"/>
      <c r="P239" s="21"/>
      <c r="Q239" s="21"/>
      <c r="R239" s="21"/>
      <c r="S239" s="21">
        <v>4</v>
      </c>
      <c r="T239" s="21"/>
      <c r="U239" s="21"/>
      <c r="V239" s="21"/>
      <c r="W239" s="21"/>
      <c r="X239" s="21">
        <f t="shared" si="3"/>
        <v>15</v>
      </c>
      <c r="Y239" s="8"/>
      <c r="Z239" s="61" t="s">
        <v>473</v>
      </c>
    </row>
    <row r="240" spans="1:26" ht="14">
      <c r="A240" s="61" t="s">
        <v>317</v>
      </c>
      <c r="B240" s="21"/>
      <c r="C240" s="21"/>
      <c r="D240" s="21"/>
      <c r="E240" s="21">
        <v>2</v>
      </c>
      <c r="F240" s="21">
        <v>2</v>
      </c>
      <c r="G240" s="21">
        <v>1</v>
      </c>
      <c r="H240" s="21"/>
      <c r="I240" s="21"/>
      <c r="J240" s="21">
        <v>2</v>
      </c>
      <c r="K240" s="21"/>
      <c r="L240" s="21">
        <v>1</v>
      </c>
      <c r="M240" s="21">
        <v>1</v>
      </c>
      <c r="N240" s="21"/>
      <c r="O240" s="21"/>
      <c r="P240" s="21">
        <v>2</v>
      </c>
      <c r="Q240" s="21"/>
      <c r="R240" s="21"/>
      <c r="S240" s="21">
        <v>16</v>
      </c>
      <c r="T240" s="21">
        <v>8</v>
      </c>
      <c r="U240" s="21">
        <v>8</v>
      </c>
      <c r="V240" s="21">
        <v>13</v>
      </c>
      <c r="W240" s="21"/>
      <c r="X240" s="21">
        <f t="shared" si="3"/>
        <v>56</v>
      </c>
      <c r="Y240" s="8"/>
      <c r="Z240" s="61" t="s">
        <v>317</v>
      </c>
    </row>
    <row r="241" spans="1:26" ht="14">
      <c r="A241" s="39" t="s">
        <v>1469</v>
      </c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 t="str">
        <f t="shared" si="3"/>
        <v/>
      </c>
      <c r="Y241" s="8"/>
      <c r="Z241" s="39" t="s">
        <v>1469</v>
      </c>
    </row>
    <row r="242" spans="1:26" ht="14">
      <c r="A242" s="61" t="s">
        <v>475</v>
      </c>
      <c r="B242" s="21"/>
      <c r="C242" s="21"/>
      <c r="D242" s="21"/>
      <c r="E242" s="21">
        <v>40</v>
      </c>
      <c r="F242" s="21"/>
      <c r="G242" s="21"/>
      <c r="H242" s="21"/>
      <c r="I242" s="21"/>
      <c r="J242" s="21">
        <v>70</v>
      </c>
      <c r="K242" s="21"/>
      <c r="L242" s="21"/>
      <c r="M242" s="21"/>
      <c r="N242" s="21"/>
      <c r="O242" s="21"/>
      <c r="P242" s="21">
        <v>15</v>
      </c>
      <c r="Q242" s="21"/>
      <c r="R242" s="21"/>
      <c r="S242" s="21"/>
      <c r="T242" s="21">
        <v>299</v>
      </c>
      <c r="U242" s="21">
        <v>32</v>
      </c>
      <c r="V242" s="21">
        <v>20</v>
      </c>
      <c r="W242" s="21"/>
      <c r="X242" s="21">
        <f t="shared" si="3"/>
        <v>476</v>
      </c>
      <c r="Y242" s="8"/>
      <c r="Z242" s="61" t="s">
        <v>475</v>
      </c>
    </row>
    <row r="243" spans="1:26" ht="14">
      <c r="A243" s="39" t="s">
        <v>1575</v>
      </c>
      <c r="B243" s="21"/>
      <c r="C243" s="21"/>
      <c r="D243" s="21"/>
      <c r="E243" s="21"/>
      <c r="F243" s="21"/>
      <c r="G243" s="21">
        <v>2</v>
      </c>
      <c r="H243" s="21"/>
      <c r="I243" s="21"/>
      <c r="J243" s="21"/>
      <c r="K243" s="21"/>
      <c r="L243" s="21">
        <v>3</v>
      </c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>
        <f t="shared" si="3"/>
        <v>5</v>
      </c>
      <c r="Y243" s="8"/>
      <c r="Z243" s="39" t="s">
        <v>1575</v>
      </c>
    </row>
    <row r="244" spans="1:26"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1" t="str">
        <f t="shared" si="3"/>
        <v/>
      </c>
    </row>
    <row r="245" spans="1:26">
      <c r="A245" s="3" t="s">
        <v>133</v>
      </c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1" t="str">
        <f t="shared" si="3"/>
        <v/>
      </c>
      <c r="Z245" s="3" t="s">
        <v>133</v>
      </c>
    </row>
    <row r="246" spans="1:26" ht="14">
      <c r="A246" s="61" t="s">
        <v>133</v>
      </c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>
        <v>4</v>
      </c>
      <c r="P246" s="21"/>
      <c r="Q246" s="21"/>
      <c r="R246" s="21"/>
      <c r="S246" s="21">
        <v>3</v>
      </c>
      <c r="T246" s="21"/>
      <c r="U246" s="21"/>
      <c r="V246" s="21"/>
      <c r="W246" s="21"/>
      <c r="X246" s="21">
        <f t="shared" si="3"/>
        <v>7</v>
      </c>
      <c r="Y246" s="8"/>
      <c r="Z246" s="61" t="s">
        <v>133</v>
      </c>
    </row>
    <row r="247" spans="1:26">
      <c r="A247" s="48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1" t="str">
        <f t="shared" si="3"/>
        <v/>
      </c>
      <c r="Z247" s="48"/>
    </row>
    <row r="248" spans="1:26" ht="14">
      <c r="A248" s="2" t="s">
        <v>562</v>
      </c>
      <c r="B248" s="45"/>
      <c r="C248" s="45"/>
      <c r="D248" s="45"/>
      <c r="E248" s="45"/>
      <c r="F248" s="45"/>
      <c r="G248" s="45"/>
      <c r="H248" s="45"/>
      <c r="I248" s="45"/>
      <c r="J248" s="45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45"/>
      <c r="W248" s="45"/>
      <c r="X248" s="21" t="str">
        <f t="shared" si="3"/>
        <v/>
      </c>
      <c r="Z248" s="2" t="s">
        <v>562</v>
      </c>
    </row>
    <row r="249" spans="1:26" ht="14">
      <c r="A249" s="61" t="s">
        <v>597</v>
      </c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>
        <v>2</v>
      </c>
      <c r="U249" s="21"/>
      <c r="V249" s="21"/>
      <c r="W249" s="21"/>
      <c r="X249" s="21">
        <f t="shared" si="3"/>
        <v>2</v>
      </c>
      <c r="Y249" s="8"/>
      <c r="Z249" s="61" t="s">
        <v>597</v>
      </c>
    </row>
    <row r="250" spans="1:26" ht="14">
      <c r="A250" s="61" t="s">
        <v>596</v>
      </c>
      <c r="B250" s="21"/>
      <c r="C250" s="21">
        <v>3</v>
      </c>
      <c r="D250" s="21"/>
      <c r="E250" s="21"/>
      <c r="F250" s="21"/>
      <c r="G250" s="21"/>
      <c r="H250" s="21">
        <v>1</v>
      </c>
      <c r="I250" s="21"/>
      <c r="J250" s="21"/>
      <c r="K250" s="21"/>
      <c r="L250" s="21"/>
      <c r="M250" s="21">
        <v>2</v>
      </c>
      <c r="N250" s="21"/>
      <c r="O250" s="21"/>
      <c r="P250" s="21"/>
      <c r="Q250" s="21"/>
      <c r="R250" s="21"/>
      <c r="S250" s="21"/>
      <c r="T250" s="21"/>
      <c r="U250" s="21">
        <v>2</v>
      </c>
      <c r="V250" s="21"/>
      <c r="W250" s="21"/>
      <c r="X250" s="21">
        <f t="shared" si="3"/>
        <v>8</v>
      </c>
      <c r="Y250" s="8"/>
      <c r="Z250" s="61" t="s">
        <v>596</v>
      </c>
    </row>
    <row r="251" spans="1:26">
      <c r="B251" s="45"/>
      <c r="C251" s="45"/>
      <c r="D251" s="45"/>
      <c r="E251" s="45"/>
      <c r="F251" s="45"/>
      <c r="G251" s="45"/>
      <c r="H251" s="45"/>
      <c r="I251" s="45"/>
      <c r="J251" s="45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45"/>
      <c r="W251" s="45"/>
      <c r="X251" s="21" t="str">
        <f t="shared" si="3"/>
        <v/>
      </c>
    </row>
    <row r="252" spans="1:26" ht="14">
      <c r="A252" s="2" t="s">
        <v>699</v>
      </c>
      <c r="B252" s="45"/>
      <c r="C252" s="45"/>
      <c r="D252" s="45"/>
      <c r="E252" s="45"/>
      <c r="F252" s="45"/>
      <c r="G252" s="45"/>
      <c r="H252" s="45"/>
      <c r="I252" s="45"/>
      <c r="J252" s="45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45"/>
      <c r="W252" s="45"/>
      <c r="X252" s="21" t="str">
        <f t="shared" si="3"/>
        <v/>
      </c>
      <c r="Z252" s="2" t="s">
        <v>699</v>
      </c>
    </row>
    <row r="253" spans="1:26" ht="14">
      <c r="A253" s="61" t="s">
        <v>181</v>
      </c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>
        <v>1</v>
      </c>
      <c r="Q253" s="21"/>
      <c r="R253" s="21">
        <v>1</v>
      </c>
      <c r="S253" s="21">
        <v>4</v>
      </c>
      <c r="T253" s="21"/>
      <c r="U253" s="21">
        <v>8</v>
      </c>
      <c r="V253" s="21"/>
      <c r="W253" s="21"/>
      <c r="X253" s="21">
        <f t="shared" si="3"/>
        <v>14</v>
      </c>
      <c r="Y253" s="8"/>
      <c r="Z253" s="61" t="s">
        <v>181</v>
      </c>
    </row>
    <row r="254" spans="1:26" ht="14">
      <c r="A254" s="61" t="s">
        <v>325</v>
      </c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>
        <v>2</v>
      </c>
      <c r="Q254" s="21"/>
      <c r="R254" s="21"/>
      <c r="S254" s="21"/>
      <c r="T254" s="21"/>
      <c r="U254" s="21">
        <v>4</v>
      </c>
      <c r="V254" s="21"/>
      <c r="W254" s="21"/>
      <c r="X254" s="21">
        <f t="shared" si="3"/>
        <v>6</v>
      </c>
      <c r="Y254" s="8"/>
      <c r="Z254" s="61" t="s">
        <v>325</v>
      </c>
    </row>
    <row r="255" spans="1:26" ht="14">
      <c r="A255" s="61" t="s">
        <v>75</v>
      </c>
      <c r="B255" s="21">
        <v>1</v>
      </c>
      <c r="C255" s="21">
        <v>5</v>
      </c>
      <c r="D255" s="21">
        <v>2</v>
      </c>
      <c r="E255" s="21">
        <v>2</v>
      </c>
      <c r="F255" s="21">
        <v>1</v>
      </c>
      <c r="G255" s="21"/>
      <c r="H255" s="21">
        <v>4</v>
      </c>
      <c r="I255" s="21">
        <v>13</v>
      </c>
      <c r="J255" s="21">
        <v>6</v>
      </c>
      <c r="K255" s="21"/>
      <c r="L255" s="21"/>
      <c r="M255" s="21">
        <v>4</v>
      </c>
      <c r="N255" s="21"/>
      <c r="O255" s="21"/>
      <c r="P255" s="21">
        <v>6</v>
      </c>
      <c r="Q255" s="21"/>
      <c r="R255" s="21">
        <v>1</v>
      </c>
      <c r="S255" s="21">
        <v>16</v>
      </c>
      <c r="T255" s="21"/>
      <c r="U255" s="21">
        <v>13</v>
      </c>
      <c r="V255" s="21"/>
      <c r="W255" s="21"/>
      <c r="X255" s="21">
        <f t="shared" si="3"/>
        <v>74</v>
      </c>
      <c r="Y255" s="8"/>
      <c r="Z255" s="61" t="s">
        <v>75</v>
      </c>
    </row>
    <row r="256" spans="1:26" ht="14">
      <c r="A256" s="61" t="s">
        <v>326</v>
      </c>
      <c r="B256" s="21">
        <v>2</v>
      </c>
      <c r="C256" s="21"/>
      <c r="D256" s="21"/>
      <c r="E256" s="21"/>
      <c r="F256" s="21"/>
      <c r="G256" s="21"/>
      <c r="H256" s="21"/>
      <c r="I256" s="21">
        <v>4</v>
      </c>
      <c r="J256" s="21"/>
      <c r="K256" s="21"/>
      <c r="L256" s="21"/>
      <c r="M256" s="21">
        <v>1</v>
      </c>
      <c r="N256" s="21"/>
      <c r="O256" s="21"/>
      <c r="P256" s="21"/>
      <c r="Q256" s="21"/>
      <c r="R256" s="21"/>
      <c r="S256" s="21"/>
      <c r="T256" s="21"/>
      <c r="U256" s="21">
        <v>1</v>
      </c>
      <c r="V256" s="21"/>
      <c r="W256" s="21"/>
      <c r="X256" s="21">
        <f t="shared" si="3"/>
        <v>8</v>
      </c>
      <c r="Y256" s="8"/>
      <c r="Z256" s="61" t="s">
        <v>326</v>
      </c>
    </row>
    <row r="257" spans="1:26">
      <c r="A257" s="48"/>
      <c r="B257" s="44"/>
      <c r="C257" s="44"/>
      <c r="D257" s="44"/>
      <c r="E257" s="44"/>
      <c r="F257" s="44"/>
      <c r="G257" s="44"/>
      <c r="H257" s="44"/>
      <c r="I257" s="44"/>
      <c r="J257" s="44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44"/>
      <c r="W257" s="44"/>
      <c r="X257" s="21" t="str">
        <f t="shared" si="3"/>
        <v/>
      </c>
      <c r="Z257" s="48"/>
    </row>
    <row r="258" spans="1:26" ht="14">
      <c r="A258" s="127" t="s">
        <v>1360</v>
      </c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21" t="str">
        <f t="shared" si="3"/>
        <v/>
      </c>
      <c r="Y258" s="125"/>
      <c r="Z258" s="127" t="s">
        <v>1360</v>
      </c>
    </row>
    <row r="259" spans="1:26" ht="14">
      <c r="A259" s="39" t="s">
        <v>1361</v>
      </c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 t="str">
        <f t="shared" si="3"/>
        <v/>
      </c>
      <c r="Y259" s="8"/>
      <c r="Z259" s="39" t="s">
        <v>1361</v>
      </c>
    </row>
    <row r="260" spans="1:26">
      <c r="A260" s="48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1" t="str">
        <f t="shared" si="3"/>
        <v/>
      </c>
      <c r="Z260" s="48"/>
    </row>
    <row r="261" spans="1:26" ht="14">
      <c r="A261" s="2" t="s">
        <v>560</v>
      </c>
      <c r="B261" s="45"/>
      <c r="C261" s="45"/>
      <c r="D261" s="45"/>
      <c r="E261" s="45"/>
      <c r="F261" s="45"/>
      <c r="G261" s="45"/>
      <c r="H261" s="45"/>
      <c r="I261" s="45"/>
      <c r="J261" s="45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45"/>
      <c r="W261" s="45"/>
      <c r="X261" s="21" t="str">
        <f t="shared" si="3"/>
        <v/>
      </c>
      <c r="Z261" s="2" t="s">
        <v>560</v>
      </c>
    </row>
    <row r="262" spans="1:26" ht="14">
      <c r="A262" s="61" t="s">
        <v>327</v>
      </c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>
        <v>4</v>
      </c>
      <c r="U262" s="21"/>
      <c r="V262" s="21">
        <v>2</v>
      </c>
      <c r="W262" s="21"/>
      <c r="X262" s="21">
        <f t="shared" ref="X262:X325" si="4">IF(SUM(B262:V262)=0,"",SUM(B262:V262))</f>
        <v>6</v>
      </c>
      <c r="Y262" s="8"/>
      <c r="Z262" s="61" t="s">
        <v>327</v>
      </c>
    </row>
    <row r="263" spans="1:26" ht="14">
      <c r="A263" s="61" t="s">
        <v>478</v>
      </c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>
        <v>1</v>
      </c>
      <c r="O263" s="21"/>
      <c r="P263" s="21"/>
      <c r="Q263" s="21"/>
      <c r="R263" s="21"/>
      <c r="S263" s="21"/>
      <c r="T263" s="21">
        <v>2</v>
      </c>
      <c r="U263" s="21"/>
      <c r="V263" s="21"/>
      <c r="W263" s="21"/>
      <c r="X263" s="21">
        <f t="shared" si="4"/>
        <v>3</v>
      </c>
      <c r="Y263" s="8"/>
      <c r="Z263" s="61" t="s">
        <v>478</v>
      </c>
    </row>
    <row r="264" spans="1:26" ht="14">
      <c r="A264" s="39" t="s">
        <v>1544</v>
      </c>
      <c r="B264" s="21"/>
      <c r="C264" s="21">
        <v>15</v>
      </c>
      <c r="D264" s="21">
        <v>3</v>
      </c>
      <c r="E264" s="21">
        <v>4</v>
      </c>
      <c r="F264" s="21">
        <v>7</v>
      </c>
      <c r="G264" s="21"/>
      <c r="H264" s="21">
        <v>6</v>
      </c>
      <c r="I264" s="21"/>
      <c r="J264" s="21">
        <v>2</v>
      </c>
      <c r="K264" s="21"/>
      <c r="L264" s="21">
        <v>3</v>
      </c>
      <c r="M264" s="21">
        <v>3</v>
      </c>
      <c r="N264" s="21"/>
      <c r="O264" s="21"/>
      <c r="P264" s="21">
        <v>1</v>
      </c>
      <c r="Q264" s="21"/>
      <c r="R264" s="21"/>
      <c r="S264" s="21">
        <v>4</v>
      </c>
      <c r="T264" s="21"/>
      <c r="U264" s="21">
        <v>7</v>
      </c>
      <c r="V264" s="21">
        <v>1</v>
      </c>
      <c r="W264" s="21"/>
      <c r="X264" s="21">
        <f t="shared" si="4"/>
        <v>56</v>
      </c>
      <c r="Y264" s="8"/>
      <c r="Z264" s="39" t="s">
        <v>1544</v>
      </c>
    </row>
    <row r="265" spans="1:26" ht="14">
      <c r="A265" s="61" t="s">
        <v>1623</v>
      </c>
      <c r="B265" s="21">
        <v>6</v>
      </c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>
        <f t="shared" si="4"/>
        <v>6</v>
      </c>
      <c r="Y265" s="8"/>
      <c r="Z265" s="61" t="s">
        <v>1623</v>
      </c>
    </row>
    <row r="266" spans="1:26" ht="14">
      <c r="A266" s="61" t="s">
        <v>8</v>
      </c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 t="str">
        <f t="shared" si="4"/>
        <v/>
      </c>
      <c r="Y266" s="8"/>
      <c r="Z266" s="61" t="s">
        <v>8</v>
      </c>
    </row>
    <row r="267" spans="1:26" ht="14">
      <c r="A267" s="61" t="s">
        <v>629</v>
      </c>
      <c r="B267" s="21">
        <v>11</v>
      </c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>
        <v>4</v>
      </c>
      <c r="N267" s="21"/>
      <c r="O267" s="21">
        <v>1</v>
      </c>
      <c r="P267" s="21">
        <v>3</v>
      </c>
      <c r="Q267" s="21"/>
      <c r="R267" s="21"/>
      <c r="S267" s="21">
        <v>10</v>
      </c>
      <c r="T267" s="21">
        <v>9</v>
      </c>
      <c r="U267" s="21">
        <v>1</v>
      </c>
      <c r="V267" s="21">
        <v>3</v>
      </c>
      <c r="W267" s="21"/>
      <c r="X267" s="21">
        <f t="shared" si="4"/>
        <v>42</v>
      </c>
      <c r="Y267" s="8"/>
      <c r="Z267" s="61" t="s">
        <v>629</v>
      </c>
    </row>
    <row r="268" spans="1:26" ht="14">
      <c r="A268" s="39" t="s">
        <v>1576</v>
      </c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 t="str">
        <f t="shared" si="4"/>
        <v/>
      </c>
      <c r="Y268" s="8"/>
      <c r="Z268" s="39" t="s">
        <v>1576</v>
      </c>
    </row>
    <row r="269" spans="1:26"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1" t="str">
        <f t="shared" si="4"/>
        <v/>
      </c>
    </row>
    <row r="270" spans="1:26" ht="14">
      <c r="A270" s="2" t="s">
        <v>561</v>
      </c>
      <c r="B270" s="45"/>
      <c r="C270" s="45"/>
      <c r="D270" s="45"/>
      <c r="E270" s="45"/>
      <c r="F270" s="45"/>
      <c r="G270" s="45"/>
      <c r="H270" s="45"/>
      <c r="I270" s="45"/>
      <c r="J270" s="45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45"/>
      <c r="W270" s="45"/>
      <c r="X270" s="21" t="str">
        <f t="shared" si="4"/>
        <v/>
      </c>
      <c r="Z270" s="2" t="s">
        <v>561</v>
      </c>
    </row>
    <row r="271" spans="1:26" ht="14">
      <c r="A271" s="61" t="s">
        <v>595</v>
      </c>
      <c r="B271" s="21"/>
      <c r="C271" s="21"/>
      <c r="D271" s="21"/>
      <c r="E271" s="21">
        <v>1</v>
      </c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>
        <v>3</v>
      </c>
      <c r="T271" s="21"/>
      <c r="U271" s="21">
        <v>1</v>
      </c>
      <c r="V271" s="21"/>
      <c r="W271" s="21"/>
      <c r="X271" s="21">
        <f t="shared" si="4"/>
        <v>5</v>
      </c>
      <c r="Y271" s="8"/>
      <c r="Z271" s="61" t="s">
        <v>595</v>
      </c>
    </row>
    <row r="272" spans="1:26">
      <c r="A272" s="49"/>
      <c r="B272" s="44"/>
      <c r="C272" s="44"/>
      <c r="D272" s="44"/>
      <c r="E272" s="44"/>
      <c r="F272" s="44"/>
      <c r="G272" s="44"/>
      <c r="H272" s="44"/>
      <c r="I272" s="44"/>
      <c r="J272" s="44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44"/>
      <c r="W272" s="44"/>
      <c r="X272" s="21" t="str">
        <f t="shared" si="4"/>
        <v/>
      </c>
      <c r="Z272" s="49"/>
    </row>
    <row r="273" spans="1:26" ht="14">
      <c r="A273" s="2" t="s">
        <v>1624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1" t="str">
        <f t="shared" si="4"/>
        <v/>
      </c>
      <c r="Z273" s="2" t="s">
        <v>1624</v>
      </c>
    </row>
    <row r="274" spans="1:26" ht="14">
      <c r="A274" s="61" t="s">
        <v>660</v>
      </c>
      <c r="B274" s="21">
        <v>73</v>
      </c>
      <c r="C274" s="21">
        <v>5</v>
      </c>
      <c r="D274" s="21">
        <v>6</v>
      </c>
      <c r="E274" s="21"/>
      <c r="F274" s="21">
        <v>4</v>
      </c>
      <c r="G274" s="21">
        <v>4</v>
      </c>
      <c r="H274" s="21">
        <v>3</v>
      </c>
      <c r="I274" s="21"/>
      <c r="J274" s="21">
        <v>24</v>
      </c>
      <c r="K274" s="21">
        <v>4</v>
      </c>
      <c r="L274" s="21">
        <v>6</v>
      </c>
      <c r="M274" s="21">
        <v>3</v>
      </c>
      <c r="N274" s="21"/>
      <c r="O274" s="21">
        <v>2</v>
      </c>
      <c r="P274" s="21">
        <v>9</v>
      </c>
      <c r="Q274" s="21">
        <v>6</v>
      </c>
      <c r="R274" s="21">
        <v>3</v>
      </c>
      <c r="S274" s="21">
        <v>16</v>
      </c>
      <c r="T274" s="21">
        <v>62</v>
      </c>
      <c r="U274" s="21">
        <v>23</v>
      </c>
      <c r="V274" s="21">
        <v>11</v>
      </c>
      <c r="W274" s="21"/>
      <c r="X274" s="21">
        <f t="shared" si="4"/>
        <v>264</v>
      </c>
      <c r="Y274" s="8"/>
      <c r="Z274" s="61" t="s">
        <v>660</v>
      </c>
    </row>
    <row r="275" spans="1:26">
      <c r="A275" s="49"/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21" t="str">
        <f t="shared" si="4"/>
        <v/>
      </c>
      <c r="Z275" s="49"/>
    </row>
    <row r="276" spans="1:26" ht="14">
      <c r="A276" s="2" t="s">
        <v>564</v>
      </c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1" t="str">
        <f t="shared" si="4"/>
        <v/>
      </c>
      <c r="Z276" s="2" t="s">
        <v>564</v>
      </c>
    </row>
    <row r="277" spans="1:26" ht="14">
      <c r="A277" s="61" t="s">
        <v>135</v>
      </c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 t="str">
        <f t="shared" si="4"/>
        <v/>
      </c>
      <c r="Y277" s="8"/>
      <c r="Z277" s="61" t="s">
        <v>135</v>
      </c>
    </row>
    <row r="278" spans="1:26" ht="14">
      <c r="A278" s="61" t="s">
        <v>659</v>
      </c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 t="str">
        <f t="shared" si="4"/>
        <v/>
      </c>
      <c r="Y278" s="8"/>
      <c r="Z278" s="61" t="s">
        <v>659</v>
      </c>
    </row>
    <row r="279" spans="1:26">
      <c r="A279" s="49"/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21" t="str">
        <f t="shared" si="4"/>
        <v/>
      </c>
      <c r="Z279" s="49"/>
    </row>
    <row r="280" spans="1:26" ht="14">
      <c r="A280" s="2" t="s">
        <v>563</v>
      </c>
      <c r="B280" s="45"/>
      <c r="C280" s="45"/>
      <c r="D280" s="45"/>
      <c r="E280" s="45"/>
      <c r="F280" s="45"/>
      <c r="G280" s="45"/>
      <c r="H280" s="45"/>
      <c r="I280" s="45"/>
      <c r="J280" s="45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45"/>
      <c r="W280" s="45"/>
      <c r="X280" s="21" t="str">
        <f t="shared" si="4"/>
        <v/>
      </c>
      <c r="Z280" s="2" t="s">
        <v>563</v>
      </c>
    </row>
    <row r="281" spans="1:26" ht="14">
      <c r="A281" s="61" t="s">
        <v>611</v>
      </c>
      <c r="B281" s="21"/>
      <c r="C281" s="21">
        <v>1</v>
      </c>
      <c r="D281" s="21">
        <v>1</v>
      </c>
      <c r="E281" s="21">
        <v>1</v>
      </c>
      <c r="F281" s="21">
        <v>5</v>
      </c>
      <c r="G281" s="21">
        <v>2</v>
      </c>
      <c r="H281" s="21">
        <v>2</v>
      </c>
      <c r="I281" s="21"/>
      <c r="J281" s="21">
        <v>3</v>
      </c>
      <c r="K281" s="21"/>
      <c r="L281" s="21">
        <v>4</v>
      </c>
      <c r="M281" s="21">
        <v>3</v>
      </c>
      <c r="N281" s="21"/>
      <c r="O281" s="21"/>
      <c r="P281" s="21"/>
      <c r="Q281" s="21"/>
      <c r="R281" s="21"/>
      <c r="S281" s="21">
        <v>11</v>
      </c>
      <c r="T281" s="21"/>
      <c r="U281" s="21">
        <v>10</v>
      </c>
      <c r="V281" s="21">
        <v>4</v>
      </c>
      <c r="W281" s="21"/>
      <c r="X281" s="21">
        <f t="shared" si="4"/>
        <v>47</v>
      </c>
      <c r="Y281" s="8"/>
      <c r="Z281" s="61" t="s">
        <v>611</v>
      </c>
    </row>
    <row r="282" spans="1:26" ht="14">
      <c r="A282" s="61" t="s">
        <v>613</v>
      </c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>
        <v>24</v>
      </c>
      <c r="V282" s="21"/>
      <c r="W282" s="21"/>
      <c r="X282" s="21">
        <f t="shared" si="4"/>
        <v>24</v>
      </c>
      <c r="Y282" s="8"/>
      <c r="Z282" s="61" t="s">
        <v>613</v>
      </c>
    </row>
    <row r="283" spans="1:26" ht="14">
      <c r="A283" s="39" t="s">
        <v>1577</v>
      </c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 t="str">
        <f t="shared" si="4"/>
        <v/>
      </c>
      <c r="Y283" s="8"/>
      <c r="Z283" s="39" t="s">
        <v>1577</v>
      </c>
    </row>
    <row r="284" spans="1:26" ht="14">
      <c r="A284" s="61" t="s">
        <v>1039</v>
      </c>
      <c r="B284" s="21"/>
      <c r="C284" s="21"/>
      <c r="D284" s="21"/>
      <c r="E284" s="21"/>
      <c r="F284" s="21"/>
      <c r="G284" s="21"/>
      <c r="H284" s="21"/>
      <c r="I284" s="21"/>
      <c r="J284" s="21">
        <v>1</v>
      </c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>
        <v>3</v>
      </c>
      <c r="V284" s="21"/>
      <c r="W284" s="21"/>
      <c r="X284" s="21">
        <f t="shared" si="4"/>
        <v>4</v>
      </c>
      <c r="Y284" s="8"/>
      <c r="Z284" s="61" t="s">
        <v>1039</v>
      </c>
    </row>
    <row r="285" spans="1:26" ht="14">
      <c r="A285" s="61" t="s">
        <v>1625</v>
      </c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 t="str">
        <f t="shared" si="4"/>
        <v/>
      </c>
      <c r="Y285" s="8"/>
      <c r="Z285" s="61" t="s">
        <v>1625</v>
      </c>
    </row>
    <row r="286" spans="1:26" ht="14">
      <c r="A286" s="39" t="s">
        <v>1486</v>
      </c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 t="str">
        <f t="shared" si="4"/>
        <v/>
      </c>
      <c r="Y286" s="8"/>
      <c r="Z286" s="39" t="s">
        <v>1486</v>
      </c>
    </row>
    <row r="287" spans="1:26" ht="14">
      <c r="A287" s="61" t="s">
        <v>134</v>
      </c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>
        <v>3</v>
      </c>
      <c r="U287" s="21"/>
      <c r="V287" s="21"/>
      <c r="W287" s="21"/>
      <c r="X287" s="21">
        <f t="shared" si="4"/>
        <v>3</v>
      </c>
      <c r="Y287" s="8"/>
      <c r="Z287" s="61" t="s">
        <v>134</v>
      </c>
    </row>
    <row r="288" spans="1:26" ht="14">
      <c r="A288" s="61" t="s">
        <v>1040</v>
      </c>
      <c r="B288" s="21"/>
      <c r="C288" s="21">
        <v>1</v>
      </c>
      <c r="D288" s="21"/>
      <c r="E288" s="21">
        <v>1</v>
      </c>
      <c r="F288" s="21">
        <v>1</v>
      </c>
      <c r="G288" s="21"/>
      <c r="H288" s="21"/>
      <c r="I288" s="21"/>
      <c r="J288" s="21"/>
      <c r="K288" s="21"/>
      <c r="L288" s="21"/>
      <c r="M288" s="21">
        <v>1</v>
      </c>
      <c r="N288" s="21"/>
      <c r="O288" s="21"/>
      <c r="P288" s="21">
        <v>1</v>
      </c>
      <c r="Q288" s="21"/>
      <c r="R288" s="21"/>
      <c r="S288" s="21"/>
      <c r="T288" s="21">
        <v>3</v>
      </c>
      <c r="U288" s="21">
        <v>7</v>
      </c>
      <c r="V288" s="21"/>
      <c r="W288" s="21"/>
      <c r="X288" s="21">
        <f t="shared" si="4"/>
        <v>15</v>
      </c>
      <c r="Y288" s="8"/>
      <c r="Z288" s="61" t="s">
        <v>1040</v>
      </c>
    </row>
    <row r="289" spans="1:26" ht="14">
      <c r="A289" s="39" t="s">
        <v>1578</v>
      </c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 t="str">
        <f t="shared" si="4"/>
        <v/>
      </c>
      <c r="Y289" s="8"/>
      <c r="Z289" s="39" t="s">
        <v>1578</v>
      </c>
    </row>
    <row r="290" spans="1:26" ht="14">
      <c r="A290" s="61" t="s">
        <v>658</v>
      </c>
      <c r="B290" s="21">
        <v>24</v>
      </c>
      <c r="C290" s="21">
        <v>23</v>
      </c>
      <c r="D290" s="21">
        <v>3</v>
      </c>
      <c r="E290" s="21">
        <v>10</v>
      </c>
      <c r="F290" s="21">
        <v>5</v>
      </c>
      <c r="G290" s="21">
        <v>18</v>
      </c>
      <c r="H290" s="21">
        <v>8</v>
      </c>
      <c r="I290" s="21">
        <v>25</v>
      </c>
      <c r="J290" s="21">
        <v>14</v>
      </c>
      <c r="K290" s="21"/>
      <c r="L290" s="21">
        <v>7</v>
      </c>
      <c r="M290" s="21">
        <v>16</v>
      </c>
      <c r="N290" s="21"/>
      <c r="O290" s="21">
        <v>6</v>
      </c>
      <c r="P290" s="21">
        <v>5</v>
      </c>
      <c r="Q290" s="21">
        <v>6</v>
      </c>
      <c r="R290" s="21">
        <v>5</v>
      </c>
      <c r="S290" s="21">
        <v>37</v>
      </c>
      <c r="T290" s="21">
        <v>19</v>
      </c>
      <c r="U290" s="21">
        <v>27</v>
      </c>
      <c r="V290" s="21">
        <v>6</v>
      </c>
      <c r="W290" s="21"/>
      <c r="X290" s="21">
        <f t="shared" si="4"/>
        <v>264</v>
      </c>
      <c r="Y290" s="8"/>
      <c r="Z290" s="61" t="s">
        <v>658</v>
      </c>
    </row>
    <row r="291" spans="1:26" ht="14">
      <c r="A291" s="38" t="s">
        <v>1366</v>
      </c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21" t="str">
        <f t="shared" si="4"/>
        <v/>
      </c>
      <c r="Y291" s="8"/>
      <c r="Z291" s="38" t="s">
        <v>1366</v>
      </c>
    </row>
    <row r="292" spans="1:26"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1" t="str">
        <f t="shared" si="4"/>
        <v/>
      </c>
    </row>
    <row r="293" spans="1:26" ht="14">
      <c r="A293" s="141" t="s">
        <v>1501</v>
      </c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1" t="str">
        <f t="shared" si="4"/>
        <v/>
      </c>
      <c r="Z293" s="141" t="s">
        <v>1501</v>
      </c>
    </row>
    <row r="294" spans="1:26" ht="14">
      <c r="A294" s="61" t="s">
        <v>662</v>
      </c>
      <c r="B294" s="21">
        <v>4</v>
      </c>
      <c r="C294" s="21"/>
      <c r="D294" s="21"/>
      <c r="E294" s="21"/>
      <c r="F294" s="21">
        <v>1</v>
      </c>
      <c r="G294" s="21"/>
      <c r="H294" s="21">
        <v>5</v>
      </c>
      <c r="I294" s="21"/>
      <c r="J294" s="21"/>
      <c r="K294" s="21"/>
      <c r="L294" s="21"/>
      <c r="M294" s="21">
        <v>4</v>
      </c>
      <c r="N294" s="21"/>
      <c r="O294" s="21"/>
      <c r="P294" s="21">
        <v>9</v>
      </c>
      <c r="Q294" s="21"/>
      <c r="R294" s="21">
        <v>1</v>
      </c>
      <c r="S294" s="21"/>
      <c r="T294" s="21">
        <v>4</v>
      </c>
      <c r="U294" s="21"/>
      <c r="V294" s="21">
        <v>16</v>
      </c>
      <c r="W294" s="21"/>
      <c r="X294" s="21">
        <f t="shared" si="4"/>
        <v>44</v>
      </c>
      <c r="Y294" s="8"/>
      <c r="Z294" s="61" t="s">
        <v>662</v>
      </c>
    </row>
    <row r="295" spans="1:26"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1" t="str">
        <f t="shared" si="4"/>
        <v/>
      </c>
    </row>
    <row r="296" spans="1:26" ht="14">
      <c r="A296" s="2" t="s">
        <v>1284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1" t="str">
        <f t="shared" si="4"/>
        <v/>
      </c>
      <c r="Z296" s="2" t="s">
        <v>1284</v>
      </c>
    </row>
    <row r="297" spans="1:26" ht="14">
      <c r="A297" s="61" t="s">
        <v>690</v>
      </c>
      <c r="B297" s="21">
        <v>80</v>
      </c>
      <c r="C297" s="33">
        <v>2</v>
      </c>
      <c r="D297" s="33"/>
      <c r="E297" s="33">
        <v>1</v>
      </c>
      <c r="F297" s="33"/>
      <c r="G297" s="33">
        <v>1</v>
      </c>
      <c r="H297" s="33"/>
      <c r="I297" s="33"/>
      <c r="J297" s="33"/>
      <c r="K297" s="33"/>
      <c r="L297" s="33">
        <v>6</v>
      </c>
      <c r="M297" s="33"/>
      <c r="N297" s="33"/>
      <c r="O297" s="33"/>
      <c r="P297" s="33">
        <v>4</v>
      </c>
      <c r="Q297" s="33">
        <v>2</v>
      </c>
      <c r="R297" s="33">
        <v>4</v>
      </c>
      <c r="S297" s="33">
        <v>14</v>
      </c>
      <c r="T297" s="33">
        <v>80</v>
      </c>
      <c r="U297" s="21">
        <v>11</v>
      </c>
      <c r="V297" s="21">
        <v>1</v>
      </c>
      <c r="W297" s="21"/>
      <c r="X297" s="21">
        <f t="shared" si="4"/>
        <v>206</v>
      </c>
      <c r="Y297" s="8"/>
      <c r="Z297" s="61" t="s">
        <v>690</v>
      </c>
    </row>
    <row r="298" spans="1:26"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1" t="str">
        <f t="shared" si="4"/>
        <v/>
      </c>
    </row>
    <row r="299" spans="1:26">
      <c r="A299" s="3" t="s">
        <v>565</v>
      </c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1" t="str">
        <f t="shared" si="4"/>
        <v/>
      </c>
      <c r="Z299" s="3" t="s">
        <v>565</v>
      </c>
    </row>
    <row r="300" spans="1:26" ht="14">
      <c r="A300" s="61" t="s">
        <v>661</v>
      </c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 t="str">
        <f t="shared" si="4"/>
        <v/>
      </c>
      <c r="Y300" s="8"/>
      <c r="Z300" s="61" t="s">
        <v>661</v>
      </c>
    </row>
    <row r="301" spans="1:26"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1" t="str">
        <f t="shared" si="4"/>
        <v/>
      </c>
    </row>
    <row r="302" spans="1:26" ht="14">
      <c r="A302" s="2" t="s">
        <v>1280</v>
      </c>
      <c r="B302" s="45"/>
      <c r="C302" s="45"/>
      <c r="D302" s="45"/>
      <c r="E302" s="45"/>
      <c r="F302" s="45"/>
      <c r="G302" s="45"/>
      <c r="H302" s="45"/>
      <c r="I302" s="45"/>
      <c r="J302" s="45"/>
      <c r="K302" s="20"/>
      <c r="L302" s="20"/>
      <c r="M302" s="20"/>
      <c r="N302" s="20"/>
      <c r="O302" s="20"/>
      <c r="P302" s="20"/>
      <c r="Q302" s="20"/>
      <c r="R302" s="45"/>
      <c r="S302" s="20"/>
      <c r="T302" s="20"/>
      <c r="U302" s="20"/>
      <c r="V302" s="45"/>
      <c r="W302" s="45"/>
      <c r="X302" s="21" t="str">
        <f t="shared" si="4"/>
        <v/>
      </c>
      <c r="Z302" s="2" t="s">
        <v>1280</v>
      </c>
    </row>
    <row r="303" spans="1:26" ht="14">
      <c r="A303" s="61" t="s">
        <v>689</v>
      </c>
      <c r="B303" s="21"/>
      <c r="C303" s="21">
        <v>2</v>
      </c>
      <c r="D303" s="21">
        <v>1</v>
      </c>
      <c r="E303" s="21"/>
      <c r="F303" s="21">
        <v>3</v>
      </c>
      <c r="G303" s="21"/>
      <c r="H303" s="21">
        <v>5</v>
      </c>
      <c r="I303" s="21">
        <v>5</v>
      </c>
      <c r="J303" s="21"/>
      <c r="K303" s="21"/>
      <c r="L303" s="21"/>
      <c r="M303" s="21"/>
      <c r="N303" s="21"/>
      <c r="O303" s="21"/>
      <c r="P303" s="21"/>
      <c r="Q303" s="21"/>
      <c r="R303" s="21">
        <v>1</v>
      </c>
      <c r="S303" s="21"/>
      <c r="T303" s="21"/>
      <c r="U303" s="21">
        <v>3</v>
      </c>
      <c r="V303" s="21"/>
      <c r="W303" s="21"/>
      <c r="X303" s="21">
        <f t="shared" si="4"/>
        <v>20</v>
      </c>
      <c r="Y303" s="8"/>
      <c r="Z303" s="61" t="s">
        <v>689</v>
      </c>
    </row>
    <row r="304" spans="1:26" ht="14">
      <c r="A304" s="61" t="s">
        <v>404</v>
      </c>
      <c r="B304" s="21">
        <v>7</v>
      </c>
      <c r="C304" s="21"/>
      <c r="D304" s="21"/>
      <c r="E304" s="21"/>
      <c r="F304" s="21">
        <v>1</v>
      </c>
      <c r="G304" s="21"/>
      <c r="H304" s="21">
        <v>1</v>
      </c>
      <c r="I304" s="21"/>
      <c r="J304" s="21"/>
      <c r="K304" s="21"/>
      <c r="L304" s="21">
        <v>8</v>
      </c>
      <c r="M304" s="21"/>
      <c r="N304" s="21"/>
      <c r="O304" s="21"/>
      <c r="P304" s="21">
        <v>7</v>
      </c>
      <c r="Q304" s="21">
        <v>10</v>
      </c>
      <c r="R304" s="21">
        <v>1</v>
      </c>
      <c r="S304" s="21">
        <v>33</v>
      </c>
      <c r="T304" s="21">
        <v>49</v>
      </c>
      <c r="U304" s="21">
        <v>9</v>
      </c>
      <c r="V304" s="21">
        <v>13</v>
      </c>
      <c r="W304" s="21"/>
      <c r="X304" s="21">
        <f t="shared" si="4"/>
        <v>139</v>
      </c>
      <c r="Y304" s="8"/>
      <c r="Z304" s="61" t="s">
        <v>404</v>
      </c>
    </row>
    <row r="305" spans="1:26" ht="14">
      <c r="A305" s="61" t="s">
        <v>402</v>
      </c>
      <c r="B305" s="21"/>
      <c r="C305" s="21">
        <v>3</v>
      </c>
      <c r="D305" s="21"/>
      <c r="E305" s="21">
        <v>1</v>
      </c>
      <c r="F305" s="21">
        <v>5</v>
      </c>
      <c r="G305" s="21">
        <v>1</v>
      </c>
      <c r="H305" s="21">
        <v>2</v>
      </c>
      <c r="I305" s="21"/>
      <c r="J305" s="21">
        <v>1</v>
      </c>
      <c r="K305" s="21"/>
      <c r="L305" s="21"/>
      <c r="M305" s="21">
        <v>6</v>
      </c>
      <c r="N305" s="21"/>
      <c r="O305" s="21"/>
      <c r="P305" s="21"/>
      <c r="Q305" s="21"/>
      <c r="R305" s="21"/>
      <c r="S305" s="21"/>
      <c r="T305" s="21"/>
      <c r="U305" s="21">
        <v>9</v>
      </c>
      <c r="V305" s="21"/>
      <c r="W305" s="21"/>
      <c r="X305" s="21">
        <f t="shared" si="4"/>
        <v>28</v>
      </c>
      <c r="Y305" s="8"/>
      <c r="Z305" s="61" t="s">
        <v>402</v>
      </c>
    </row>
    <row r="306" spans="1:26" ht="14">
      <c r="A306" s="61" t="s">
        <v>403</v>
      </c>
      <c r="B306" s="21"/>
      <c r="C306" s="21">
        <v>2</v>
      </c>
      <c r="D306" s="21"/>
      <c r="E306" s="21">
        <v>1</v>
      </c>
      <c r="F306" s="21"/>
      <c r="G306" s="21"/>
      <c r="H306" s="21"/>
      <c r="I306" s="21"/>
      <c r="J306" s="21">
        <v>2</v>
      </c>
      <c r="K306" s="21"/>
      <c r="L306" s="21"/>
      <c r="M306" s="21">
        <v>3</v>
      </c>
      <c r="N306" s="21"/>
      <c r="O306" s="21"/>
      <c r="P306" s="21"/>
      <c r="Q306" s="21">
        <v>2</v>
      </c>
      <c r="R306" s="21"/>
      <c r="S306" s="21"/>
      <c r="T306" s="21"/>
      <c r="U306" s="21">
        <v>2</v>
      </c>
      <c r="V306" s="21"/>
      <c r="W306" s="21"/>
      <c r="X306" s="21">
        <f t="shared" si="4"/>
        <v>12</v>
      </c>
      <c r="Y306" s="8"/>
      <c r="Z306" s="61" t="s">
        <v>403</v>
      </c>
    </row>
    <row r="307" spans="1:26" ht="14">
      <c r="A307" s="61" t="s">
        <v>262</v>
      </c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>
        <v>1</v>
      </c>
      <c r="Q307" s="21"/>
      <c r="R307" s="21"/>
      <c r="S307" s="21"/>
      <c r="T307" s="21"/>
      <c r="U307" s="21">
        <v>11</v>
      </c>
      <c r="V307" s="21"/>
      <c r="W307" s="21"/>
      <c r="X307" s="21">
        <f t="shared" si="4"/>
        <v>12</v>
      </c>
      <c r="Y307" s="8"/>
      <c r="Z307" s="61" t="s">
        <v>262</v>
      </c>
    </row>
    <row r="308" spans="1:26" ht="14">
      <c r="A308" s="61" t="s">
        <v>654</v>
      </c>
      <c r="B308" s="21"/>
      <c r="C308" s="21"/>
      <c r="D308" s="21"/>
      <c r="E308" s="21"/>
      <c r="F308" s="21"/>
      <c r="G308" s="21"/>
      <c r="H308" s="21"/>
      <c r="I308" s="21"/>
      <c r="J308" s="21"/>
      <c r="K308" s="77"/>
      <c r="L308" s="77"/>
      <c r="M308" s="77"/>
      <c r="N308" s="77"/>
      <c r="O308" s="77"/>
      <c r="P308" s="36">
        <v>1</v>
      </c>
      <c r="Q308" s="36"/>
      <c r="R308" s="21"/>
      <c r="S308" s="21"/>
      <c r="T308" s="21"/>
      <c r="U308" s="21"/>
      <c r="V308" s="21"/>
      <c r="W308" s="21"/>
      <c r="X308" s="21">
        <f t="shared" si="4"/>
        <v>1</v>
      </c>
      <c r="Y308" s="8"/>
      <c r="Z308" s="61" t="s">
        <v>654</v>
      </c>
    </row>
    <row r="309" spans="1:26" ht="14">
      <c r="A309" s="61" t="s">
        <v>669</v>
      </c>
      <c r="B309" s="21"/>
      <c r="C309" s="21">
        <v>2</v>
      </c>
      <c r="D309" s="21"/>
      <c r="E309" s="21"/>
      <c r="F309" s="21"/>
      <c r="G309" s="21"/>
      <c r="H309" s="21"/>
      <c r="I309" s="21"/>
      <c r="J309" s="21"/>
      <c r="K309" s="21">
        <v>1</v>
      </c>
      <c r="L309" s="21">
        <v>3</v>
      </c>
      <c r="M309" s="21">
        <v>2</v>
      </c>
      <c r="N309" s="21"/>
      <c r="O309" s="21">
        <v>1</v>
      </c>
      <c r="P309" s="21">
        <v>4</v>
      </c>
      <c r="Q309" s="21"/>
      <c r="R309" s="21"/>
      <c r="S309" s="21">
        <v>2</v>
      </c>
      <c r="T309" s="21">
        <v>58</v>
      </c>
      <c r="U309" s="21">
        <v>15</v>
      </c>
      <c r="V309" s="21"/>
      <c r="W309" s="21"/>
      <c r="X309" s="21">
        <f t="shared" si="4"/>
        <v>88</v>
      </c>
      <c r="Y309" s="8"/>
      <c r="Z309" s="61" t="s">
        <v>669</v>
      </c>
    </row>
    <row r="310" spans="1:26" ht="14">
      <c r="A310" s="61" t="s">
        <v>670</v>
      </c>
      <c r="B310" s="21">
        <v>13</v>
      </c>
      <c r="C310" s="21"/>
      <c r="D310" s="21">
        <v>2</v>
      </c>
      <c r="E310" s="21">
        <v>2</v>
      </c>
      <c r="F310" s="21">
        <v>1</v>
      </c>
      <c r="G310" s="21">
        <v>1</v>
      </c>
      <c r="H310" s="21">
        <v>1</v>
      </c>
      <c r="I310" s="21"/>
      <c r="J310" s="21">
        <v>2</v>
      </c>
      <c r="K310" s="21"/>
      <c r="L310" s="21">
        <v>3</v>
      </c>
      <c r="M310" s="21">
        <v>1</v>
      </c>
      <c r="N310" s="21"/>
      <c r="O310" s="21"/>
      <c r="P310" s="21">
        <v>2</v>
      </c>
      <c r="Q310" s="21">
        <v>2</v>
      </c>
      <c r="R310" s="36">
        <v>2</v>
      </c>
      <c r="S310" s="36">
        <v>5</v>
      </c>
      <c r="T310" s="36">
        <v>54</v>
      </c>
      <c r="U310" s="21">
        <v>9</v>
      </c>
      <c r="V310" s="21">
        <v>5</v>
      </c>
      <c r="W310" s="21"/>
      <c r="X310" s="21">
        <f t="shared" si="4"/>
        <v>105</v>
      </c>
      <c r="Y310" s="8"/>
      <c r="Z310" s="61" t="s">
        <v>670</v>
      </c>
    </row>
    <row r="311" spans="1:26" ht="14">
      <c r="A311" s="39" t="s">
        <v>1579</v>
      </c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 t="str">
        <f t="shared" si="4"/>
        <v/>
      </c>
      <c r="Y311" s="8"/>
      <c r="Z311" s="39" t="s">
        <v>1579</v>
      </c>
    </row>
    <row r="312" spans="1:26"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21" t="str">
        <f t="shared" si="4"/>
        <v/>
      </c>
    </row>
    <row r="313" spans="1:26" ht="14">
      <c r="A313" s="2" t="s">
        <v>74</v>
      </c>
      <c r="B313" s="45"/>
      <c r="C313" s="45"/>
      <c r="D313" s="45"/>
      <c r="E313" s="45"/>
      <c r="F313" s="45"/>
      <c r="G313" s="45"/>
      <c r="H313" s="45"/>
      <c r="I313" s="45"/>
      <c r="J313" s="45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45"/>
      <c r="W313" s="45"/>
      <c r="X313" s="21" t="str">
        <f t="shared" si="4"/>
        <v/>
      </c>
      <c r="Z313" s="2" t="s">
        <v>74</v>
      </c>
    </row>
    <row r="314" spans="1:26" ht="14">
      <c r="A314" s="61" t="s">
        <v>120</v>
      </c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>
        <v>1</v>
      </c>
      <c r="T314" s="21"/>
      <c r="U314" s="21"/>
      <c r="V314" s="21"/>
      <c r="W314" s="21"/>
      <c r="X314" s="21">
        <f t="shared" si="4"/>
        <v>1</v>
      </c>
      <c r="Y314" s="8"/>
      <c r="Z314" s="61" t="s">
        <v>120</v>
      </c>
    </row>
    <row r="315" spans="1:26" ht="14">
      <c r="A315" s="61" t="s">
        <v>380</v>
      </c>
      <c r="B315" s="21"/>
      <c r="C315" s="21">
        <v>5</v>
      </c>
      <c r="D315" s="21">
        <v>1</v>
      </c>
      <c r="E315" s="21">
        <v>3</v>
      </c>
      <c r="F315" s="21">
        <v>4</v>
      </c>
      <c r="G315" s="21"/>
      <c r="H315" s="21">
        <v>7</v>
      </c>
      <c r="I315" s="21">
        <v>6</v>
      </c>
      <c r="J315" s="21">
        <v>4</v>
      </c>
      <c r="K315" s="21">
        <v>2</v>
      </c>
      <c r="L315" s="21">
        <v>1</v>
      </c>
      <c r="M315" s="21">
        <v>6</v>
      </c>
      <c r="N315" s="21"/>
      <c r="O315" s="21">
        <v>2</v>
      </c>
      <c r="P315" s="21">
        <v>5</v>
      </c>
      <c r="Q315" s="21"/>
      <c r="R315" s="21">
        <v>1</v>
      </c>
      <c r="S315" s="21">
        <v>26</v>
      </c>
      <c r="T315" s="21">
        <v>4</v>
      </c>
      <c r="U315" s="21">
        <v>21</v>
      </c>
      <c r="V315" s="21"/>
      <c r="W315" s="21"/>
      <c r="X315" s="21">
        <f t="shared" si="4"/>
        <v>98</v>
      </c>
      <c r="Y315" s="8"/>
      <c r="Z315" s="61" t="s">
        <v>380</v>
      </c>
    </row>
    <row r="316" spans="1:26" ht="14">
      <c r="A316" s="61" t="s">
        <v>381</v>
      </c>
      <c r="B316" s="21"/>
      <c r="C316" s="21"/>
      <c r="D316" s="21">
        <v>1</v>
      </c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>
        <v>1</v>
      </c>
      <c r="U316" s="21"/>
      <c r="V316" s="21"/>
      <c r="W316" s="21"/>
      <c r="X316" s="21">
        <f t="shared" si="4"/>
        <v>2</v>
      </c>
      <c r="Y316" s="8"/>
      <c r="Z316" s="61" t="s">
        <v>381</v>
      </c>
    </row>
    <row r="317" spans="1:26" ht="14">
      <c r="A317" s="61" t="s">
        <v>1626</v>
      </c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 t="str">
        <f t="shared" si="4"/>
        <v/>
      </c>
      <c r="Y317" s="8"/>
      <c r="Z317" s="61" t="s">
        <v>1626</v>
      </c>
    </row>
    <row r="318" spans="1:26" ht="14">
      <c r="A318" s="61" t="s">
        <v>232</v>
      </c>
      <c r="B318" s="21"/>
      <c r="C318" s="21">
        <v>1</v>
      </c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>
        <v>1</v>
      </c>
      <c r="T318" s="21">
        <v>2</v>
      </c>
      <c r="U318" s="21">
        <v>10</v>
      </c>
      <c r="V318" s="21">
        <v>2</v>
      </c>
      <c r="W318" s="21"/>
      <c r="X318" s="21">
        <f t="shared" si="4"/>
        <v>16</v>
      </c>
      <c r="Y318" s="8"/>
      <c r="Z318" s="61" t="s">
        <v>232</v>
      </c>
    </row>
    <row r="319" spans="1:26" ht="14">
      <c r="A319" s="61" t="s">
        <v>121</v>
      </c>
      <c r="B319" s="21">
        <v>1</v>
      </c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>
        <v>3</v>
      </c>
      <c r="V319" s="21"/>
      <c r="W319" s="21"/>
      <c r="X319" s="21">
        <f t="shared" si="4"/>
        <v>4</v>
      </c>
      <c r="Y319" s="8"/>
      <c r="Z319" s="61" t="s">
        <v>121</v>
      </c>
    </row>
    <row r="320" spans="1:26" ht="14">
      <c r="A320" s="61" t="s">
        <v>857</v>
      </c>
      <c r="B320" s="21">
        <v>5</v>
      </c>
      <c r="C320" s="21">
        <v>8</v>
      </c>
      <c r="D320" s="21">
        <v>1</v>
      </c>
      <c r="E320" s="21">
        <v>1</v>
      </c>
      <c r="F320" s="21">
        <v>3</v>
      </c>
      <c r="G320" s="21">
        <v>2</v>
      </c>
      <c r="H320" s="21">
        <v>3</v>
      </c>
      <c r="I320" s="21">
        <v>5</v>
      </c>
      <c r="J320" s="21">
        <v>8</v>
      </c>
      <c r="K320" s="21">
        <v>5</v>
      </c>
      <c r="L320" s="21"/>
      <c r="M320" s="21">
        <v>3</v>
      </c>
      <c r="N320" s="21"/>
      <c r="O320" s="21">
        <v>2</v>
      </c>
      <c r="P320" s="21">
        <v>1</v>
      </c>
      <c r="Q320" s="21"/>
      <c r="R320" s="21">
        <v>2</v>
      </c>
      <c r="S320" s="21">
        <v>10</v>
      </c>
      <c r="T320" s="21"/>
      <c r="U320" s="21">
        <v>7</v>
      </c>
      <c r="V320" s="21"/>
      <c r="W320" s="21"/>
      <c r="X320" s="21">
        <f t="shared" si="4"/>
        <v>66</v>
      </c>
      <c r="Y320" s="8"/>
      <c r="Z320" s="61" t="s">
        <v>857</v>
      </c>
    </row>
    <row r="321" spans="1:26" ht="14">
      <c r="A321" s="61" t="s">
        <v>420</v>
      </c>
      <c r="B321" s="21">
        <v>2</v>
      </c>
      <c r="C321" s="21">
        <v>24</v>
      </c>
      <c r="D321" s="21">
        <v>1</v>
      </c>
      <c r="E321" s="21">
        <v>5</v>
      </c>
      <c r="F321" s="21">
        <v>6</v>
      </c>
      <c r="G321" s="21">
        <v>11</v>
      </c>
      <c r="H321" s="21">
        <v>3</v>
      </c>
      <c r="I321" s="21">
        <v>6</v>
      </c>
      <c r="J321" s="21">
        <v>1</v>
      </c>
      <c r="K321" s="21"/>
      <c r="L321" s="21"/>
      <c r="M321" s="21"/>
      <c r="N321" s="21"/>
      <c r="O321" s="21"/>
      <c r="P321" s="21"/>
      <c r="Q321" s="21"/>
      <c r="R321" s="21"/>
      <c r="S321" s="21">
        <v>4</v>
      </c>
      <c r="T321" s="21"/>
      <c r="U321" s="21"/>
      <c r="V321" s="21"/>
      <c r="W321" s="21"/>
      <c r="X321" s="21">
        <f t="shared" si="4"/>
        <v>63</v>
      </c>
      <c r="Y321" s="8"/>
      <c r="Z321" s="61" t="s">
        <v>420</v>
      </c>
    </row>
    <row r="322" spans="1:26" ht="14">
      <c r="A322" s="61" t="s">
        <v>856</v>
      </c>
      <c r="B322" s="21"/>
      <c r="C322" s="21"/>
      <c r="D322" s="21">
        <v>1</v>
      </c>
      <c r="E322" s="21">
        <v>2</v>
      </c>
      <c r="F322" s="21"/>
      <c r="G322" s="21"/>
      <c r="H322" s="21"/>
      <c r="I322" s="21"/>
      <c r="J322" s="21"/>
      <c r="K322" s="21">
        <v>1</v>
      </c>
      <c r="L322" s="21"/>
      <c r="M322" s="21"/>
      <c r="N322" s="21"/>
      <c r="O322" s="21"/>
      <c r="P322" s="21">
        <v>1</v>
      </c>
      <c r="Q322" s="21"/>
      <c r="R322" s="21"/>
      <c r="S322" s="21">
        <v>6</v>
      </c>
      <c r="T322" s="21">
        <v>8</v>
      </c>
      <c r="U322" s="21">
        <v>1</v>
      </c>
      <c r="V322" s="21"/>
      <c r="W322" s="21"/>
      <c r="X322" s="21">
        <f t="shared" si="4"/>
        <v>20</v>
      </c>
      <c r="Y322" s="8"/>
      <c r="Z322" s="61" t="s">
        <v>856</v>
      </c>
    </row>
    <row r="323" spans="1:26" ht="14">
      <c r="A323" s="61" t="s">
        <v>1627</v>
      </c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>
        <v>1</v>
      </c>
      <c r="T323" s="21"/>
      <c r="U323" s="21"/>
      <c r="V323" s="21"/>
      <c r="W323" s="21"/>
      <c r="X323" s="21">
        <f t="shared" si="4"/>
        <v>1</v>
      </c>
      <c r="Y323" s="8"/>
      <c r="Z323" s="61" t="s">
        <v>1627</v>
      </c>
    </row>
    <row r="324" spans="1:26" ht="14">
      <c r="A324" s="61" t="s">
        <v>1193</v>
      </c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 t="str">
        <f t="shared" si="4"/>
        <v/>
      </c>
      <c r="Y324" s="8"/>
      <c r="Z324" s="61" t="s">
        <v>1193</v>
      </c>
    </row>
    <row r="325" spans="1:26" ht="14">
      <c r="A325" s="61" t="s">
        <v>1281</v>
      </c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 t="str">
        <f t="shared" si="4"/>
        <v/>
      </c>
      <c r="Y325" s="8"/>
      <c r="Z325" s="61" t="s">
        <v>1281</v>
      </c>
    </row>
    <row r="326" spans="1:26" ht="14">
      <c r="A326" s="61" t="s">
        <v>382</v>
      </c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>
        <v>10</v>
      </c>
      <c r="V326" s="21"/>
      <c r="W326" s="21"/>
      <c r="X326" s="21">
        <f t="shared" ref="X326:X367" si="5">IF(SUM(B326:V326)=0,"",SUM(B326:V326))</f>
        <v>10</v>
      </c>
      <c r="Y326" s="8"/>
      <c r="Z326" s="61" t="s">
        <v>382</v>
      </c>
    </row>
    <row r="327" spans="1:26" ht="14">
      <c r="A327" s="61" t="s">
        <v>234</v>
      </c>
      <c r="B327" s="21"/>
      <c r="C327" s="21"/>
      <c r="D327" s="21"/>
      <c r="E327" s="21"/>
      <c r="F327" s="21">
        <v>2</v>
      </c>
      <c r="G327" s="21"/>
      <c r="H327" s="21"/>
      <c r="I327" s="21"/>
      <c r="J327" s="21">
        <v>1</v>
      </c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>
        <v>6</v>
      </c>
      <c r="V327" s="21"/>
      <c r="W327" s="21"/>
      <c r="X327" s="21">
        <f t="shared" si="5"/>
        <v>9</v>
      </c>
      <c r="Y327" s="8"/>
      <c r="Z327" s="61" t="s">
        <v>234</v>
      </c>
    </row>
    <row r="328" spans="1:26" ht="14">
      <c r="A328" s="61" t="s">
        <v>122</v>
      </c>
      <c r="B328" s="21">
        <v>9</v>
      </c>
      <c r="C328" s="21">
        <v>5</v>
      </c>
      <c r="D328" s="21">
        <v>1</v>
      </c>
      <c r="E328" s="21">
        <v>3</v>
      </c>
      <c r="F328" s="21">
        <v>7</v>
      </c>
      <c r="G328" s="21">
        <v>3</v>
      </c>
      <c r="H328" s="21">
        <v>6</v>
      </c>
      <c r="I328" s="21">
        <v>7</v>
      </c>
      <c r="J328" s="21">
        <v>3</v>
      </c>
      <c r="K328" s="21"/>
      <c r="L328" s="21">
        <v>1</v>
      </c>
      <c r="M328" s="21">
        <v>9</v>
      </c>
      <c r="N328" s="21"/>
      <c r="O328" s="21">
        <v>4</v>
      </c>
      <c r="P328" s="21">
        <v>7</v>
      </c>
      <c r="Q328" s="21"/>
      <c r="R328" s="21"/>
      <c r="S328" s="20">
        <v>12</v>
      </c>
      <c r="T328" s="20">
        <v>5</v>
      </c>
      <c r="U328" s="21">
        <v>12</v>
      </c>
      <c r="V328" s="21">
        <v>4</v>
      </c>
      <c r="W328" s="21"/>
      <c r="X328" s="21">
        <f t="shared" si="5"/>
        <v>98</v>
      </c>
      <c r="Y328" s="8"/>
      <c r="Z328" s="61" t="s">
        <v>122</v>
      </c>
    </row>
    <row r="329" spans="1:26" ht="14">
      <c r="A329" s="61" t="s">
        <v>2</v>
      </c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>
        <v>1</v>
      </c>
      <c r="V329" s="21"/>
      <c r="W329" s="21"/>
      <c r="X329" s="21">
        <f t="shared" si="5"/>
        <v>1</v>
      </c>
      <c r="Y329" s="8"/>
      <c r="Z329" s="61" t="s">
        <v>2</v>
      </c>
    </row>
    <row r="330" spans="1:26" ht="14">
      <c r="A330" s="61" t="s">
        <v>536</v>
      </c>
      <c r="B330" s="21">
        <v>34</v>
      </c>
      <c r="C330" s="21">
        <v>13</v>
      </c>
      <c r="D330" s="21">
        <v>4</v>
      </c>
      <c r="E330" s="21">
        <v>1</v>
      </c>
      <c r="F330" s="21">
        <v>3</v>
      </c>
      <c r="G330" s="21">
        <v>3</v>
      </c>
      <c r="H330" s="21">
        <v>4</v>
      </c>
      <c r="I330" s="21">
        <v>20</v>
      </c>
      <c r="J330" s="21">
        <v>2</v>
      </c>
      <c r="K330" s="21">
        <v>1</v>
      </c>
      <c r="L330" s="21"/>
      <c r="M330" s="21">
        <v>5</v>
      </c>
      <c r="N330" s="21">
        <v>1</v>
      </c>
      <c r="O330" s="21">
        <v>2</v>
      </c>
      <c r="P330" s="21">
        <v>1</v>
      </c>
      <c r="Q330" s="21"/>
      <c r="R330" s="21">
        <v>5</v>
      </c>
      <c r="S330" s="21">
        <v>13</v>
      </c>
      <c r="T330" s="21"/>
      <c r="U330" s="21">
        <v>18</v>
      </c>
      <c r="V330" s="21"/>
      <c r="W330" s="21"/>
      <c r="X330" s="21">
        <f t="shared" si="5"/>
        <v>130</v>
      </c>
      <c r="Y330" s="8"/>
      <c r="Z330" s="61" t="s">
        <v>536</v>
      </c>
    </row>
    <row r="331" spans="1:26" ht="14">
      <c r="A331" s="39" t="s">
        <v>1580</v>
      </c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>
        <v>1</v>
      </c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>
        <f t="shared" si="5"/>
        <v>1</v>
      </c>
      <c r="Y331" s="8"/>
      <c r="Z331" s="39" t="s">
        <v>1580</v>
      </c>
    </row>
    <row r="332" spans="1:26">
      <c r="A332" s="48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21" t="str">
        <f t="shared" si="5"/>
        <v/>
      </c>
      <c r="Z332" s="48"/>
    </row>
    <row r="333" spans="1:26" ht="14">
      <c r="A333" s="2" t="s">
        <v>1282</v>
      </c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21" t="str">
        <f t="shared" si="5"/>
        <v/>
      </c>
      <c r="Z333" s="2" t="s">
        <v>1282</v>
      </c>
    </row>
    <row r="334" spans="1:26" ht="14">
      <c r="A334" s="62" t="s">
        <v>257</v>
      </c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>
        <v>1</v>
      </c>
      <c r="N334" s="21"/>
      <c r="O334" s="21"/>
      <c r="P334" s="21"/>
      <c r="Q334" s="21"/>
      <c r="R334" s="21"/>
      <c r="S334" s="21">
        <v>4</v>
      </c>
      <c r="T334" s="21">
        <v>3</v>
      </c>
      <c r="U334" s="21">
        <v>3</v>
      </c>
      <c r="V334" s="21">
        <v>2</v>
      </c>
      <c r="W334" s="21"/>
      <c r="X334" s="21">
        <f t="shared" si="5"/>
        <v>13</v>
      </c>
      <c r="Y334" s="8"/>
      <c r="Z334" s="62" t="s">
        <v>257</v>
      </c>
    </row>
    <row r="335" spans="1:26"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21" t="str">
        <f t="shared" si="5"/>
        <v/>
      </c>
    </row>
    <row r="336" spans="1:26" ht="14">
      <c r="A336" s="2" t="s">
        <v>1041</v>
      </c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21" t="str">
        <f t="shared" si="5"/>
        <v/>
      </c>
      <c r="Z336" s="2" t="s">
        <v>1041</v>
      </c>
    </row>
    <row r="337" spans="1:26" ht="14">
      <c r="A337" s="61" t="s">
        <v>610</v>
      </c>
      <c r="B337" s="21"/>
      <c r="C337" s="21"/>
      <c r="D337" s="21"/>
      <c r="E337" s="21"/>
      <c r="F337" s="21"/>
      <c r="G337" s="21"/>
      <c r="H337" s="21"/>
      <c r="I337" s="21"/>
      <c r="J337" s="21">
        <v>8</v>
      </c>
      <c r="K337" s="21"/>
      <c r="L337" s="21"/>
      <c r="M337" s="21"/>
      <c r="N337" s="21"/>
      <c r="O337" s="21"/>
      <c r="P337" s="21"/>
      <c r="Q337" s="21"/>
      <c r="R337" s="77"/>
      <c r="S337" s="77"/>
      <c r="T337" s="77"/>
      <c r="U337" s="21"/>
      <c r="V337" s="21"/>
      <c r="W337" s="21"/>
      <c r="X337" s="21">
        <f t="shared" si="5"/>
        <v>8</v>
      </c>
      <c r="Y337" s="8"/>
      <c r="Z337" s="61" t="s">
        <v>610</v>
      </c>
    </row>
    <row r="338" spans="1:26" ht="14">
      <c r="A338" s="61" t="s">
        <v>747</v>
      </c>
      <c r="B338" s="21"/>
      <c r="C338" s="21"/>
      <c r="D338" s="21"/>
      <c r="E338" s="21"/>
      <c r="F338" s="21">
        <v>16</v>
      </c>
      <c r="G338" s="21">
        <v>2</v>
      </c>
      <c r="H338" s="21"/>
      <c r="I338" s="21"/>
      <c r="J338" s="21">
        <v>5</v>
      </c>
      <c r="K338" s="21">
        <v>4</v>
      </c>
      <c r="L338" s="21">
        <v>1</v>
      </c>
      <c r="M338" s="21">
        <v>5</v>
      </c>
      <c r="N338" s="21"/>
      <c r="O338" s="21"/>
      <c r="P338" s="21">
        <v>26</v>
      </c>
      <c r="Q338" s="21">
        <v>4</v>
      </c>
      <c r="R338" s="21">
        <v>6</v>
      </c>
      <c r="S338" s="21">
        <v>51</v>
      </c>
      <c r="T338" s="21">
        <v>21</v>
      </c>
      <c r="U338" s="21">
        <v>37</v>
      </c>
      <c r="V338" s="21">
        <v>19</v>
      </c>
      <c r="W338" s="21"/>
      <c r="X338" s="21">
        <f t="shared" si="5"/>
        <v>197</v>
      </c>
      <c r="Y338" s="8"/>
      <c r="Z338" s="61" t="s">
        <v>747</v>
      </c>
    </row>
    <row r="339" spans="1:26" ht="14">
      <c r="A339" s="61" t="s">
        <v>553</v>
      </c>
      <c r="B339" s="21">
        <v>8</v>
      </c>
      <c r="C339" s="21">
        <v>1</v>
      </c>
      <c r="D339" s="21"/>
      <c r="E339" s="21">
        <v>3</v>
      </c>
      <c r="F339" s="21">
        <v>3</v>
      </c>
      <c r="G339" s="21"/>
      <c r="H339" s="21"/>
      <c r="I339" s="21"/>
      <c r="J339" s="21"/>
      <c r="K339" s="21">
        <v>4</v>
      </c>
      <c r="L339" s="21"/>
      <c r="M339" s="21">
        <v>1</v>
      </c>
      <c r="N339" s="21"/>
      <c r="O339" s="21">
        <v>1</v>
      </c>
      <c r="P339" s="21">
        <v>1</v>
      </c>
      <c r="Q339" s="21">
        <v>3</v>
      </c>
      <c r="R339" s="21">
        <v>1</v>
      </c>
      <c r="S339" s="21">
        <v>7</v>
      </c>
      <c r="T339" s="21">
        <v>6</v>
      </c>
      <c r="U339" s="21">
        <v>4</v>
      </c>
      <c r="V339" s="21">
        <v>5</v>
      </c>
      <c r="W339" s="21"/>
      <c r="X339" s="21">
        <f t="shared" si="5"/>
        <v>48</v>
      </c>
      <c r="Y339" s="8"/>
      <c r="Z339" s="61" t="s">
        <v>553</v>
      </c>
    </row>
    <row r="340" spans="1:26" ht="14">
      <c r="A340" s="61" t="s">
        <v>752</v>
      </c>
      <c r="B340" s="21">
        <v>46</v>
      </c>
      <c r="C340" s="21"/>
      <c r="D340" s="21"/>
      <c r="E340" s="21">
        <v>2</v>
      </c>
      <c r="F340" s="21">
        <v>14</v>
      </c>
      <c r="G340" s="21"/>
      <c r="H340" s="21">
        <v>100</v>
      </c>
      <c r="I340" s="21"/>
      <c r="J340" s="21">
        <v>101</v>
      </c>
      <c r="K340" s="21"/>
      <c r="L340" s="21">
        <v>13</v>
      </c>
      <c r="M340" s="21">
        <v>19</v>
      </c>
      <c r="N340" s="21"/>
      <c r="O340" s="21">
        <v>3</v>
      </c>
      <c r="P340" s="21">
        <v>7</v>
      </c>
      <c r="Q340" s="21">
        <v>2</v>
      </c>
      <c r="R340" s="21">
        <v>2</v>
      </c>
      <c r="S340" s="21">
        <v>21</v>
      </c>
      <c r="T340" s="21">
        <v>6</v>
      </c>
      <c r="U340" s="21">
        <v>21</v>
      </c>
      <c r="V340" s="21">
        <v>46</v>
      </c>
      <c r="W340" s="21"/>
      <c r="X340" s="21">
        <f t="shared" si="5"/>
        <v>403</v>
      </c>
      <c r="Y340" s="8"/>
      <c r="Z340" s="61" t="s">
        <v>752</v>
      </c>
    </row>
    <row r="341" spans="1:26" ht="14">
      <c r="A341" s="61" t="s">
        <v>1628</v>
      </c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 t="str">
        <f t="shared" si="5"/>
        <v/>
      </c>
      <c r="Y341" s="8"/>
      <c r="Z341" s="61" t="s">
        <v>1628</v>
      </c>
    </row>
    <row r="342" spans="1:26" ht="14">
      <c r="A342" s="61" t="s">
        <v>484</v>
      </c>
      <c r="B342" s="21">
        <v>53</v>
      </c>
      <c r="C342" s="21">
        <v>12</v>
      </c>
      <c r="D342" s="21">
        <v>3</v>
      </c>
      <c r="E342" s="21">
        <v>16</v>
      </c>
      <c r="F342" s="21">
        <v>2</v>
      </c>
      <c r="G342" s="21">
        <v>2</v>
      </c>
      <c r="H342" s="21"/>
      <c r="I342" s="21">
        <v>13</v>
      </c>
      <c r="J342" s="21">
        <v>9</v>
      </c>
      <c r="K342" s="21">
        <v>2</v>
      </c>
      <c r="L342" s="21">
        <v>1</v>
      </c>
      <c r="M342" s="21">
        <v>7</v>
      </c>
      <c r="N342" s="21">
        <v>3</v>
      </c>
      <c r="O342" s="21">
        <v>1</v>
      </c>
      <c r="P342" s="21">
        <v>9</v>
      </c>
      <c r="Q342" s="21">
        <v>4</v>
      </c>
      <c r="R342" s="21">
        <v>1</v>
      </c>
      <c r="S342" s="21">
        <v>14</v>
      </c>
      <c r="T342" s="21">
        <v>25</v>
      </c>
      <c r="U342" s="21">
        <v>20</v>
      </c>
      <c r="V342" s="21">
        <v>9</v>
      </c>
      <c r="W342" s="21"/>
      <c r="X342" s="21">
        <f t="shared" si="5"/>
        <v>206</v>
      </c>
      <c r="Y342" s="8"/>
      <c r="Z342" s="61" t="s">
        <v>484</v>
      </c>
    </row>
    <row r="343" spans="1:26" ht="14">
      <c r="A343" s="61" t="s">
        <v>631</v>
      </c>
      <c r="B343" s="21">
        <v>16</v>
      </c>
      <c r="C343" s="21"/>
      <c r="D343" s="21"/>
      <c r="E343" s="21">
        <v>1</v>
      </c>
      <c r="F343" s="21">
        <v>2</v>
      </c>
      <c r="G343" s="21">
        <v>7</v>
      </c>
      <c r="H343" s="21"/>
      <c r="I343" s="21"/>
      <c r="J343" s="21">
        <v>19</v>
      </c>
      <c r="K343" s="21"/>
      <c r="L343" s="21">
        <v>1</v>
      </c>
      <c r="M343" s="21"/>
      <c r="N343" s="21"/>
      <c r="O343" s="21">
        <v>5</v>
      </c>
      <c r="P343" s="21">
        <v>3</v>
      </c>
      <c r="Q343" s="21">
        <v>30</v>
      </c>
      <c r="R343" s="21"/>
      <c r="S343" s="21">
        <v>1</v>
      </c>
      <c r="T343" s="21">
        <v>5</v>
      </c>
      <c r="U343" s="21">
        <v>7</v>
      </c>
      <c r="V343" s="21">
        <v>8</v>
      </c>
      <c r="W343" s="21"/>
      <c r="X343" s="21">
        <f t="shared" si="5"/>
        <v>105</v>
      </c>
      <c r="Y343" s="8"/>
      <c r="Z343" s="61" t="s">
        <v>631</v>
      </c>
    </row>
    <row r="344" spans="1:26" ht="14">
      <c r="A344" s="39" t="s">
        <v>1581</v>
      </c>
      <c r="B344" s="21"/>
      <c r="C344" s="21"/>
      <c r="D344" s="21"/>
      <c r="E344" s="21">
        <v>16</v>
      </c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>
        <f t="shared" si="5"/>
        <v>16</v>
      </c>
      <c r="Y344" s="8"/>
      <c r="Z344" s="39" t="s">
        <v>1581</v>
      </c>
    </row>
    <row r="345" spans="1:26"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21" t="str">
        <f t="shared" si="5"/>
        <v/>
      </c>
    </row>
    <row r="346" spans="1:26"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1" t="str">
        <f t="shared" si="5"/>
        <v/>
      </c>
    </row>
    <row r="347" spans="1:26" ht="14">
      <c r="A347" s="2" t="s">
        <v>405</v>
      </c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21" t="str">
        <f t="shared" si="5"/>
        <v/>
      </c>
      <c r="Z347" s="2" t="s">
        <v>405</v>
      </c>
    </row>
    <row r="348" spans="1:26" ht="14">
      <c r="A348" s="61" t="s">
        <v>256</v>
      </c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 t="str">
        <f t="shared" si="5"/>
        <v/>
      </c>
      <c r="Y348" s="8"/>
      <c r="Z348" s="61" t="s">
        <v>256</v>
      </c>
    </row>
    <row r="349" spans="1:26" ht="14">
      <c r="A349" s="61" t="s">
        <v>620</v>
      </c>
      <c r="B349" s="21">
        <v>2</v>
      </c>
      <c r="C349" s="21">
        <v>4</v>
      </c>
      <c r="D349" s="21"/>
      <c r="E349" s="21"/>
      <c r="F349" s="21">
        <v>2</v>
      </c>
      <c r="G349" s="21"/>
      <c r="H349" s="21">
        <v>2</v>
      </c>
      <c r="I349" s="21"/>
      <c r="J349" s="21"/>
      <c r="K349" s="21"/>
      <c r="L349" s="21"/>
      <c r="M349" s="21">
        <v>1</v>
      </c>
      <c r="N349" s="21"/>
      <c r="O349" s="21"/>
      <c r="P349" s="21">
        <v>6</v>
      </c>
      <c r="Q349" s="21"/>
      <c r="R349" s="21">
        <v>1</v>
      </c>
      <c r="S349" s="21"/>
      <c r="T349" s="21">
        <v>14</v>
      </c>
      <c r="U349" s="21">
        <v>5</v>
      </c>
      <c r="V349" s="21"/>
      <c r="W349" s="21"/>
      <c r="X349" s="21">
        <f t="shared" si="5"/>
        <v>37</v>
      </c>
      <c r="Y349" s="8"/>
      <c r="Z349" s="61" t="s">
        <v>620</v>
      </c>
    </row>
    <row r="350" spans="1:26" ht="14">
      <c r="A350" s="61" t="s">
        <v>166</v>
      </c>
      <c r="B350" s="21">
        <v>3</v>
      </c>
      <c r="C350" s="21">
        <v>30</v>
      </c>
      <c r="D350" s="21">
        <v>3</v>
      </c>
      <c r="E350" s="21">
        <v>1</v>
      </c>
      <c r="F350" s="21">
        <v>1</v>
      </c>
      <c r="G350" s="21">
        <v>4</v>
      </c>
      <c r="H350" s="21">
        <v>4</v>
      </c>
      <c r="I350" s="21"/>
      <c r="J350" s="21">
        <v>1</v>
      </c>
      <c r="K350" s="21"/>
      <c r="L350" s="21"/>
      <c r="M350" s="21">
        <v>7</v>
      </c>
      <c r="N350" s="21"/>
      <c r="O350" s="21">
        <v>1</v>
      </c>
      <c r="P350" s="21"/>
      <c r="Q350" s="21"/>
      <c r="R350" s="21"/>
      <c r="S350" s="21">
        <v>7</v>
      </c>
      <c r="T350" s="21">
        <v>2</v>
      </c>
      <c r="U350" s="21">
        <v>14</v>
      </c>
      <c r="V350" s="21"/>
      <c r="W350" s="21"/>
      <c r="X350" s="21">
        <f t="shared" si="5"/>
        <v>78</v>
      </c>
      <c r="Y350" s="8"/>
      <c r="Z350" s="61" t="s">
        <v>166</v>
      </c>
    </row>
    <row r="351" spans="1:26" ht="14">
      <c r="A351" s="61" t="s">
        <v>583</v>
      </c>
      <c r="B351" s="21"/>
      <c r="C351" s="21">
        <v>20</v>
      </c>
      <c r="D351" s="21">
        <v>2</v>
      </c>
      <c r="E351" s="21">
        <v>2</v>
      </c>
      <c r="F351" s="21"/>
      <c r="G351" s="21">
        <v>1</v>
      </c>
      <c r="H351" s="21">
        <v>1</v>
      </c>
      <c r="I351" s="21"/>
      <c r="J351" s="21"/>
      <c r="K351" s="21"/>
      <c r="L351" s="21"/>
      <c r="M351" s="21">
        <v>4</v>
      </c>
      <c r="N351" s="21"/>
      <c r="O351" s="21"/>
      <c r="P351" s="21">
        <v>1</v>
      </c>
      <c r="Q351" s="21"/>
      <c r="R351" s="21"/>
      <c r="S351" s="21">
        <v>2</v>
      </c>
      <c r="T351" s="21">
        <v>1</v>
      </c>
      <c r="U351" s="21">
        <v>13</v>
      </c>
      <c r="V351" s="21"/>
      <c r="W351" s="21"/>
      <c r="X351" s="21">
        <f t="shared" si="5"/>
        <v>47</v>
      </c>
      <c r="Y351" s="8"/>
      <c r="Z351" s="61" t="s">
        <v>583</v>
      </c>
    </row>
    <row r="352" spans="1:26" ht="14">
      <c r="A352" s="61" t="s">
        <v>520</v>
      </c>
      <c r="B352" s="21">
        <v>14</v>
      </c>
      <c r="C352" s="21">
        <v>2</v>
      </c>
      <c r="D352" s="21"/>
      <c r="E352" s="21">
        <v>1</v>
      </c>
      <c r="F352" s="21">
        <v>13</v>
      </c>
      <c r="G352" s="21">
        <v>3</v>
      </c>
      <c r="H352" s="21">
        <v>9</v>
      </c>
      <c r="I352" s="21"/>
      <c r="J352" s="21">
        <v>4</v>
      </c>
      <c r="K352" s="21"/>
      <c r="L352" s="21">
        <v>1</v>
      </c>
      <c r="M352" s="21">
        <v>3</v>
      </c>
      <c r="N352" s="21"/>
      <c r="O352" s="21">
        <v>1</v>
      </c>
      <c r="P352" s="21">
        <v>2</v>
      </c>
      <c r="Q352" s="21"/>
      <c r="R352" s="21"/>
      <c r="S352" s="21">
        <v>4</v>
      </c>
      <c r="T352" s="21">
        <v>3</v>
      </c>
      <c r="U352" s="21"/>
      <c r="V352" s="21"/>
      <c r="W352" s="21"/>
      <c r="X352" s="21">
        <f t="shared" si="5"/>
        <v>60</v>
      </c>
      <c r="Y352" s="8"/>
      <c r="Z352" s="61" t="s">
        <v>520</v>
      </c>
    </row>
    <row r="353" spans="1:26" ht="14">
      <c r="A353" s="39" t="s">
        <v>1582</v>
      </c>
      <c r="B353" s="21">
        <v>4</v>
      </c>
      <c r="C353" s="21">
        <v>3</v>
      </c>
      <c r="D353" s="21"/>
      <c r="E353" s="21">
        <v>3</v>
      </c>
      <c r="F353" s="21">
        <v>1</v>
      </c>
      <c r="G353" s="21">
        <v>1</v>
      </c>
      <c r="H353" s="21">
        <v>7</v>
      </c>
      <c r="I353" s="21"/>
      <c r="J353" s="21">
        <v>3</v>
      </c>
      <c r="K353" s="21"/>
      <c r="L353" s="21"/>
      <c r="M353" s="21">
        <v>14</v>
      </c>
      <c r="N353" s="21"/>
      <c r="O353" s="21">
        <v>9</v>
      </c>
      <c r="P353" s="21">
        <v>2</v>
      </c>
      <c r="Q353" s="21"/>
      <c r="R353" s="21">
        <v>1</v>
      </c>
      <c r="S353" s="20">
        <v>18</v>
      </c>
      <c r="T353" s="20">
        <v>7</v>
      </c>
      <c r="U353" s="21">
        <v>9</v>
      </c>
      <c r="V353" s="21">
        <v>2</v>
      </c>
      <c r="W353" s="21"/>
      <c r="X353" s="21">
        <f t="shared" si="5"/>
        <v>84</v>
      </c>
      <c r="Y353" s="8"/>
      <c r="Z353" s="39" t="s">
        <v>1582</v>
      </c>
    </row>
    <row r="354" spans="1:26" ht="14">
      <c r="A354" s="61" t="s">
        <v>177</v>
      </c>
      <c r="B354" s="21"/>
      <c r="C354" s="21">
        <v>13</v>
      </c>
      <c r="D354" s="21"/>
      <c r="E354" s="21">
        <v>2</v>
      </c>
      <c r="F354" s="21">
        <v>3</v>
      </c>
      <c r="G354" s="21">
        <v>1</v>
      </c>
      <c r="H354" s="21">
        <v>1</v>
      </c>
      <c r="I354" s="21"/>
      <c r="J354" s="21">
        <v>6</v>
      </c>
      <c r="K354" s="21"/>
      <c r="L354" s="21">
        <v>1</v>
      </c>
      <c r="M354" s="21">
        <v>5</v>
      </c>
      <c r="N354" s="21"/>
      <c r="O354" s="21"/>
      <c r="P354" s="21">
        <v>2</v>
      </c>
      <c r="Q354" s="21"/>
      <c r="R354" s="21"/>
      <c r="S354" s="21">
        <v>8</v>
      </c>
      <c r="T354" s="21">
        <v>14</v>
      </c>
      <c r="U354" s="21">
        <v>23</v>
      </c>
      <c r="V354" s="21">
        <v>2</v>
      </c>
      <c r="W354" s="21"/>
      <c r="X354" s="21">
        <f t="shared" si="5"/>
        <v>81</v>
      </c>
      <c r="Y354" s="8"/>
      <c r="Z354" s="61" t="s">
        <v>177</v>
      </c>
    </row>
    <row r="355" spans="1:26" ht="14">
      <c r="A355" s="39" t="s">
        <v>1503</v>
      </c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 t="str">
        <f t="shared" si="5"/>
        <v/>
      </c>
      <c r="Y355" s="8"/>
      <c r="Z355" s="39" t="s">
        <v>1503</v>
      </c>
    </row>
    <row r="356" spans="1:26" ht="14">
      <c r="A356" s="61" t="s">
        <v>1312</v>
      </c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 t="str">
        <f t="shared" si="5"/>
        <v/>
      </c>
      <c r="Y356" s="8"/>
      <c r="Z356" s="61" t="s">
        <v>1312</v>
      </c>
    </row>
    <row r="357" spans="1:26" ht="14">
      <c r="A357" s="61" t="s">
        <v>178</v>
      </c>
      <c r="B357" s="21">
        <v>3</v>
      </c>
      <c r="C357" s="21"/>
      <c r="D357" s="21">
        <v>1</v>
      </c>
      <c r="E357" s="21"/>
      <c r="F357" s="21"/>
      <c r="G357" s="21"/>
      <c r="H357" s="21">
        <v>2</v>
      </c>
      <c r="I357" s="21"/>
      <c r="J357" s="21"/>
      <c r="K357" s="21"/>
      <c r="L357" s="21"/>
      <c r="M357" s="21">
        <v>4</v>
      </c>
      <c r="N357" s="21"/>
      <c r="O357" s="21"/>
      <c r="P357" s="21"/>
      <c r="Q357" s="21"/>
      <c r="R357" s="21"/>
      <c r="S357" s="21">
        <v>5</v>
      </c>
      <c r="T357" s="21"/>
      <c r="U357" s="21"/>
      <c r="V357" s="21"/>
      <c r="W357" s="21"/>
      <c r="X357" s="21">
        <f t="shared" si="5"/>
        <v>15</v>
      </c>
      <c r="Y357" s="8"/>
      <c r="Z357" s="61" t="s">
        <v>178</v>
      </c>
    </row>
    <row r="358" spans="1:26" ht="14">
      <c r="A358" s="61" t="s">
        <v>72</v>
      </c>
      <c r="B358" s="21"/>
      <c r="C358" s="21">
        <v>1</v>
      </c>
      <c r="D358" s="21"/>
      <c r="E358" s="21"/>
      <c r="F358" s="21"/>
      <c r="G358" s="21"/>
      <c r="H358" s="21">
        <v>1</v>
      </c>
      <c r="I358" s="21"/>
      <c r="J358" s="21">
        <v>1</v>
      </c>
      <c r="K358" s="21"/>
      <c r="L358" s="21"/>
      <c r="M358" s="21">
        <v>3</v>
      </c>
      <c r="N358" s="21"/>
      <c r="O358" s="21"/>
      <c r="P358" s="21">
        <v>2</v>
      </c>
      <c r="Q358" s="21"/>
      <c r="R358" s="21"/>
      <c r="S358" s="21">
        <v>2</v>
      </c>
      <c r="T358" s="21">
        <v>4</v>
      </c>
      <c r="U358" s="21">
        <v>1</v>
      </c>
      <c r="V358" s="21"/>
      <c r="W358" s="21"/>
      <c r="X358" s="21">
        <f t="shared" si="5"/>
        <v>15</v>
      </c>
      <c r="Y358" s="8"/>
      <c r="Z358" s="61" t="s">
        <v>72</v>
      </c>
    </row>
    <row r="359" spans="1:26" ht="14">
      <c r="A359" s="61" t="s">
        <v>400</v>
      </c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>
        <v>1</v>
      </c>
      <c r="N359" s="21"/>
      <c r="O359" s="21"/>
      <c r="P359" s="21"/>
      <c r="Q359" s="21"/>
      <c r="R359" s="21"/>
      <c r="S359" s="21"/>
      <c r="T359" s="21"/>
      <c r="U359" s="21">
        <v>1</v>
      </c>
      <c r="V359" s="21"/>
      <c r="W359" s="21"/>
      <c r="X359" s="21">
        <f t="shared" si="5"/>
        <v>2</v>
      </c>
      <c r="Y359" s="8"/>
      <c r="Z359" s="61" t="s">
        <v>400</v>
      </c>
    </row>
    <row r="360" spans="1:26" ht="14">
      <c r="A360" s="39" t="s">
        <v>1351</v>
      </c>
      <c r="B360" s="21"/>
      <c r="C360" s="21"/>
      <c r="D360" s="21">
        <v>1</v>
      </c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>
        <f t="shared" si="5"/>
        <v>1</v>
      </c>
      <c r="Y360" s="8"/>
      <c r="Z360" s="39" t="s">
        <v>1351</v>
      </c>
    </row>
    <row r="361" spans="1:26" ht="14">
      <c r="A361" s="61" t="s">
        <v>521</v>
      </c>
      <c r="B361" s="21">
        <v>2</v>
      </c>
      <c r="C361" s="21">
        <v>13</v>
      </c>
      <c r="D361" s="21">
        <v>1</v>
      </c>
      <c r="E361" s="21">
        <v>1</v>
      </c>
      <c r="F361" s="21">
        <v>5</v>
      </c>
      <c r="G361" s="21"/>
      <c r="H361" s="21">
        <v>4</v>
      </c>
      <c r="I361" s="21"/>
      <c r="J361" s="21">
        <v>1</v>
      </c>
      <c r="K361" s="21"/>
      <c r="L361" s="21"/>
      <c r="M361" s="21">
        <v>7</v>
      </c>
      <c r="N361" s="21"/>
      <c r="O361" s="21"/>
      <c r="P361" s="21">
        <v>3</v>
      </c>
      <c r="Q361" s="21"/>
      <c r="R361" s="21">
        <v>1</v>
      </c>
      <c r="S361" s="21">
        <v>11</v>
      </c>
      <c r="T361" s="21">
        <v>13</v>
      </c>
      <c r="U361" s="21">
        <v>2</v>
      </c>
      <c r="V361" s="21">
        <v>1</v>
      </c>
      <c r="W361" s="21"/>
      <c r="X361" s="21">
        <f t="shared" si="5"/>
        <v>65</v>
      </c>
      <c r="Y361" s="8"/>
      <c r="Z361" s="61" t="s">
        <v>521</v>
      </c>
    </row>
    <row r="362" spans="1:26" ht="14">
      <c r="A362" s="38" t="s">
        <v>1583</v>
      </c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 t="str">
        <f t="shared" si="5"/>
        <v/>
      </c>
      <c r="Y362" s="8"/>
      <c r="Z362" s="38" t="s">
        <v>1583</v>
      </c>
    </row>
    <row r="363" spans="1:26"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1" t="str">
        <f t="shared" si="5"/>
        <v/>
      </c>
    </row>
    <row r="364" spans="1:26" ht="14">
      <c r="A364" s="2" t="s">
        <v>1629</v>
      </c>
      <c r="B364" s="45"/>
      <c r="C364" s="45"/>
      <c r="D364" s="45"/>
      <c r="E364" s="45"/>
      <c r="F364" s="45"/>
      <c r="G364" s="45"/>
      <c r="H364" s="45"/>
      <c r="I364" s="45"/>
      <c r="J364" s="45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45"/>
      <c r="W364" s="45"/>
      <c r="X364" s="21" t="str">
        <f t="shared" si="5"/>
        <v/>
      </c>
      <c r="Z364" s="2" t="s">
        <v>1629</v>
      </c>
    </row>
    <row r="365" spans="1:26" ht="14">
      <c r="A365" s="61" t="s">
        <v>535</v>
      </c>
      <c r="B365" s="21">
        <v>13</v>
      </c>
      <c r="C365" s="21">
        <v>21</v>
      </c>
      <c r="D365" s="21">
        <v>2</v>
      </c>
      <c r="E365" s="21">
        <v>3</v>
      </c>
      <c r="F365" s="21"/>
      <c r="G365" s="21">
        <v>2</v>
      </c>
      <c r="H365" s="21">
        <v>4</v>
      </c>
      <c r="I365" s="21">
        <v>7</v>
      </c>
      <c r="J365" s="21">
        <v>3</v>
      </c>
      <c r="K365" s="21">
        <v>3</v>
      </c>
      <c r="L365" s="21">
        <v>2</v>
      </c>
      <c r="M365" s="21">
        <v>14</v>
      </c>
      <c r="N365" s="21"/>
      <c r="O365" s="21">
        <v>2</v>
      </c>
      <c r="P365" s="21">
        <v>3</v>
      </c>
      <c r="Q365" s="21"/>
      <c r="R365" s="21">
        <v>1</v>
      </c>
      <c r="S365" s="21">
        <v>17</v>
      </c>
      <c r="T365" s="21">
        <v>9</v>
      </c>
      <c r="U365" s="21">
        <v>16</v>
      </c>
      <c r="V365" s="21"/>
      <c r="W365" s="21"/>
      <c r="X365" s="21">
        <f t="shared" si="5"/>
        <v>122</v>
      </c>
      <c r="Y365" s="8"/>
      <c r="Z365" s="61" t="s">
        <v>535</v>
      </c>
    </row>
    <row r="366" spans="1:26" ht="14">
      <c r="A366" s="61" t="s">
        <v>586</v>
      </c>
      <c r="B366" s="21">
        <v>3</v>
      </c>
      <c r="C366" s="21">
        <v>16</v>
      </c>
      <c r="D366" s="21">
        <v>1</v>
      </c>
      <c r="E366" s="21">
        <v>1</v>
      </c>
      <c r="F366" s="21"/>
      <c r="G366" s="21">
        <v>2</v>
      </c>
      <c r="H366" s="21">
        <v>10</v>
      </c>
      <c r="I366" s="21">
        <v>6</v>
      </c>
      <c r="J366" s="21">
        <v>2</v>
      </c>
      <c r="K366" s="21">
        <v>1</v>
      </c>
      <c r="L366" s="21">
        <v>4</v>
      </c>
      <c r="M366" s="21">
        <v>13</v>
      </c>
      <c r="N366" s="21"/>
      <c r="O366" s="21">
        <v>1</v>
      </c>
      <c r="P366" s="21">
        <v>3</v>
      </c>
      <c r="Q366" s="21"/>
      <c r="R366" s="21">
        <v>2</v>
      </c>
      <c r="S366" s="21">
        <v>5</v>
      </c>
      <c r="T366" s="21">
        <v>1</v>
      </c>
      <c r="U366" s="21">
        <v>11</v>
      </c>
      <c r="V366" s="21"/>
      <c r="W366" s="21"/>
      <c r="X366" s="21">
        <f t="shared" si="5"/>
        <v>82</v>
      </c>
      <c r="Y366" s="8"/>
      <c r="Z366" s="61" t="s">
        <v>586</v>
      </c>
    </row>
    <row r="367" spans="1:26" ht="14">
      <c r="A367" s="61" t="s">
        <v>882</v>
      </c>
      <c r="B367" s="21"/>
      <c r="C367" s="21">
        <v>5</v>
      </c>
      <c r="D367" s="21">
        <v>4</v>
      </c>
      <c r="E367" s="21">
        <v>3</v>
      </c>
      <c r="F367" s="21">
        <v>5</v>
      </c>
      <c r="G367" s="21">
        <v>3</v>
      </c>
      <c r="H367" s="21">
        <v>5</v>
      </c>
      <c r="I367" s="21">
        <v>8</v>
      </c>
      <c r="J367" s="21">
        <v>2</v>
      </c>
      <c r="K367" s="21">
        <v>4</v>
      </c>
      <c r="L367" s="21">
        <v>3</v>
      </c>
      <c r="M367" s="21">
        <v>9</v>
      </c>
      <c r="N367" s="21">
        <v>2</v>
      </c>
      <c r="O367" s="21">
        <v>6</v>
      </c>
      <c r="P367" s="21">
        <v>1</v>
      </c>
      <c r="Q367" s="21"/>
      <c r="R367" s="21">
        <v>1</v>
      </c>
      <c r="S367" s="21">
        <v>15</v>
      </c>
      <c r="T367" s="21">
        <v>4</v>
      </c>
      <c r="U367" s="21">
        <v>28</v>
      </c>
      <c r="V367" s="21"/>
      <c r="W367" s="21"/>
      <c r="X367" s="21">
        <f t="shared" si="5"/>
        <v>108</v>
      </c>
      <c r="Y367" s="8"/>
      <c r="Z367" s="61" t="s">
        <v>882</v>
      </c>
    </row>
    <row r="368" spans="1:26">
      <c r="A368" s="48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Z368" s="48"/>
    </row>
    <row r="369" spans="1:26" ht="14">
      <c r="A369" s="39" t="s">
        <v>1584</v>
      </c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 t="str">
        <f>IF(SUM(B369:V369)=0,"",SUM(B369:V369))</f>
        <v/>
      </c>
      <c r="Y369" s="128"/>
      <c r="Z369" s="39" t="s">
        <v>1584</v>
      </c>
    </row>
    <row r="370" spans="1:26"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</row>
    <row r="371" spans="1:26" ht="14">
      <c r="A371" s="7" t="s">
        <v>1043</v>
      </c>
      <c r="B371" s="21">
        <f t="shared" ref="B371:V371" si="6">COUNT(B6:B7,B9:B12,B14:B27,B29:B35,B37,B41:B47,B51:B54,B58:B61,B64:B68,B72:B75,B78:B85,B87:B98,B102:B109,B113:B115,B118:B122,B126,B130:B136,B139:B144,B146:B151,B156:B164,B168,B171:B172,B175:B182,B186:B189,B193:B199,B201:B204,B208:B211,B215,B218:B223,B227:B229,B233:B236,B238:B242,B246:B267,B271:B282,B284:B288,B290,B294:B310,B314:B323,B325:B330,B334:B343,B348:B354,B357:B359,B361,B365:B367)</f>
        <v>70</v>
      </c>
      <c r="C371" s="21">
        <f t="shared" si="6"/>
        <v>54</v>
      </c>
      <c r="D371" s="21">
        <f t="shared" si="6"/>
        <v>35</v>
      </c>
      <c r="E371" s="21">
        <f t="shared" si="6"/>
        <v>50</v>
      </c>
      <c r="F371" s="21">
        <f t="shared" si="6"/>
        <v>53</v>
      </c>
      <c r="G371" s="21">
        <f t="shared" si="6"/>
        <v>37</v>
      </c>
      <c r="H371" s="21">
        <f t="shared" si="6"/>
        <v>60</v>
      </c>
      <c r="I371" s="21">
        <f t="shared" si="6"/>
        <v>29</v>
      </c>
      <c r="J371" s="21">
        <f t="shared" si="6"/>
        <v>62</v>
      </c>
      <c r="K371" s="21">
        <f t="shared" si="6"/>
        <v>24</v>
      </c>
      <c r="L371" s="21">
        <f t="shared" si="6"/>
        <v>50</v>
      </c>
      <c r="M371" s="21">
        <f t="shared" si="6"/>
        <v>63</v>
      </c>
      <c r="N371" s="21">
        <f t="shared" si="6"/>
        <v>9</v>
      </c>
      <c r="O371" s="21">
        <f t="shared" si="6"/>
        <v>32</v>
      </c>
      <c r="P371" s="21">
        <f t="shared" si="6"/>
        <v>62</v>
      </c>
      <c r="Q371" s="21">
        <f t="shared" si="6"/>
        <v>26</v>
      </c>
      <c r="R371" s="21">
        <f t="shared" si="6"/>
        <v>46</v>
      </c>
      <c r="S371" s="21">
        <f t="shared" si="6"/>
        <v>85</v>
      </c>
      <c r="T371" s="21">
        <f t="shared" si="6"/>
        <v>77</v>
      </c>
      <c r="U371" s="21">
        <f t="shared" si="6"/>
        <v>97</v>
      </c>
      <c r="V371" s="21">
        <f t="shared" si="6"/>
        <v>56</v>
      </c>
      <c r="W371" s="21"/>
      <c r="X371" s="21">
        <f>COUNT(X6:X7,X9:X12,X14:X27,X29:X35,X37,X41:X47,X51:X54,X58:X61,X64:X68,X72:X75,X78:X85,X87:X98,X102:X109,X113:X115,X118:X122,X126,X130:X136,X139:X144,X146:X151,X156:X164,X168,X171:X172,X175:X182,X186:X189,X193:X199,X201:X204,X208:X211,X215,X218:X223,X227:X229,X233:X236,X238:X242,X246:X267,X271:X282,X284:X288,X290,X294:X310,X314:X323,X325:X330,X334:X343,X348:X354,X357:X359,X361,X365:X367)</f>
        <v>155</v>
      </c>
      <c r="Y371" s="8"/>
      <c r="Z371" s="7" t="s">
        <v>1043</v>
      </c>
    </row>
    <row r="372" spans="1:26" ht="14">
      <c r="A372" s="7" t="s">
        <v>915</v>
      </c>
      <c r="B372" s="21">
        <f t="shared" ref="B372" si="7">SUM(B6:B369)</f>
        <v>780</v>
      </c>
      <c r="C372" s="21">
        <f t="shared" ref="C372" si="8">SUM(C6:C369)</f>
        <v>361</v>
      </c>
      <c r="D372" s="21">
        <f t="shared" ref="D372:X372" si="9">SUM(D6:D369)</f>
        <v>63</v>
      </c>
      <c r="E372" s="21">
        <f t="shared" si="9"/>
        <v>188</v>
      </c>
      <c r="F372" s="21">
        <f t="shared" si="9"/>
        <v>233</v>
      </c>
      <c r="G372" s="21">
        <f t="shared" si="9"/>
        <v>154</v>
      </c>
      <c r="H372" s="21">
        <f t="shared" si="9"/>
        <v>315</v>
      </c>
      <c r="I372" s="21">
        <f t="shared" si="9"/>
        <v>238</v>
      </c>
      <c r="J372" s="21">
        <f t="shared" si="9"/>
        <v>468</v>
      </c>
      <c r="K372" s="21">
        <f t="shared" si="9"/>
        <v>69</v>
      </c>
      <c r="L372" s="21">
        <f t="shared" si="9"/>
        <v>224</v>
      </c>
      <c r="M372" s="21">
        <f t="shared" ref="M372" si="10">SUM(M6:M369)</f>
        <v>268</v>
      </c>
      <c r="N372" s="21">
        <f t="shared" si="9"/>
        <v>13</v>
      </c>
      <c r="O372" s="21">
        <f t="shared" si="9"/>
        <v>94</v>
      </c>
      <c r="P372" s="21">
        <f t="shared" si="9"/>
        <v>246</v>
      </c>
      <c r="Q372" s="21">
        <f t="shared" si="9"/>
        <v>128</v>
      </c>
      <c r="R372" s="21">
        <f t="shared" si="9"/>
        <v>105</v>
      </c>
      <c r="S372" s="21">
        <f t="shared" si="9"/>
        <v>737</v>
      </c>
      <c r="T372" s="21">
        <f t="shared" ref="T372" si="11">SUM(T6:T369)</f>
        <v>1292</v>
      </c>
      <c r="U372" s="21">
        <f t="shared" si="9"/>
        <v>843</v>
      </c>
      <c r="V372" s="21">
        <f t="shared" si="9"/>
        <v>478</v>
      </c>
      <c r="W372" s="21"/>
      <c r="X372" s="21">
        <f t="shared" si="9"/>
        <v>7297</v>
      </c>
      <c r="Y372" s="8"/>
      <c r="Z372" s="7" t="s">
        <v>915</v>
      </c>
    </row>
    <row r="374" spans="1:26">
      <c r="A374" s="33" t="s">
        <v>624</v>
      </c>
      <c r="B374" s="77">
        <v>2</v>
      </c>
      <c r="C374" s="77">
        <v>2</v>
      </c>
      <c r="D374" s="77">
        <v>2</v>
      </c>
      <c r="E374" s="77">
        <v>3</v>
      </c>
      <c r="F374" s="77">
        <v>1</v>
      </c>
      <c r="G374" s="77">
        <v>3</v>
      </c>
      <c r="H374" s="77">
        <v>2</v>
      </c>
      <c r="I374" s="77">
        <v>1</v>
      </c>
      <c r="J374" s="77">
        <v>3</v>
      </c>
      <c r="K374" s="77">
        <v>1</v>
      </c>
      <c r="L374" s="77">
        <v>2</v>
      </c>
      <c r="M374" s="77">
        <v>3</v>
      </c>
      <c r="N374" s="77">
        <v>1</v>
      </c>
      <c r="O374" s="77">
        <v>1</v>
      </c>
      <c r="P374" s="77">
        <v>1</v>
      </c>
      <c r="Q374" s="77">
        <v>2</v>
      </c>
      <c r="R374" s="77">
        <v>3</v>
      </c>
      <c r="S374" s="77">
        <v>2</v>
      </c>
      <c r="T374" s="77">
        <v>1</v>
      </c>
      <c r="U374" s="77">
        <v>2</v>
      </c>
      <c r="V374" s="77">
        <v>3</v>
      </c>
      <c r="W374" s="77"/>
      <c r="X374" s="21">
        <f>IF(SUM(B374:V374)=0,"",SUM(B374:V374))</f>
        <v>41</v>
      </c>
      <c r="Y374" s="8"/>
      <c r="Z374" s="8" t="s">
        <v>624</v>
      </c>
    </row>
    <row r="375" spans="1:26">
      <c r="A375" s="8" t="s">
        <v>395</v>
      </c>
      <c r="B375" s="77">
        <v>1</v>
      </c>
      <c r="C375" s="77">
        <v>1</v>
      </c>
      <c r="D375" s="77">
        <v>1</v>
      </c>
      <c r="E375" s="77">
        <v>1</v>
      </c>
      <c r="F375" s="77">
        <v>1</v>
      </c>
      <c r="G375" s="77">
        <v>1</v>
      </c>
      <c r="H375" s="77">
        <v>1</v>
      </c>
      <c r="I375" s="77">
        <v>1</v>
      </c>
      <c r="J375" s="77">
        <v>1</v>
      </c>
      <c r="K375" s="77">
        <v>1</v>
      </c>
      <c r="L375" s="77">
        <v>1</v>
      </c>
      <c r="M375" s="77">
        <v>1</v>
      </c>
      <c r="N375" s="77">
        <v>1</v>
      </c>
      <c r="O375" s="77">
        <v>1</v>
      </c>
      <c r="P375" s="77">
        <v>1</v>
      </c>
      <c r="Q375" s="77">
        <v>1</v>
      </c>
      <c r="R375" s="77">
        <v>1</v>
      </c>
      <c r="S375" s="77">
        <v>1</v>
      </c>
      <c r="T375" s="77">
        <v>1</v>
      </c>
      <c r="U375" s="77">
        <v>1</v>
      </c>
      <c r="V375" s="77">
        <v>1</v>
      </c>
      <c r="W375" s="77"/>
      <c r="X375" s="21">
        <f>IF(SUM(B375:V375)=0,"",SUM(B375:V375))</f>
        <v>21</v>
      </c>
      <c r="Y375" s="8"/>
      <c r="Z375" s="8" t="s">
        <v>395</v>
      </c>
    </row>
    <row r="376" spans="1:26">
      <c r="A376" s="8" t="s">
        <v>622</v>
      </c>
      <c r="B376" s="99">
        <v>0.21041666666666667</v>
      </c>
      <c r="C376" s="99">
        <v>0.36319444444444443</v>
      </c>
      <c r="D376" s="111">
        <v>0.3125</v>
      </c>
      <c r="E376" s="111">
        <v>0.41666666666666669</v>
      </c>
      <c r="F376" s="99">
        <v>0.33124999999999999</v>
      </c>
      <c r="G376" s="99">
        <v>0.3125</v>
      </c>
      <c r="H376" s="99">
        <v>0.32291666666666669</v>
      </c>
      <c r="I376" s="99">
        <v>0.27083333333333331</v>
      </c>
      <c r="J376" s="99">
        <v>0.3298611111111111</v>
      </c>
      <c r="K376" s="99">
        <v>0.40972222222222227</v>
      </c>
      <c r="L376" s="99">
        <v>0.25</v>
      </c>
      <c r="M376" s="99">
        <v>0.20833333333333334</v>
      </c>
      <c r="N376" s="99">
        <v>0.375</v>
      </c>
      <c r="O376" s="99">
        <v>0.59583333333333333</v>
      </c>
      <c r="P376" s="99">
        <v>0.21458333333333335</v>
      </c>
      <c r="Q376" s="99">
        <v>0.46458333333333335</v>
      </c>
      <c r="R376" s="99"/>
      <c r="S376" s="99">
        <v>0.20833333333333334</v>
      </c>
      <c r="T376" s="99">
        <v>0.24722222222222223</v>
      </c>
      <c r="U376" s="99">
        <v>0.1875</v>
      </c>
      <c r="V376" s="99">
        <v>0.31944444444444448</v>
      </c>
      <c r="W376" s="99"/>
      <c r="X376" s="36"/>
      <c r="Y376" s="55"/>
      <c r="Z376" s="8" t="s">
        <v>622</v>
      </c>
    </row>
    <row r="377" spans="1:26">
      <c r="A377" s="8" t="s">
        <v>623</v>
      </c>
      <c r="B377" s="111">
        <v>0.84375</v>
      </c>
      <c r="C377" s="111">
        <v>0.62847222222222221</v>
      </c>
      <c r="D377" s="111">
        <v>0.5625</v>
      </c>
      <c r="E377" s="111">
        <v>0.5625</v>
      </c>
      <c r="F377" s="99">
        <v>0.65763888888888888</v>
      </c>
      <c r="G377" s="99">
        <v>0.60416666666666663</v>
      </c>
      <c r="H377" s="99">
        <v>0.55555555555555558</v>
      </c>
      <c r="I377" s="99">
        <v>0.52083333333333337</v>
      </c>
      <c r="J377" s="99">
        <v>0.6875</v>
      </c>
      <c r="K377" s="99">
        <v>0.4861111111111111</v>
      </c>
      <c r="L377" s="99">
        <v>0.79166666666666663</v>
      </c>
      <c r="M377" s="99">
        <v>0.58333333333333337</v>
      </c>
      <c r="N377" s="99">
        <v>0.45833333333333331</v>
      </c>
      <c r="O377" s="99">
        <v>0.78194444444444444</v>
      </c>
      <c r="P377" s="99">
        <v>0.41180555555555554</v>
      </c>
      <c r="Q377" s="99">
        <v>0.58680555555555558</v>
      </c>
      <c r="R377" s="99"/>
      <c r="S377" s="99">
        <v>0.47222222222222227</v>
      </c>
      <c r="T377" s="99">
        <v>0.59930555555555554</v>
      </c>
      <c r="U377" s="99">
        <v>0.70833333333333337</v>
      </c>
      <c r="V377" s="99">
        <v>0.62222222222222223</v>
      </c>
      <c r="W377" s="99"/>
      <c r="X377" s="36"/>
      <c r="Y377" s="55"/>
      <c r="Z377" s="8" t="s">
        <v>623</v>
      </c>
    </row>
    <row r="378" spans="1:26">
      <c r="A378" s="9" t="s">
        <v>940</v>
      </c>
      <c r="B378" s="77">
        <v>21.3</v>
      </c>
      <c r="C378" s="77">
        <v>32.9</v>
      </c>
      <c r="D378" s="77">
        <v>0</v>
      </c>
      <c r="E378" s="77">
        <v>8.1</v>
      </c>
      <c r="F378" s="77">
        <v>1.25</v>
      </c>
      <c r="G378" s="77">
        <v>11</v>
      </c>
      <c r="H378" s="77"/>
      <c r="I378" s="77">
        <v>6.5</v>
      </c>
      <c r="J378" s="77">
        <v>34.299999999999997</v>
      </c>
      <c r="K378" s="126">
        <v>0</v>
      </c>
      <c r="L378" s="126"/>
      <c r="M378" s="126"/>
      <c r="N378" s="77">
        <v>20</v>
      </c>
      <c r="O378" s="77">
        <v>37.700000000000003</v>
      </c>
      <c r="P378" s="77">
        <v>27</v>
      </c>
      <c r="Q378" s="77">
        <v>0</v>
      </c>
      <c r="R378" s="77"/>
      <c r="S378" s="77">
        <v>27.5</v>
      </c>
      <c r="T378" s="116">
        <v>3</v>
      </c>
      <c r="U378" s="52">
        <v>116</v>
      </c>
      <c r="V378" s="126">
        <v>98</v>
      </c>
      <c r="W378" s="126"/>
      <c r="X378" s="21">
        <f t="shared" ref="X378:X384" si="12">IF(SUM(B378:V378)=0,"",SUM(B378:V378))</f>
        <v>444.55</v>
      </c>
      <c r="Y378" s="8"/>
      <c r="Z378" s="9" t="s">
        <v>940</v>
      </c>
    </row>
    <row r="379" spans="1:26">
      <c r="A379" s="9" t="s">
        <v>621</v>
      </c>
      <c r="B379" s="77">
        <v>6.2</v>
      </c>
      <c r="C379" s="77">
        <v>0.33</v>
      </c>
      <c r="D379" s="77">
        <v>1.5</v>
      </c>
      <c r="E379" s="126">
        <v>1</v>
      </c>
      <c r="F379" s="77">
        <v>1.52</v>
      </c>
      <c r="G379" s="77">
        <v>1</v>
      </c>
      <c r="H379" s="77">
        <v>3.5</v>
      </c>
      <c r="I379" s="77">
        <v>1.5</v>
      </c>
      <c r="J379" s="77">
        <v>3.5</v>
      </c>
      <c r="K379" s="126">
        <v>2.0299999999999998</v>
      </c>
      <c r="L379" s="126"/>
      <c r="M379" s="126"/>
      <c r="N379" s="77">
        <v>3</v>
      </c>
      <c r="O379" s="77">
        <v>2.5</v>
      </c>
      <c r="P379" s="77">
        <v>4</v>
      </c>
      <c r="Q379" s="77">
        <v>0.7</v>
      </c>
      <c r="R379" s="77"/>
      <c r="S379" s="77">
        <v>2.2000000000000002</v>
      </c>
      <c r="T379" s="77">
        <v>2.6</v>
      </c>
      <c r="U379" s="77">
        <v>0.5</v>
      </c>
      <c r="V379" s="126">
        <v>0.25</v>
      </c>
      <c r="W379" s="126"/>
      <c r="X379" s="21">
        <f t="shared" si="12"/>
        <v>37.830000000000005</v>
      </c>
      <c r="Y379" s="8"/>
      <c r="Z379" s="9" t="s">
        <v>621</v>
      </c>
    </row>
    <row r="380" spans="1:26">
      <c r="A380" s="9" t="s">
        <v>1153</v>
      </c>
      <c r="B380" s="77">
        <f>B378+B379</f>
        <v>27.5</v>
      </c>
      <c r="C380" s="77">
        <v>33.229999999999997</v>
      </c>
      <c r="D380" s="77">
        <v>1.5</v>
      </c>
      <c r="E380" s="126">
        <v>9.1</v>
      </c>
      <c r="F380" s="77">
        <f>F378+F379</f>
        <v>2.77</v>
      </c>
      <c r="G380" s="77">
        <v>12</v>
      </c>
      <c r="H380" s="77">
        <v>3.5</v>
      </c>
      <c r="I380" s="77">
        <v>8</v>
      </c>
      <c r="J380" s="77">
        <v>37.799999999999997</v>
      </c>
      <c r="K380" s="126">
        <v>2.0299999999999998</v>
      </c>
      <c r="L380" s="126">
        <v>20</v>
      </c>
      <c r="M380" s="126">
        <v>14</v>
      </c>
      <c r="N380" s="77">
        <v>23</v>
      </c>
      <c r="O380" s="77">
        <v>40.200000000000003</v>
      </c>
      <c r="P380" s="77">
        <f>P378+P379</f>
        <v>31</v>
      </c>
      <c r="Q380" s="77">
        <v>0.7</v>
      </c>
      <c r="R380" s="77"/>
      <c r="S380" s="77">
        <v>29.7</v>
      </c>
      <c r="T380" s="77">
        <v>5.6</v>
      </c>
      <c r="U380" s="77">
        <v>116.5</v>
      </c>
      <c r="V380" s="126">
        <v>98.25</v>
      </c>
      <c r="W380" s="126"/>
      <c r="X380" s="21">
        <f t="shared" si="12"/>
        <v>516.38</v>
      </c>
      <c r="Y380" s="8"/>
      <c r="Z380" s="9" t="s">
        <v>1153</v>
      </c>
    </row>
    <row r="381" spans="1:26">
      <c r="A381" s="9" t="s">
        <v>618</v>
      </c>
      <c r="B381" s="109">
        <v>1.8</v>
      </c>
      <c r="C381" s="109">
        <v>6</v>
      </c>
      <c r="D381" s="109"/>
      <c r="E381" s="126">
        <v>2.5</v>
      </c>
      <c r="F381" s="109">
        <v>0.3</v>
      </c>
      <c r="G381" s="109">
        <v>3</v>
      </c>
      <c r="H381" s="109"/>
      <c r="I381" s="109"/>
      <c r="J381" s="109">
        <v>3</v>
      </c>
      <c r="K381" s="126">
        <v>0</v>
      </c>
      <c r="L381" s="126">
        <v>7.67</v>
      </c>
      <c r="M381" s="126">
        <v>1</v>
      </c>
      <c r="N381" s="109">
        <v>0.3</v>
      </c>
      <c r="O381" s="126">
        <v>1.34</v>
      </c>
      <c r="P381" s="126">
        <v>1</v>
      </c>
      <c r="Q381" s="126">
        <v>0</v>
      </c>
      <c r="R381" s="109"/>
      <c r="S381" s="109">
        <v>3.2</v>
      </c>
      <c r="T381" s="109">
        <v>1.8</v>
      </c>
      <c r="U381" s="109">
        <v>12</v>
      </c>
      <c r="V381" s="126">
        <v>5.7</v>
      </c>
      <c r="W381" s="126"/>
      <c r="X381" s="21">
        <f t="shared" si="12"/>
        <v>50.610000000000007</v>
      </c>
      <c r="Y381" s="8"/>
      <c r="Z381" s="9" t="s">
        <v>618</v>
      </c>
    </row>
    <row r="382" spans="1:26">
      <c r="A382" s="9" t="s">
        <v>619</v>
      </c>
      <c r="B382" s="109">
        <v>10.3</v>
      </c>
      <c r="C382" s="109">
        <v>0.33</v>
      </c>
      <c r="D382" s="109">
        <v>3</v>
      </c>
      <c r="E382" s="126">
        <v>1</v>
      </c>
      <c r="F382" s="109">
        <v>3.55</v>
      </c>
      <c r="G382" s="109">
        <v>1.5</v>
      </c>
      <c r="H382" s="109">
        <v>3.9</v>
      </c>
      <c r="I382" s="109"/>
      <c r="J382" s="109">
        <v>5</v>
      </c>
      <c r="K382" s="126">
        <v>1.8</v>
      </c>
      <c r="L382" s="126">
        <v>1</v>
      </c>
      <c r="M382" s="126">
        <v>2.5</v>
      </c>
      <c r="N382" s="109">
        <v>2</v>
      </c>
      <c r="O382" s="126">
        <v>3.17</v>
      </c>
      <c r="P382" s="126">
        <v>2.5</v>
      </c>
      <c r="Q382" s="126">
        <v>2</v>
      </c>
      <c r="R382" s="109"/>
      <c r="S382" s="109">
        <v>7.2</v>
      </c>
      <c r="T382" s="109">
        <v>5.47</v>
      </c>
      <c r="U382" s="109">
        <v>0.5</v>
      </c>
      <c r="V382" s="126">
        <v>1.5</v>
      </c>
      <c r="W382" s="126"/>
      <c r="X382" s="21">
        <f t="shared" si="12"/>
        <v>58.22</v>
      </c>
      <c r="Y382" s="8"/>
      <c r="Z382" s="9" t="s">
        <v>619</v>
      </c>
    </row>
    <row r="383" spans="1:26">
      <c r="A383" s="9" t="s">
        <v>1152</v>
      </c>
      <c r="B383" s="109">
        <f>B381+B382</f>
        <v>12.100000000000001</v>
      </c>
      <c r="C383" s="109">
        <v>6.33</v>
      </c>
      <c r="D383" s="109">
        <v>3</v>
      </c>
      <c r="E383" s="126">
        <v>3.5</v>
      </c>
      <c r="F383" s="109">
        <v>3.85</v>
      </c>
      <c r="G383" s="109">
        <v>4.5</v>
      </c>
      <c r="H383" s="109">
        <v>3.9</v>
      </c>
      <c r="I383" s="109">
        <v>6</v>
      </c>
      <c r="J383" s="109">
        <v>8</v>
      </c>
      <c r="K383" s="126">
        <v>1.8</v>
      </c>
      <c r="L383" s="126">
        <v>8.67</v>
      </c>
      <c r="M383" s="126">
        <v>3.5</v>
      </c>
      <c r="N383" s="109">
        <v>2.2999999999999998</v>
      </c>
      <c r="O383" s="126">
        <v>4.5</v>
      </c>
      <c r="P383" s="126">
        <v>3.5</v>
      </c>
      <c r="Q383" s="126">
        <v>2</v>
      </c>
      <c r="R383" s="109"/>
      <c r="S383" s="109">
        <v>10.4</v>
      </c>
      <c r="T383" s="109">
        <f>T381+T382</f>
        <v>7.27</v>
      </c>
      <c r="U383" s="109">
        <v>12.5</v>
      </c>
      <c r="V383" s="126">
        <f>V381+V382</f>
        <v>7.2</v>
      </c>
      <c r="W383" s="126"/>
      <c r="X383" s="21">
        <f t="shared" si="12"/>
        <v>114.82000000000001</v>
      </c>
      <c r="Y383" s="8"/>
      <c r="Z383" s="9" t="s">
        <v>1152</v>
      </c>
    </row>
    <row r="384" spans="1:26">
      <c r="A384" s="134" t="s">
        <v>1477</v>
      </c>
      <c r="B384" s="109"/>
      <c r="C384" s="109"/>
      <c r="D384" s="109"/>
      <c r="E384" s="109"/>
      <c r="F384" s="109"/>
      <c r="G384" s="109"/>
      <c r="H384" s="109"/>
      <c r="I384" s="109"/>
      <c r="J384" s="109"/>
      <c r="K384" s="109"/>
      <c r="L384" s="109"/>
      <c r="M384" s="109"/>
      <c r="N384" s="109"/>
      <c r="O384" s="109"/>
      <c r="P384" s="109"/>
      <c r="Q384" s="109"/>
      <c r="R384" s="109"/>
      <c r="S384" s="109"/>
      <c r="T384" s="109"/>
      <c r="U384" s="109"/>
      <c r="V384" s="109"/>
      <c r="W384" s="109"/>
      <c r="X384" s="21" t="str">
        <f t="shared" si="12"/>
        <v/>
      </c>
      <c r="Y384" s="8"/>
      <c r="Z384" s="134" t="s">
        <v>1477</v>
      </c>
    </row>
    <row r="385" spans="1:26">
      <c r="A385" s="9" t="s">
        <v>682</v>
      </c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36"/>
      <c r="Y385" s="55"/>
      <c r="Z385" s="9" t="s">
        <v>682</v>
      </c>
    </row>
    <row r="386" spans="1:26">
      <c r="A386" s="9" t="s">
        <v>993</v>
      </c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36"/>
      <c r="Y386" s="55"/>
      <c r="Z386" s="9" t="s">
        <v>993</v>
      </c>
    </row>
    <row r="387" spans="1:26">
      <c r="A387" s="9" t="s">
        <v>683</v>
      </c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36"/>
      <c r="Y387" s="55"/>
      <c r="Z387" s="9" t="s">
        <v>683</v>
      </c>
    </row>
    <row r="388" spans="1:26">
      <c r="A388" s="9" t="s">
        <v>703</v>
      </c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36"/>
      <c r="Y388" s="55"/>
      <c r="Z388" s="9" t="s">
        <v>703</v>
      </c>
    </row>
    <row r="389" spans="1:26">
      <c r="A389" s="9" t="s">
        <v>702</v>
      </c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36"/>
      <c r="Y389" s="55"/>
      <c r="Z389" s="9" t="s">
        <v>702</v>
      </c>
    </row>
    <row r="390" spans="1:26">
      <c r="A390" s="8" t="s">
        <v>763</v>
      </c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36"/>
      <c r="Y390" s="55"/>
      <c r="Z390" s="8" t="s">
        <v>763</v>
      </c>
    </row>
    <row r="391" spans="1:26">
      <c r="A391" s="10" t="s">
        <v>764</v>
      </c>
      <c r="B391" s="29">
        <v>49</v>
      </c>
      <c r="C391" s="29"/>
      <c r="D391" s="77">
        <v>44</v>
      </c>
      <c r="E391" s="29"/>
      <c r="F391" s="29">
        <v>50</v>
      </c>
      <c r="G391" s="29">
        <v>45</v>
      </c>
      <c r="H391" s="29">
        <v>50</v>
      </c>
      <c r="I391" s="29">
        <v>45</v>
      </c>
      <c r="J391" s="29">
        <v>46</v>
      </c>
      <c r="K391" s="29"/>
      <c r="L391" s="29"/>
      <c r="M391" s="29">
        <v>56</v>
      </c>
      <c r="N391" s="29"/>
      <c r="O391" s="29"/>
      <c r="P391" s="29">
        <v>42</v>
      </c>
      <c r="Q391" s="29"/>
      <c r="R391" s="29"/>
      <c r="S391" s="29">
        <v>43</v>
      </c>
      <c r="T391" s="29">
        <v>54</v>
      </c>
      <c r="U391" s="29">
        <v>42</v>
      </c>
      <c r="V391" s="29">
        <v>54</v>
      </c>
      <c r="W391" s="29"/>
      <c r="X391" s="36"/>
      <c r="Y391" s="55"/>
      <c r="Z391" s="10" t="s">
        <v>764</v>
      </c>
    </row>
    <row r="392" spans="1:26">
      <c r="A392" s="10" t="s">
        <v>765</v>
      </c>
      <c r="B392" s="29"/>
      <c r="C392" s="29"/>
      <c r="D392" s="29">
        <v>74</v>
      </c>
      <c r="E392" s="29"/>
      <c r="F392" s="29">
        <v>70</v>
      </c>
      <c r="G392" s="29">
        <v>60</v>
      </c>
      <c r="H392" s="29">
        <v>70</v>
      </c>
      <c r="I392" s="29">
        <v>75</v>
      </c>
      <c r="J392" s="29">
        <v>70</v>
      </c>
      <c r="K392" s="29"/>
      <c r="L392" s="29"/>
      <c r="M392" s="29">
        <v>72</v>
      </c>
      <c r="N392" s="29">
        <v>68</v>
      </c>
      <c r="O392" s="29">
        <v>79</v>
      </c>
      <c r="P392" s="29">
        <v>65</v>
      </c>
      <c r="Q392" s="29">
        <v>75</v>
      </c>
      <c r="R392" s="29"/>
      <c r="S392" s="29">
        <v>70</v>
      </c>
      <c r="T392" s="29">
        <v>75</v>
      </c>
      <c r="U392" s="29">
        <v>75</v>
      </c>
      <c r="V392" s="77">
        <v>74</v>
      </c>
      <c r="W392" s="77"/>
      <c r="X392" s="36"/>
      <c r="Y392" s="55"/>
      <c r="Z392" s="10" t="s">
        <v>765</v>
      </c>
    </row>
    <row r="393" spans="1:26">
      <c r="A393" s="10" t="s">
        <v>1017</v>
      </c>
      <c r="B393" s="29">
        <v>84</v>
      </c>
      <c r="C393" s="29"/>
      <c r="D393" s="29">
        <v>63</v>
      </c>
      <c r="E393" s="29"/>
      <c r="F393" s="29">
        <v>60</v>
      </c>
      <c r="G393" s="29">
        <v>58</v>
      </c>
      <c r="H393" s="29">
        <v>60</v>
      </c>
      <c r="I393" s="29">
        <v>80</v>
      </c>
      <c r="J393" s="29">
        <v>78</v>
      </c>
      <c r="K393" s="29"/>
      <c r="L393" s="29"/>
      <c r="M393" s="29"/>
      <c r="N393" s="29"/>
      <c r="O393" s="29">
        <v>79</v>
      </c>
      <c r="P393" s="29"/>
      <c r="Q393" s="29"/>
      <c r="R393" s="29"/>
      <c r="S393" s="29"/>
      <c r="T393" s="29"/>
      <c r="U393" s="29">
        <v>79</v>
      </c>
      <c r="V393" s="29">
        <v>82</v>
      </c>
      <c r="W393" s="29"/>
      <c r="X393" s="36"/>
      <c r="Y393" s="55"/>
      <c r="Z393" s="10" t="s">
        <v>1017</v>
      </c>
    </row>
    <row r="394" spans="1:26">
      <c r="A394" s="9" t="s">
        <v>766</v>
      </c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36"/>
      <c r="Y394" s="55"/>
      <c r="Z394" s="9" t="s">
        <v>766</v>
      </c>
    </row>
    <row r="395" spans="1:26">
      <c r="A395" s="10" t="s">
        <v>764</v>
      </c>
      <c r="B395" s="28">
        <v>0.15</v>
      </c>
      <c r="C395" s="28"/>
      <c r="D395" s="28">
        <v>0</v>
      </c>
      <c r="E395" s="28"/>
      <c r="F395" s="28">
        <v>0</v>
      </c>
      <c r="G395" s="28">
        <v>0</v>
      </c>
      <c r="H395" s="28">
        <v>0</v>
      </c>
      <c r="I395" s="28">
        <v>0</v>
      </c>
      <c r="J395" s="28">
        <v>0.5</v>
      </c>
      <c r="K395" s="28">
        <v>0.05</v>
      </c>
      <c r="L395" s="28"/>
      <c r="M395" s="28">
        <v>0</v>
      </c>
      <c r="N395" s="28"/>
      <c r="O395" s="28"/>
      <c r="P395" s="28">
        <v>0.2</v>
      </c>
      <c r="Q395" s="28"/>
      <c r="R395" s="90"/>
      <c r="S395" s="90">
        <v>0</v>
      </c>
      <c r="T395" s="90">
        <v>0</v>
      </c>
      <c r="U395" s="28">
        <v>0</v>
      </c>
      <c r="V395" s="90">
        <v>0</v>
      </c>
      <c r="W395" s="90"/>
      <c r="X395" s="36"/>
      <c r="Y395" s="55"/>
      <c r="Z395" s="10" t="s">
        <v>764</v>
      </c>
    </row>
    <row r="396" spans="1:26">
      <c r="A396" s="10" t="s">
        <v>765</v>
      </c>
      <c r="B396" s="28"/>
      <c r="C396" s="28"/>
      <c r="D396" s="28">
        <v>0</v>
      </c>
      <c r="E396" s="28"/>
      <c r="F396" s="28">
        <v>0</v>
      </c>
      <c r="G396" s="28">
        <v>0.1</v>
      </c>
      <c r="H396" s="28">
        <v>0</v>
      </c>
      <c r="I396" s="28">
        <v>0</v>
      </c>
      <c r="J396" s="28">
        <v>0.5</v>
      </c>
      <c r="K396" s="28"/>
      <c r="L396" s="28"/>
      <c r="M396" s="28">
        <v>0</v>
      </c>
      <c r="N396" s="28">
        <v>0.1</v>
      </c>
      <c r="O396" s="28">
        <v>0.1</v>
      </c>
      <c r="P396" s="28">
        <v>0.1</v>
      </c>
      <c r="Q396" s="28">
        <v>0</v>
      </c>
      <c r="R396" s="28"/>
      <c r="S396" s="28">
        <v>0</v>
      </c>
      <c r="T396" s="28">
        <v>0</v>
      </c>
      <c r="U396" s="28">
        <v>0.8</v>
      </c>
      <c r="V396" s="90">
        <v>0</v>
      </c>
      <c r="W396" s="90"/>
      <c r="X396" s="36"/>
      <c r="Y396" s="55"/>
      <c r="Z396" s="10" t="s">
        <v>765</v>
      </c>
    </row>
    <row r="397" spans="1:26">
      <c r="A397" s="10" t="s">
        <v>1017</v>
      </c>
      <c r="B397" s="28">
        <v>0.05</v>
      </c>
      <c r="C397" s="28"/>
      <c r="D397" s="28">
        <v>0</v>
      </c>
      <c r="E397" s="28"/>
      <c r="F397" s="28">
        <v>0</v>
      </c>
      <c r="G397" s="28">
        <v>0.9</v>
      </c>
      <c r="H397" s="28">
        <v>0</v>
      </c>
      <c r="I397" s="28">
        <v>0</v>
      </c>
      <c r="J397" s="133">
        <v>0.8</v>
      </c>
      <c r="K397" s="28"/>
      <c r="L397" s="28"/>
      <c r="M397" s="28"/>
      <c r="N397" s="28"/>
      <c r="O397" s="28">
        <v>0.9</v>
      </c>
      <c r="P397" s="28"/>
      <c r="Q397" s="28"/>
      <c r="R397" s="28"/>
      <c r="S397" s="28"/>
      <c r="T397" s="28"/>
      <c r="U397" s="28">
        <v>0.9</v>
      </c>
      <c r="V397" s="28">
        <v>0.75</v>
      </c>
      <c r="W397" s="28"/>
      <c r="X397" s="36"/>
      <c r="Y397" s="55"/>
      <c r="Z397" s="10" t="s">
        <v>1017</v>
      </c>
    </row>
    <row r="398" spans="1:26">
      <c r="A398" s="9" t="s">
        <v>1079</v>
      </c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8"/>
      <c r="V398" s="28"/>
      <c r="W398" s="28"/>
      <c r="X398" s="36"/>
      <c r="Y398" s="55"/>
      <c r="Z398" s="9" t="s">
        <v>1079</v>
      </c>
    </row>
    <row r="399" spans="1:26">
      <c r="A399" s="10" t="s">
        <v>764</v>
      </c>
      <c r="B399" s="146">
        <v>46057</v>
      </c>
      <c r="C399" s="146"/>
      <c r="D399" s="91" t="s">
        <v>1495</v>
      </c>
      <c r="E399" s="77"/>
      <c r="F399" s="77">
        <v>0.5</v>
      </c>
      <c r="G399" s="77">
        <v>0</v>
      </c>
      <c r="H399" s="77">
        <v>0.5</v>
      </c>
      <c r="I399" s="77">
        <v>0</v>
      </c>
      <c r="J399" s="29">
        <v>0</v>
      </c>
      <c r="K399" s="91" t="s">
        <v>1545</v>
      </c>
      <c r="L399" s="77"/>
      <c r="M399" s="77">
        <v>0</v>
      </c>
      <c r="N399" s="77"/>
      <c r="O399" s="77"/>
      <c r="P399" s="77" t="s">
        <v>1473</v>
      </c>
      <c r="Q399" s="77"/>
      <c r="R399" s="77"/>
      <c r="S399" s="77">
        <v>2</v>
      </c>
      <c r="T399" s="91" t="s">
        <v>1650</v>
      </c>
      <c r="U399" s="91" t="s">
        <v>1137</v>
      </c>
      <c r="V399" s="91" t="s">
        <v>1112</v>
      </c>
      <c r="W399" s="91"/>
      <c r="X399" s="36"/>
      <c r="Y399" s="55"/>
      <c r="Z399" s="10" t="s">
        <v>764</v>
      </c>
    </row>
    <row r="400" spans="1:26">
      <c r="A400" s="10" t="s">
        <v>765</v>
      </c>
      <c r="B400" s="77"/>
      <c r="C400" s="77"/>
      <c r="D400" s="91" t="s">
        <v>1495</v>
      </c>
      <c r="E400" s="77"/>
      <c r="F400" s="77">
        <v>0.5</v>
      </c>
      <c r="G400" s="77" t="s">
        <v>1392</v>
      </c>
      <c r="H400" s="77">
        <v>0.5</v>
      </c>
      <c r="I400" s="77">
        <v>0</v>
      </c>
      <c r="J400" s="91" t="s">
        <v>1112</v>
      </c>
      <c r="K400" s="91"/>
      <c r="L400" s="91"/>
      <c r="M400" s="91" t="s">
        <v>1112</v>
      </c>
      <c r="N400" s="91"/>
      <c r="O400" s="91" t="s">
        <v>1112</v>
      </c>
      <c r="P400" s="91" t="s">
        <v>1473</v>
      </c>
      <c r="Q400" s="91" t="s">
        <v>1112</v>
      </c>
      <c r="R400" s="91"/>
      <c r="S400" s="91" t="s">
        <v>1470</v>
      </c>
      <c r="T400" s="91" t="s">
        <v>1146</v>
      </c>
      <c r="U400" s="91" t="s">
        <v>1137</v>
      </c>
      <c r="V400" s="91" t="s">
        <v>1112</v>
      </c>
      <c r="W400" s="91"/>
      <c r="X400" s="36"/>
      <c r="Y400" s="55"/>
      <c r="Z400" s="10" t="s">
        <v>765</v>
      </c>
    </row>
    <row r="401" spans="1:26">
      <c r="A401" s="10" t="s">
        <v>1017</v>
      </c>
      <c r="B401" s="146">
        <v>46057</v>
      </c>
      <c r="C401" s="146"/>
      <c r="D401" s="91" t="s">
        <v>1495</v>
      </c>
      <c r="E401" s="77"/>
      <c r="F401" s="77">
        <v>0.5</v>
      </c>
      <c r="G401" s="77" t="s">
        <v>1392</v>
      </c>
      <c r="H401" s="77"/>
      <c r="I401" s="77">
        <v>0</v>
      </c>
      <c r="J401" s="29">
        <v>0</v>
      </c>
      <c r="K401" s="77"/>
      <c r="L401" s="77"/>
      <c r="M401" s="77"/>
      <c r="N401" s="77"/>
      <c r="O401" s="77">
        <v>0</v>
      </c>
      <c r="P401" s="77"/>
      <c r="Q401" s="77"/>
      <c r="R401" s="77"/>
      <c r="S401" s="77"/>
      <c r="T401" s="91"/>
      <c r="U401" s="91" t="s">
        <v>1129</v>
      </c>
      <c r="V401" s="91" t="s">
        <v>1112</v>
      </c>
      <c r="W401" s="91"/>
      <c r="X401" s="36"/>
      <c r="Y401" s="55"/>
      <c r="Z401" s="10" t="s">
        <v>1017</v>
      </c>
    </row>
    <row r="402" spans="1:26">
      <c r="A402" s="9" t="s">
        <v>872</v>
      </c>
      <c r="B402" s="77"/>
      <c r="C402" s="77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8"/>
      <c r="V402" s="28"/>
      <c r="W402" s="28"/>
      <c r="X402" s="36"/>
      <c r="Y402" s="55"/>
      <c r="Z402" s="9" t="s">
        <v>872</v>
      </c>
    </row>
    <row r="403" spans="1:26">
      <c r="A403" s="10" t="s">
        <v>764</v>
      </c>
      <c r="B403" s="29">
        <v>0</v>
      </c>
      <c r="C403" s="29"/>
      <c r="D403" s="77">
        <v>0</v>
      </c>
      <c r="E403" s="77"/>
      <c r="F403" s="77">
        <v>0</v>
      </c>
      <c r="G403" s="77">
        <v>0</v>
      </c>
      <c r="H403" s="77">
        <v>0</v>
      </c>
      <c r="I403" s="77">
        <v>0</v>
      </c>
      <c r="J403" s="29">
        <v>0</v>
      </c>
      <c r="K403" s="77">
        <v>0</v>
      </c>
      <c r="L403" s="77"/>
      <c r="M403" s="77">
        <v>0</v>
      </c>
      <c r="N403" s="77">
        <v>0</v>
      </c>
      <c r="O403" s="77">
        <v>0</v>
      </c>
      <c r="P403" s="77">
        <v>0</v>
      </c>
      <c r="Q403" s="77"/>
      <c r="R403" s="29"/>
      <c r="S403" s="29">
        <v>0</v>
      </c>
      <c r="T403" s="29">
        <v>0</v>
      </c>
      <c r="U403" s="77">
        <v>0</v>
      </c>
      <c r="V403" s="77">
        <v>0</v>
      </c>
      <c r="W403" s="77"/>
      <c r="X403" s="36"/>
      <c r="Y403" s="55"/>
      <c r="Z403" s="10" t="s">
        <v>764</v>
      </c>
    </row>
    <row r="404" spans="1:26">
      <c r="A404" s="10" t="s">
        <v>765</v>
      </c>
      <c r="B404" s="29"/>
      <c r="C404" s="29"/>
      <c r="D404" s="29">
        <v>0</v>
      </c>
      <c r="E404" s="29"/>
      <c r="F404" s="29">
        <v>0</v>
      </c>
      <c r="G404" s="29">
        <v>0</v>
      </c>
      <c r="H404" s="29">
        <v>0</v>
      </c>
      <c r="I404" s="29">
        <v>0</v>
      </c>
      <c r="J404" s="29">
        <v>0</v>
      </c>
      <c r="K404" s="29"/>
      <c r="L404" s="29"/>
      <c r="M404" s="29">
        <v>0</v>
      </c>
      <c r="N404" s="29"/>
      <c r="O404" s="29"/>
      <c r="P404" s="29">
        <v>0</v>
      </c>
      <c r="Q404" s="29">
        <v>0</v>
      </c>
      <c r="R404" s="29"/>
      <c r="S404" s="29">
        <v>0</v>
      </c>
      <c r="T404" s="29">
        <v>0</v>
      </c>
      <c r="U404" s="29">
        <v>0</v>
      </c>
      <c r="V404" s="77">
        <v>0</v>
      </c>
      <c r="W404" s="77"/>
      <c r="X404" s="36"/>
      <c r="Y404" s="55"/>
      <c r="Z404" s="10" t="s">
        <v>765</v>
      </c>
    </row>
    <row r="405" spans="1:26">
      <c r="A405" s="10" t="s">
        <v>1017</v>
      </c>
      <c r="B405" s="29">
        <v>0</v>
      </c>
      <c r="C405" s="29"/>
      <c r="D405" s="29">
        <v>0</v>
      </c>
      <c r="E405" s="29"/>
      <c r="F405" s="29">
        <v>0</v>
      </c>
      <c r="G405" s="29">
        <v>0</v>
      </c>
      <c r="H405" s="29">
        <v>0</v>
      </c>
      <c r="I405" s="29">
        <v>0</v>
      </c>
      <c r="J405" s="29">
        <v>0</v>
      </c>
      <c r="K405" s="29"/>
      <c r="L405" s="29"/>
      <c r="M405" s="29"/>
      <c r="N405" s="29"/>
      <c r="O405" s="29">
        <v>0</v>
      </c>
      <c r="P405" s="29"/>
      <c r="Q405" s="29"/>
      <c r="R405" s="29"/>
      <c r="S405" s="29"/>
      <c r="T405" s="29"/>
      <c r="U405" s="29">
        <v>0</v>
      </c>
      <c r="V405" s="29">
        <v>0</v>
      </c>
      <c r="W405" s="29"/>
      <c r="X405" s="36"/>
      <c r="Y405" s="55"/>
      <c r="Z405" s="10" t="s">
        <v>1017</v>
      </c>
    </row>
    <row r="406" spans="1:26">
      <c r="A406" s="8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36"/>
      <c r="Y406" s="55"/>
      <c r="Z406" s="8"/>
    </row>
    <row r="407" spans="1:26" ht="16">
      <c r="A407" s="10" t="s">
        <v>615</v>
      </c>
      <c r="B407" s="24"/>
      <c r="C407" s="24"/>
      <c r="D407" s="24"/>
      <c r="E407" s="24"/>
      <c r="F407" s="24"/>
      <c r="G407" s="48"/>
      <c r="H407" s="48"/>
      <c r="I407" s="135"/>
      <c r="J407" s="24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4"/>
      <c r="V407" s="24"/>
      <c r="W407" s="24"/>
      <c r="X407" s="36"/>
      <c r="Y407" s="55"/>
      <c r="Z407" s="10" t="s">
        <v>615</v>
      </c>
    </row>
    <row r="408" spans="1:26" ht="28">
      <c r="B408" s="69" t="s">
        <v>1154</v>
      </c>
      <c r="C408" s="69" t="s">
        <v>1291</v>
      </c>
      <c r="D408" s="69" t="s">
        <v>602</v>
      </c>
      <c r="E408" s="69" t="s">
        <v>1336</v>
      </c>
      <c r="F408" s="69" t="s">
        <v>1341</v>
      </c>
      <c r="G408" s="69" t="s">
        <v>1158</v>
      </c>
      <c r="H408" s="69" t="s">
        <v>1342</v>
      </c>
      <c r="I408" s="69" t="s">
        <v>1542</v>
      </c>
      <c r="J408" s="69" t="s">
        <v>539</v>
      </c>
      <c r="K408" s="69" t="s">
        <v>1482</v>
      </c>
      <c r="L408" s="69" t="s">
        <v>1208</v>
      </c>
      <c r="M408" s="69" t="s">
        <v>1307</v>
      </c>
      <c r="N408" s="69" t="s">
        <v>1527</v>
      </c>
      <c r="O408" s="69" t="s">
        <v>1173</v>
      </c>
      <c r="P408" s="69" t="s">
        <v>1334</v>
      </c>
      <c r="Q408" s="69" t="s">
        <v>1634</v>
      </c>
      <c r="R408" s="69" t="s">
        <v>1429</v>
      </c>
      <c r="S408" s="69" t="s">
        <v>1421</v>
      </c>
      <c r="T408" s="69" t="s">
        <v>1377</v>
      </c>
      <c r="U408" s="69" t="s">
        <v>1255</v>
      </c>
      <c r="V408" s="69" t="s">
        <v>1181</v>
      </c>
      <c r="W408" s="69" t="s">
        <v>1154</v>
      </c>
      <c r="X408" s="36"/>
      <c r="Y408" s="88"/>
    </row>
    <row r="409" spans="1:26" ht="28">
      <c r="B409" s="69" t="s">
        <v>1335</v>
      </c>
      <c r="C409" s="69" t="s">
        <v>1417</v>
      </c>
      <c r="D409" s="69" t="s">
        <v>1521</v>
      </c>
      <c r="E409" s="69" t="s">
        <v>1637</v>
      </c>
      <c r="F409" s="69"/>
      <c r="G409" s="69" t="s">
        <v>1157</v>
      </c>
      <c r="H409" s="69" t="s">
        <v>1156</v>
      </c>
      <c r="I409" s="69"/>
      <c r="J409" s="69" t="s">
        <v>685</v>
      </c>
      <c r="K409" s="69"/>
      <c r="L409" s="69" t="s">
        <v>601</v>
      </c>
      <c r="M409" s="69" t="s">
        <v>1433</v>
      </c>
      <c r="N409" s="69"/>
      <c r="O409" s="69"/>
      <c r="P409" s="69"/>
      <c r="Q409" s="69" t="s">
        <v>1635</v>
      </c>
      <c r="R409" s="69" t="s">
        <v>1177</v>
      </c>
      <c r="S409" s="69" t="s">
        <v>1631</v>
      </c>
      <c r="T409" s="69"/>
      <c r="U409" s="69" t="s">
        <v>1182</v>
      </c>
      <c r="V409" s="69" t="s">
        <v>1517</v>
      </c>
      <c r="W409" s="69"/>
      <c r="X409" s="36"/>
      <c r="Y409" s="88"/>
    </row>
    <row r="410" spans="1:26" ht="28">
      <c r="B410" s="108"/>
      <c r="C410" s="108"/>
      <c r="D410" s="108"/>
      <c r="E410" s="108" t="s">
        <v>1638</v>
      </c>
      <c r="F410" s="69"/>
      <c r="G410" s="69" t="s">
        <v>1159</v>
      </c>
      <c r="H410" s="69"/>
      <c r="I410" s="69"/>
      <c r="J410" s="69" t="s">
        <v>1506</v>
      </c>
      <c r="K410" s="69"/>
      <c r="L410" s="69"/>
      <c r="M410" s="69" t="s">
        <v>1646</v>
      </c>
      <c r="N410" s="69"/>
      <c r="O410" s="69"/>
      <c r="P410" s="69"/>
      <c r="Q410" s="69"/>
      <c r="R410" s="69" t="s">
        <v>1641</v>
      </c>
      <c r="S410" s="69"/>
      <c r="T410" s="69"/>
      <c r="U410" s="69"/>
      <c r="V410" s="69" t="s">
        <v>1633</v>
      </c>
      <c r="W410" s="69"/>
      <c r="X410" s="36"/>
      <c r="Y410" s="88"/>
    </row>
    <row r="411" spans="1:26">
      <c r="B411" s="69"/>
      <c r="C411" s="69"/>
      <c r="D411" s="69"/>
      <c r="E411" s="69"/>
      <c r="F411" s="69"/>
      <c r="G411" s="69"/>
      <c r="H411" s="69"/>
      <c r="I411" s="69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69"/>
      <c r="W411" s="69"/>
      <c r="X411" s="21"/>
    </row>
    <row r="413" spans="1:26">
      <c r="A413" s="88" t="s">
        <v>1648</v>
      </c>
      <c r="B413" s="88" t="s">
        <v>1649</v>
      </c>
    </row>
    <row r="415" spans="1:26">
      <c r="A415" s="88" t="s">
        <v>1639</v>
      </c>
      <c r="B415" s="88" t="s">
        <v>1640</v>
      </c>
      <c r="C415" s="88"/>
      <c r="D415" s="88"/>
      <c r="E415" s="88"/>
      <c r="R415" s="88"/>
      <c r="S415" s="88"/>
      <c r="T415" s="88"/>
    </row>
    <row r="416" spans="1:26">
      <c r="A416" s="88"/>
      <c r="B416" s="88"/>
      <c r="C416" s="88"/>
    </row>
    <row r="417" spans="1:5">
      <c r="A417" s="88"/>
      <c r="B417" s="88"/>
      <c r="C417" s="88"/>
      <c r="D417" s="88"/>
      <c r="E417" s="88"/>
    </row>
    <row r="418" spans="1:5">
      <c r="A418" s="88"/>
      <c r="D418" s="88"/>
      <c r="E418" s="88"/>
    </row>
    <row r="419" spans="1:5">
      <c r="B419" s="88"/>
      <c r="C419" s="88"/>
      <c r="D419" s="88"/>
      <c r="E419" s="88"/>
    </row>
    <row r="420" spans="1:5">
      <c r="A420" s="88"/>
      <c r="B420" s="88"/>
      <c r="C420" s="88"/>
      <c r="D420" s="88"/>
      <c r="E420" s="88"/>
    </row>
    <row r="421" spans="1:5">
      <c r="B421" s="88"/>
      <c r="C421" s="88"/>
    </row>
    <row r="422" spans="1:5">
      <c r="B422" s="88"/>
      <c r="C422" s="8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5"/>
  <sheetViews>
    <sheetView zoomScale="125" workbookViewId="0">
      <selection activeCell="H279" sqref="H279"/>
    </sheetView>
  </sheetViews>
  <sheetFormatPr baseColWidth="10" defaultColWidth="8.6640625" defaultRowHeight="13"/>
  <cols>
    <col min="1" max="1" width="25.6640625" customWidth="1"/>
    <col min="2" max="3" width="8.6640625" customWidth="1"/>
    <col min="4" max="4" width="9" customWidth="1"/>
    <col min="5" max="5" width="8.5" customWidth="1"/>
    <col min="6" max="6" width="9.33203125" customWidth="1"/>
    <col min="7" max="7" width="9.6640625" customWidth="1"/>
  </cols>
  <sheetData>
    <row r="1" spans="1:9">
      <c r="A1" s="3" t="s">
        <v>678</v>
      </c>
      <c r="C1" s="5" t="s">
        <v>514</v>
      </c>
      <c r="D1" s="5">
        <f>H279</f>
        <v>149</v>
      </c>
      <c r="E1" s="5"/>
      <c r="F1" s="5"/>
      <c r="G1" s="5"/>
    </row>
    <row r="2" spans="1:9">
      <c r="A2" s="3"/>
      <c r="C2" s="5"/>
      <c r="D2" s="5"/>
      <c r="E2" s="5"/>
      <c r="F2" s="5"/>
      <c r="G2" s="5"/>
    </row>
    <row r="3" spans="1:9" ht="24" customHeight="1">
      <c r="A3" s="3"/>
      <c r="B3" s="66" t="s">
        <v>517</v>
      </c>
      <c r="C3" s="50" t="s">
        <v>831</v>
      </c>
      <c r="D3" s="66" t="s">
        <v>526</v>
      </c>
      <c r="E3" s="66" t="s">
        <v>518</v>
      </c>
      <c r="F3" s="50" t="s">
        <v>519</v>
      </c>
      <c r="G3" s="66" t="s">
        <v>534</v>
      </c>
      <c r="H3" s="41" t="s">
        <v>378</v>
      </c>
    </row>
    <row r="4" spans="1:9">
      <c r="B4" s="46"/>
      <c r="C4" s="25"/>
      <c r="D4" s="25"/>
      <c r="E4" s="42"/>
      <c r="F4" s="25"/>
      <c r="G4" s="25"/>
      <c r="H4" s="72"/>
      <c r="I4" s="52"/>
    </row>
    <row r="5" spans="1:9" s="1" customFormat="1" ht="12">
      <c r="A5" s="53" t="s">
        <v>843</v>
      </c>
      <c r="B5" s="68"/>
      <c r="C5" s="19"/>
      <c r="D5" s="19"/>
      <c r="E5" s="19"/>
      <c r="F5" s="19"/>
      <c r="G5" s="19"/>
      <c r="H5" s="43"/>
    </row>
    <row r="6" spans="1:9" ht="14">
      <c r="A6" s="39" t="s">
        <v>1</v>
      </c>
      <c r="B6" s="21"/>
      <c r="C6" s="21"/>
      <c r="D6" s="21"/>
      <c r="E6" s="21"/>
      <c r="F6" s="21"/>
      <c r="G6" s="21"/>
      <c r="H6" s="21" t="str">
        <f t="shared" ref="H6:H69" si="0">IF(SUM(B6:G6)&gt;0,SUM(B6:G6),"")</f>
        <v/>
      </c>
    </row>
    <row r="7" spans="1:9" ht="14">
      <c r="A7" s="39" t="s">
        <v>376</v>
      </c>
      <c r="B7" s="21"/>
      <c r="C7" s="21"/>
      <c r="D7" s="21"/>
      <c r="E7" s="21"/>
      <c r="F7" s="21"/>
      <c r="G7" s="21"/>
      <c r="H7" s="21" t="str">
        <f t="shared" si="0"/>
        <v/>
      </c>
    </row>
    <row r="8" spans="1:9" ht="14">
      <c r="A8" s="39" t="s">
        <v>245</v>
      </c>
      <c r="B8" s="21"/>
      <c r="C8" s="21">
        <v>1</v>
      </c>
      <c r="D8" s="21"/>
      <c r="E8" s="21"/>
      <c r="F8" s="21"/>
      <c r="G8" s="21"/>
      <c r="H8" s="21">
        <f t="shared" si="0"/>
        <v>1</v>
      </c>
    </row>
    <row r="9" spans="1:9" ht="14">
      <c r="A9" s="39" t="s">
        <v>246</v>
      </c>
      <c r="B9" s="21"/>
      <c r="C9" s="21"/>
      <c r="D9" s="21"/>
      <c r="E9" s="21"/>
      <c r="F9" s="21"/>
      <c r="G9" s="21"/>
      <c r="H9" s="21" t="str">
        <f t="shared" si="0"/>
        <v/>
      </c>
    </row>
    <row r="10" spans="1:9" ht="14">
      <c r="A10" s="39" t="s">
        <v>247</v>
      </c>
      <c r="B10" s="21"/>
      <c r="C10" s="21"/>
      <c r="D10" s="21"/>
      <c r="E10" s="21"/>
      <c r="F10" s="21"/>
      <c r="G10" s="21"/>
      <c r="H10" s="21" t="str">
        <f t="shared" si="0"/>
        <v/>
      </c>
    </row>
    <row r="11" spans="1:9" ht="14">
      <c r="A11" s="39" t="s">
        <v>248</v>
      </c>
      <c r="B11" s="21"/>
      <c r="C11" s="21"/>
      <c r="D11" s="21"/>
      <c r="E11" s="21"/>
      <c r="F11" s="21"/>
      <c r="G11" s="21">
        <v>1</v>
      </c>
      <c r="H11" s="21">
        <f t="shared" si="0"/>
        <v>1</v>
      </c>
    </row>
    <row r="12" spans="1:9">
      <c r="A12" s="54"/>
      <c r="B12" s="20"/>
      <c r="C12" s="20"/>
      <c r="D12" s="20"/>
      <c r="E12" s="20"/>
      <c r="F12" s="20"/>
      <c r="G12" s="20"/>
      <c r="H12" s="20" t="str">
        <f t="shared" si="0"/>
        <v/>
      </c>
    </row>
    <row r="13" spans="1:9" ht="14">
      <c r="A13" s="2" t="s">
        <v>995</v>
      </c>
      <c r="B13" s="20"/>
      <c r="C13" s="20"/>
      <c r="D13" s="20"/>
      <c r="E13" s="20"/>
      <c r="F13" s="20"/>
      <c r="G13" s="20"/>
      <c r="H13" s="20" t="str">
        <f t="shared" si="0"/>
        <v/>
      </c>
    </row>
    <row r="14" spans="1:9" ht="14">
      <c r="A14" s="38" t="s">
        <v>695</v>
      </c>
      <c r="B14" s="21"/>
      <c r="C14" s="21"/>
      <c r="D14" s="21"/>
      <c r="E14" s="21"/>
      <c r="F14" s="21"/>
      <c r="G14" s="21"/>
      <c r="H14" s="21" t="str">
        <f t="shared" si="0"/>
        <v/>
      </c>
    </row>
    <row r="15" spans="1:9" ht="14">
      <c r="A15" s="38" t="s">
        <v>570</v>
      </c>
      <c r="B15" s="21"/>
      <c r="C15" s="21">
        <v>2</v>
      </c>
      <c r="D15" s="21"/>
      <c r="E15" s="21"/>
      <c r="F15" s="21"/>
      <c r="G15" s="21"/>
      <c r="H15" s="21">
        <f t="shared" si="0"/>
        <v>2</v>
      </c>
    </row>
    <row r="16" spans="1:9" ht="14">
      <c r="A16" s="38" t="s">
        <v>571</v>
      </c>
      <c r="B16" s="21"/>
      <c r="C16" s="21">
        <v>1</v>
      </c>
      <c r="D16" s="21">
        <v>2</v>
      </c>
      <c r="E16" s="21">
        <v>1</v>
      </c>
      <c r="F16" s="21">
        <v>1</v>
      </c>
      <c r="G16" s="21"/>
      <c r="H16" s="21">
        <f t="shared" si="0"/>
        <v>5</v>
      </c>
    </row>
    <row r="17" spans="1:8" ht="14">
      <c r="A17" s="38" t="s">
        <v>572</v>
      </c>
      <c r="B17" s="21"/>
      <c r="C17" s="21"/>
      <c r="D17" s="21"/>
      <c r="E17" s="21"/>
      <c r="F17" s="21"/>
      <c r="G17" s="21"/>
      <c r="H17" s="21" t="str">
        <f t="shared" si="0"/>
        <v/>
      </c>
    </row>
    <row r="18" spans="1:8" ht="14">
      <c r="A18" s="38" t="s">
        <v>1076</v>
      </c>
      <c r="B18" s="21"/>
      <c r="C18" s="21"/>
      <c r="D18" s="21"/>
      <c r="E18" s="21"/>
      <c r="F18" s="21"/>
      <c r="G18" s="21">
        <v>3</v>
      </c>
      <c r="H18" s="21">
        <f t="shared" si="0"/>
        <v>3</v>
      </c>
    </row>
    <row r="19" spans="1:8" ht="14">
      <c r="A19" s="38" t="s">
        <v>390</v>
      </c>
      <c r="B19" s="21">
        <v>2</v>
      </c>
      <c r="C19" s="21">
        <v>5</v>
      </c>
      <c r="D19" s="21">
        <v>20</v>
      </c>
      <c r="E19" s="21">
        <v>6</v>
      </c>
      <c r="F19" s="21">
        <v>11</v>
      </c>
      <c r="G19" s="21">
        <v>4</v>
      </c>
      <c r="H19" s="21">
        <f t="shared" si="0"/>
        <v>48</v>
      </c>
    </row>
    <row r="20" spans="1:8">
      <c r="A20" s="54"/>
      <c r="B20" s="20"/>
      <c r="C20" s="20"/>
      <c r="D20" s="20"/>
      <c r="E20" s="20"/>
      <c r="F20" s="20"/>
      <c r="G20" s="20"/>
      <c r="H20" s="20" t="str">
        <f t="shared" si="0"/>
        <v/>
      </c>
    </row>
    <row r="21" spans="1:8" ht="14">
      <c r="A21" s="2" t="s">
        <v>983</v>
      </c>
      <c r="B21" s="20"/>
      <c r="C21" s="20"/>
      <c r="D21" s="20"/>
      <c r="E21" s="20"/>
      <c r="F21" s="20"/>
      <c r="G21" s="20"/>
      <c r="H21" s="20" t="str">
        <f t="shared" si="0"/>
        <v/>
      </c>
    </row>
    <row r="22" spans="1:8" ht="14">
      <c r="A22" s="69" t="s">
        <v>242</v>
      </c>
      <c r="B22" s="36"/>
      <c r="C22" s="36"/>
      <c r="D22" s="36"/>
      <c r="E22" s="36">
        <v>1</v>
      </c>
      <c r="F22" s="36"/>
      <c r="G22" s="36"/>
      <c r="H22" s="21">
        <f t="shared" si="0"/>
        <v>1</v>
      </c>
    </row>
    <row r="23" spans="1:8">
      <c r="A23" s="57" t="s">
        <v>1077</v>
      </c>
      <c r="B23" s="45"/>
      <c r="C23" s="45"/>
      <c r="D23" s="45"/>
      <c r="E23" s="45"/>
      <c r="F23" s="45"/>
      <c r="G23" s="45"/>
      <c r="H23" s="21" t="str">
        <f t="shared" si="0"/>
        <v/>
      </c>
    </row>
    <row r="24" spans="1:8">
      <c r="A24" s="56" t="s">
        <v>408</v>
      </c>
      <c r="B24" s="21"/>
      <c r="C24" s="21"/>
      <c r="D24" s="21"/>
      <c r="E24" s="21"/>
      <c r="F24" s="21"/>
      <c r="G24" s="21"/>
      <c r="H24" s="21" t="str">
        <f t="shared" si="0"/>
        <v/>
      </c>
    </row>
    <row r="25" spans="1:8">
      <c r="A25" s="58" t="s">
        <v>266</v>
      </c>
      <c r="B25" s="21">
        <v>18</v>
      </c>
      <c r="C25" s="21">
        <v>33</v>
      </c>
      <c r="D25" s="21">
        <v>64</v>
      </c>
      <c r="E25" s="21">
        <v>12</v>
      </c>
      <c r="F25" s="21">
        <v>12</v>
      </c>
      <c r="G25" s="21">
        <v>65</v>
      </c>
      <c r="H25" s="21">
        <f t="shared" si="0"/>
        <v>204</v>
      </c>
    </row>
    <row r="26" spans="1:8">
      <c r="A26" s="55" t="s">
        <v>267</v>
      </c>
      <c r="B26" s="21">
        <v>1</v>
      </c>
      <c r="C26" s="21">
        <v>4</v>
      </c>
      <c r="D26" s="21">
        <v>9</v>
      </c>
      <c r="E26" s="21">
        <v>4</v>
      </c>
      <c r="F26" s="21"/>
      <c r="G26" s="21"/>
      <c r="H26" s="21">
        <f t="shared" si="0"/>
        <v>18</v>
      </c>
    </row>
    <row r="27" spans="1:8">
      <c r="A27" s="55" t="s">
        <v>268</v>
      </c>
      <c r="B27" s="21"/>
      <c r="C27" s="21">
        <v>1</v>
      </c>
      <c r="D27" s="21"/>
      <c r="E27" s="21">
        <v>4</v>
      </c>
      <c r="F27" s="21"/>
      <c r="G27" s="21"/>
      <c r="H27" s="21">
        <f t="shared" si="0"/>
        <v>5</v>
      </c>
    </row>
    <row r="28" spans="1:8">
      <c r="A28" s="55" t="s">
        <v>269</v>
      </c>
      <c r="B28" s="21"/>
      <c r="C28" s="21"/>
      <c r="D28" s="21"/>
      <c r="E28" s="34">
        <v>1</v>
      </c>
      <c r="F28" s="21"/>
      <c r="G28" s="21"/>
      <c r="H28" s="21">
        <f t="shared" si="0"/>
        <v>1</v>
      </c>
    </row>
    <row r="29" spans="1:8">
      <c r="A29" s="55" t="s">
        <v>410</v>
      </c>
      <c r="B29" s="21">
        <v>31</v>
      </c>
      <c r="C29" s="21">
        <v>20</v>
      </c>
      <c r="D29" s="21">
        <v>10</v>
      </c>
      <c r="E29" s="21">
        <v>37</v>
      </c>
      <c r="F29" s="21">
        <v>3</v>
      </c>
      <c r="G29" s="21">
        <v>20</v>
      </c>
      <c r="H29" s="21">
        <f t="shared" si="0"/>
        <v>121</v>
      </c>
    </row>
    <row r="30" spans="1:8">
      <c r="A30" s="55" t="s">
        <v>411</v>
      </c>
      <c r="B30" s="21"/>
      <c r="C30" s="21"/>
      <c r="D30" s="21"/>
      <c r="E30" s="21"/>
      <c r="F30" s="21"/>
      <c r="G30" s="21"/>
      <c r="H30" s="21" t="str">
        <f t="shared" si="0"/>
        <v/>
      </c>
    </row>
    <row r="31" spans="1:8">
      <c r="A31" s="55" t="s">
        <v>568</v>
      </c>
      <c r="B31" s="21"/>
      <c r="C31" s="21">
        <v>4</v>
      </c>
      <c r="D31" s="21">
        <v>3</v>
      </c>
      <c r="E31" s="21">
        <v>22</v>
      </c>
      <c r="F31" s="21"/>
      <c r="G31" s="21"/>
      <c r="H31" s="21">
        <f t="shared" si="0"/>
        <v>29</v>
      </c>
    </row>
    <row r="32" spans="1:8">
      <c r="A32" s="55" t="s">
        <v>569</v>
      </c>
      <c r="B32" s="21"/>
      <c r="C32" s="21"/>
      <c r="D32" s="21">
        <v>4</v>
      </c>
      <c r="E32" s="21">
        <v>19</v>
      </c>
      <c r="F32" s="21"/>
      <c r="G32" s="21"/>
      <c r="H32" s="21">
        <f t="shared" si="0"/>
        <v>23</v>
      </c>
    </row>
    <row r="33" spans="1:8">
      <c r="A33" s="55" t="s">
        <v>417</v>
      </c>
      <c r="B33" s="21"/>
      <c r="C33" s="21">
        <v>2</v>
      </c>
      <c r="D33" s="21">
        <v>2</v>
      </c>
      <c r="E33" s="21"/>
      <c r="F33" s="21"/>
      <c r="G33" s="21"/>
      <c r="H33" s="21">
        <f t="shared" si="0"/>
        <v>4</v>
      </c>
    </row>
    <row r="34" spans="1:8">
      <c r="A34" s="55" t="s">
        <v>124</v>
      </c>
      <c r="B34" s="21"/>
      <c r="C34" s="21"/>
      <c r="D34" s="21"/>
      <c r="E34" s="21"/>
      <c r="F34" s="21"/>
      <c r="G34" s="21"/>
      <c r="H34" s="21" t="str">
        <f t="shared" si="0"/>
        <v/>
      </c>
    </row>
    <row r="35" spans="1:8">
      <c r="A35" s="55" t="s">
        <v>418</v>
      </c>
      <c r="B35" s="21">
        <v>10</v>
      </c>
      <c r="C35" s="21">
        <v>11</v>
      </c>
      <c r="D35" s="21"/>
      <c r="E35" s="21">
        <v>10</v>
      </c>
      <c r="F35" s="21"/>
      <c r="G35" s="21"/>
      <c r="H35" s="21">
        <f t="shared" si="0"/>
        <v>31</v>
      </c>
    </row>
    <row r="36" spans="1:8">
      <c r="A36" s="55" t="s">
        <v>849</v>
      </c>
      <c r="B36" s="21"/>
      <c r="C36" s="21"/>
      <c r="D36" s="21">
        <v>10</v>
      </c>
      <c r="E36" s="21"/>
      <c r="F36" s="21"/>
      <c r="G36" s="21"/>
      <c r="H36" s="21">
        <f t="shared" si="0"/>
        <v>10</v>
      </c>
    </row>
    <row r="37" spans="1:8">
      <c r="A37" s="55" t="s">
        <v>419</v>
      </c>
      <c r="B37" s="21"/>
      <c r="C37" s="21"/>
      <c r="D37" s="21"/>
      <c r="E37" s="21"/>
      <c r="F37" s="21"/>
      <c r="G37" s="21"/>
      <c r="H37" s="21" t="str">
        <f t="shared" si="0"/>
        <v/>
      </c>
    </row>
    <row r="38" spans="1:8">
      <c r="A38" s="55" t="s">
        <v>163</v>
      </c>
      <c r="B38" s="21"/>
      <c r="C38" s="21"/>
      <c r="D38" s="21"/>
      <c r="E38" s="21"/>
      <c r="F38" s="21"/>
      <c r="G38" s="21"/>
      <c r="H38" s="21" t="str">
        <f t="shared" si="0"/>
        <v/>
      </c>
    </row>
    <row r="39" spans="1:8">
      <c r="A39" s="55" t="s">
        <v>828</v>
      </c>
      <c r="B39" s="21">
        <v>1</v>
      </c>
      <c r="C39" s="21"/>
      <c r="D39" s="21"/>
      <c r="E39" s="21"/>
      <c r="F39" s="21"/>
      <c r="G39" s="21"/>
      <c r="H39" s="21">
        <f t="shared" si="0"/>
        <v>1</v>
      </c>
    </row>
    <row r="40" spans="1:8">
      <c r="A40" s="55" t="s">
        <v>770</v>
      </c>
      <c r="B40" s="21"/>
      <c r="C40" s="21"/>
      <c r="D40" s="21"/>
      <c r="E40" s="21"/>
      <c r="F40" s="21"/>
      <c r="G40" s="21">
        <v>2</v>
      </c>
      <c r="H40" s="21">
        <f t="shared" si="0"/>
        <v>2</v>
      </c>
    </row>
    <row r="41" spans="1:8">
      <c r="A41" s="55" t="s">
        <v>684</v>
      </c>
      <c r="B41" s="21">
        <v>4</v>
      </c>
      <c r="C41" s="21"/>
      <c r="D41" s="21"/>
      <c r="E41" s="21"/>
      <c r="F41" s="21"/>
      <c r="G41" s="21"/>
      <c r="H41" s="21">
        <f t="shared" si="0"/>
        <v>4</v>
      </c>
    </row>
    <row r="42" spans="1:8">
      <c r="A42" s="55" t="s">
        <v>771</v>
      </c>
      <c r="B42" s="21"/>
      <c r="C42" s="21"/>
      <c r="D42" s="21"/>
      <c r="E42" s="21"/>
      <c r="F42" s="21"/>
      <c r="G42" s="21"/>
      <c r="H42" s="21" t="str">
        <f t="shared" si="0"/>
        <v/>
      </c>
    </row>
    <row r="43" spans="1:8">
      <c r="A43" s="55" t="s">
        <v>179</v>
      </c>
      <c r="B43" s="21">
        <v>10</v>
      </c>
      <c r="C43" s="21"/>
      <c r="D43" s="21"/>
      <c r="E43" s="21"/>
      <c r="F43" s="21"/>
      <c r="G43" s="21"/>
      <c r="H43" s="21">
        <f t="shared" si="0"/>
        <v>10</v>
      </c>
    </row>
    <row r="44" spans="1:8">
      <c r="A44" s="55" t="s">
        <v>180</v>
      </c>
      <c r="B44" s="21"/>
      <c r="C44" s="21">
        <v>1</v>
      </c>
      <c r="D44" s="21"/>
      <c r="E44" s="21">
        <v>21</v>
      </c>
      <c r="F44" s="21"/>
      <c r="G44" s="21"/>
      <c r="H44" s="21">
        <f t="shared" si="0"/>
        <v>22</v>
      </c>
    </row>
    <row r="45" spans="1:8">
      <c r="A45" s="55" t="s">
        <v>476</v>
      </c>
      <c r="B45" s="21"/>
      <c r="C45" s="21"/>
      <c r="D45" s="21">
        <v>1</v>
      </c>
      <c r="E45" s="21">
        <v>3</v>
      </c>
      <c r="F45" s="21"/>
      <c r="G45" s="21"/>
      <c r="H45" s="21">
        <f t="shared" si="0"/>
        <v>4</v>
      </c>
    </row>
    <row r="46" spans="1:8">
      <c r="A46" s="56"/>
      <c r="B46" s="20"/>
      <c r="C46" s="20"/>
      <c r="D46" s="20"/>
      <c r="E46" s="20"/>
      <c r="F46" s="20"/>
      <c r="G46" s="20"/>
      <c r="H46" s="20" t="str">
        <f t="shared" si="0"/>
        <v/>
      </c>
    </row>
    <row r="47" spans="1:8">
      <c r="A47" s="3" t="s">
        <v>692</v>
      </c>
      <c r="B47" s="20"/>
      <c r="C47" s="20"/>
      <c r="D47" s="20"/>
      <c r="E47" s="20"/>
      <c r="F47" s="20"/>
      <c r="G47" s="20"/>
      <c r="H47" s="20" t="str">
        <f t="shared" si="0"/>
        <v/>
      </c>
    </row>
    <row r="48" spans="1:8" ht="14">
      <c r="A48" s="38" t="s">
        <v>391</v>
      </c>
      <c r="B48" s="21">
        <v>1</v>
      </c>
      <c r="C48" s="21"/>
      <c r="D48" s="21">
        <v>5</v>
      </c>
      <c r="E48" s="21"/>
      <c r="F48" s="21">
        <v>1</v>
      </c>
      <c r="G48" s="21"/>
      <c r="H48" s="21">
        <f t="shared" si="0"/>
        <v>7</v>
      </c>
    </row>
    <row r="49" spans="1:8" ht="14">
      <c r="A49" s="38" t="s">
        <v>392</v>
      </c>
      <c r="B49" s="21"/>
      <c r="C49" s="21">
        <v>3</v>
      </c>
      <c r="D49" s="21">
        <v>1</v>
      </c>
      <c r="E49" s="21"/>
      <c r="F49" s="21"/>
      <c r="G49" s="21"/>
      <c r="H49" s="21">
        <f t="shared" si="0"/>
        <v>4</v>
      </c>
    </row>
    <row r="50" spans="1:8" ht="14">
      <c r="A50" s="38" t="s">
        <v>551</v>
      </c>
      <c r="B50" s="21"/>
      <c r="C50" s="21"/>
      <c r="D50" s="21"/>
      <c r="E50" s="21">
        <v>3</v>
      </c>
      <c r="F50" s="21">
        <v>4</v>
      </c>
      <c r="G50" s="21">
        <v>1</v>
      </c>
      <c r="H50" s="21">
        <f t="shared" si="0"/>
        <v>8</v>
      </c>
    </row>
    <row r="51" spans="1:8" ht="14">
      <c r="A51" s="38" t="s">
        <v>593</v>
      </c>
      <c r="B51" s="21"/>
      <c r="C51" s="21"/>
      <c r="D51" s="21"/>
      <c r="E51" s="21"/>
      <c r="F51" s="21"/>
      <c r="G51" s="21"/>
      <c r="H51" s="21" t="str">
        <f t="shared" si="0"/>
        <v/>
      </c>
    </row>
    <row r="52" spans="1:8" ht="14">
      <c r="A52" s="38" t="s">
        <v>594</v>
      </c>
      <c r="B52" s="21">
        <v>1</v>
      </c>
      <c r="C52" s="21"/>
      <c r="D52" s="21">
        <v>1</v>
      </c>
      <c r="E52" s="21"/>
      <c r="F52" s="21">
        <v>2</v>
      </c>
      <c r="G52" s="21"/>
      <c r="H52" s="21">
        <f t="shared" si="0"/>
        <v>4</v>
      </c>
    </row>
    <row r="53" spans="1:8" ht="14">
      <c r="A53" s="38" t="s">
        <v>437</v>
      </c>
      <c r="B53" s="21"/>
      <c r="C53" s="21"/>
      <c r="D53" s="21"/>
      <c r="E53" s="21"/>
      <c r="F53" s="21"/>
      <c r="G53" s="21"/>
      <c r="H53" s="21" t="str">
        <f t="shared" si="0"/>
        <v/>
      </c>
    </row>
    <row r="54" spans="1:8" ht="14">
      <c r="A54" s="38" t="s">
        <v>438</v>
      </c>
      <c r="B54" s="21">
        <v>4</v>
      </c>
      <c r="C54" s="21"/>
      <c r="D54" s="21">
        <v>3</v>
      </c>
      <c r="E54" s="21">
        <v>13</v>
      </c>
      <c r="F54" s="21">
        <v>13</v>
      </c>
      <c r="G54" s="21">
        <v>7</v>
      </c>
      <c r="H54" s="21">
        <f t="shared" si="0"/>
        <v>40</v>
      </c>
    </row>
    <row r="55" spans="1:8" ht="14">
      <c r="A55" s="38" t="s">
        <v>393</v>
      </c>
      <c r="B55" s="21"/>
      <c r="C55" s="21"/>
      <c r="D55" s="21"/>
      <c r="E55" s="21"/>
      <c r="F55" s="21"/>
      <c r="G55" s="21"/>
      <c r="H55" s="21" t="str">
        <f t="shared" si="0"/>
        <v/>
      </c>
    </row>
    <row r="56" spans="1:8" ht="14">
      <c r="A56" s="38" t="s">
        <v>439</v>
      </c>
      <c r="B56" s="21"/>
      <c r="C56" s="21"/>
      <c r="D56" s="21"/>
      <c r="E56" s="21">
        <v>1</v>
      </c>
      <c r="F56" s="21">
        <v>3</v>
      </c>
      <c r="G56" s="21"/>
      <c r="H56" s="21">
        <f t="shared" si="0"/>
        <v>4</v>
      </c>
    </row>
    <row r="57" spans="1:8" ht="14">
      <c r="A57" s="38" t="s">
        <v>440</v>
      </c>
      <c r="B57" s="21">
        <v>1</v>
      </c>
      <c r="C57" s="21">
        <v>4</v>
      </c>
      <c r="D57" s="21">
        <v>1</v>
      </c>
      <c r="E57" s="21">
        <v>6</v>
      </c>
      <c r="F57" s="21">
        <v>9</v>
      </c>
      <c r="G57" s="21">
        <v>6</v>
      </c>
      <c r="H57" s="21">
        <f t="shared" si="0"/>
        <v>27</v>
      </c>
    </row>
    <row r="58" spans="1:8" ht="14">
      <c r="A58" s="38" t="s">
        <v>441</v>
      </c>
      <c r="B58" s="21"/>
      <c r="C58" s="21"/>
      <c r="D58" s="21"/>
      <c r="E58" s="21"/>
      <c r="F58" s="21"/>
      <c r="G58" s="21"/>
      <c r="H58" s="21" t="str">
        <f t="shared" si="0"/>
        <v/>
      </c>
    </row>
    <row r="59" spans="1:8" ht="14">
      <c r="A59" s="38" t="s">
        <v>442</v>
      </c>
      <c r="B59" s="21"/>
      <c r="C59" s="21"/>
      <c r="D59" s="21"/>
      <c r="E59" s="21"/>
      <c r="F59" s="21">
        <v>1</v>
      </c>
      <c r="G59" s="21"/>
      <c r="H59" s="21">
        <f t="shared" si="0"/>
        <v>1</v>
      </c>
    </row>
    <row r="60" spans="1:8" ht="14">
      <c r="A60" s="38" t="s">
        <v>443</v>
      </c>
      <c r="B60" s="21"/>
      <c r="C60" s="21"/>
      <c r="D60" s="21"/>
      <c r="E60" s="21"/>
      <c r="F60" s="21"/>
      <c r="G60" s="21"/>
      <c r="H60" s="21" t="str">
        <f t="shared" si="0"/>
        <v/>
      </c>
    </row>
    <row r="61" spans="1:8" ht="14">
      <c r="A61" s="38" t="s">
        <v>407</v>
      </c>
      <c r="B61" s="21"/>
      <c r="C61" s="21"/>
      <c r="D61" s="21"/>
      <c r="E61" s="21"/>
      <c r="F61" s="21"/>
      <c r="G61" s="21"/>
      <c r="H61" s="21" t="str">
        <f t="shared" si="0"/>
        <v/>
      </c>
    </row>
    <row r="62" spans="1:8" ht="14">
      <c r="A62" s="38" t="s">
        <v>76</v>
      </c>
      <c r="B62" s="21"/>
      <c r="C62" s="21"/>
      <c r="D62" s="21"/>
      <c r="E62" s="21"/>
      <c r="F62" s="21"/>
      <c r="G62" s="21"/>
      <c r="H62" s="21" t="str">
        <f t="shared" si="0"/>
        <v/>
      </c>
    </row>
    <row r="63" spans="1:8">
      <c r="A63" s="54"/>
      <c r="B63" s="20"/>
      <c r="C63" s="20"/>
      <c r="D63" s="20"/>
      <c r="E63" s="20"/>
      <c r="F63" s="20"/>
      <c r="G63" s="20"/>
      <c r="H63" s="20" t="str">
        <f t="shared" si="0"/>
        <v/>
      </c>
    </row>
    <row r="64" spans="1:8" ht="14">
      <c r="A64" s="2" t="s">
        <v>691</v>
      </c>
      <c r="B64" s="20"/>
      <c r="C64" s="20"/>
      <c r="D64" s="20"/>
      <c r="E64" s="20"/>
      <c r="F64" s="20"/>
      <c r="G64" s="20"/>
      <c r="H64" s="20" t="str">
        <f t="shared" si="0"/>
        <v/>
      </c>
    </row>
    <row r="65" spans="1:8">
      <c r="A65" s="58" t="s">
        <v>477</v>
      </c>
      <c r="B65" s="21"/>
      <c r="C65" s="21"/>
      <c r="D65" s="21"/>
      <c r="E65" s="21"/>
      <c r="F65" s="21"/>
      <c r="G65" s="21"/>
      <c r="H65" s="21" t="str">
        <f t="shared" si="0"/>
        <v/>
      </c>
    </row>
    <row r="66" spans="1:8">
      <c r="A66" s="55" t="s">
        <v>626</v>
      </c>
      <c r="B66" s="21"/>
      <c r="C66" s="21"/>
      <c r="D66" s="21"/>
      <c r="E66" s="21"/>
      <c r="F66" s="21"/>
      <c r="G66" s="21">
        <v>1</v>
      </c>
      <c r="H66" s="21">
        <f t="shared" si="0"/>
        <v>1</v>
      </c>
    </row>
    <row r="67" spans="1:8">
      <c r="A67" s="55" t="s">
        <v>366</v>
      </c>
      <c r="B67" s="21"/>
      <c r="C67" s="21"/>
      <c r="D67" s="21">
        <v>4</v>
      </c>
      <c r="E67" s="21"/>
      <c r="F67" s="21"/>
      <c r="G67" s="21"/>
      <c r="H67" s="21">
        <f t="shared" si="0"/>
        <v>4</v>
      </c>
    </row>
    <row r="68" spans="1:8">
      <c r="A68" s="55" t="s">
        <v>485</v>
      </c>
      <c r="B68" s="21">
        <v>1</v>
      </c>
      <c r="C68" s="22">
        <v>2</v>
      </c>
      <c r="D68" s="22"/>
      <c r="E68" s="22"/>
      <c r="F68" s="21"/>
      <c r="G68" s="22"/>
      <c r="H68" s="21">
        <f t="shared" si="0"/>
        <v>3</v>
      </c>
    </row>
    <row r="69" spans="1:8">
      <c r="A69" s="55" t="s">
        <v>486</v>
      </c>
      <c r="B69" s="21"/>
      <c r="C69" s="21"/>
      <c r="D69" s="21"/>
      <c r="E69" s="21"/>
      <c r="F69" s="21"/>
      <c r="G69" s="21"/>
      <c r="H69" s="21" t="str">
        <f t="shared" si="0"/>
        <v/>
      </c>
    </row>
    <row r="70" spans="1:8">
      <c r="A70" s="55" t="s">
        <v>487</v>
      </c>
      <c r="B70" s="21">
        <v>2</v>
      </c>
      <c r="C70" s="21"/>
      <c r="D70" s="21"/>
      <c r="E70" s="21"/>
      <c r="F70" s="21"/>
      <c r="G70" s="21"/>
      <c r="H70" s="21">
        <f t="shared" ref="H70:H133" si="1">IF(SUM(B70:G70)&gt;0,SUM(B70:G70),"")</f>
        <v>2</v>
      </c>
    </row>
    <row r="71" spans="1:8">
      <c r="A71" s="55" t="s">
        <v>0</v>
      </c>
      <c r="B71" s="21">
        <v>2</v>
      </c>
      <c r="C71" s="21">
        <v>3</v>
      </c>
      <c r="D71" s="21">
        <v>2</v>
      </c>
      <c r="E71" s="21">
        <v>5</v>
      </c>
      <c r="F71" s="21">
        <v>5</v>
      </c>
      <c r="G71" s="21">
        <v>1</v>
      </c>
      <c r="H71" s="21">
        <f t="shared" si="1"/>
        <v>18</v>
      </c>
    </row>
    <row r="72" spans="1:8">
      <c r="A72" s="56"/>
      <c r="B72" s="20"/>
      <c r="C72" s="20"/>
      <c r="D72" s="20"/>
      <c r="E72" s="20"/>
      <c r="F72" s="20"/>
      <c r="G72" s="20"/>
      <c r="H72" s="20" t="str">
        <f t="shared" si="1"/>
        <v/>
      </c>
    </row>
    <row r="73" spans="1:8">
      <c r="A73" s="3" t="s">
        <v>829</v>
      </c>
      <c r="B73" s="20"/>
      <c r="C73" s="20"/>
      <c r="D73" s="20"/>
      <c r="E73" s="20"/>
      <c r="F73" s="20"/>
      <c r="G73" s="20"/>
      <c r="H73" s="20" t="str">
        <f t="shared" si="1"/>
        <v/>
      </c>
    </row>
    <row r="74" spans="1:8" ht="14">
      <c r="A74" s="38" t="s">
        <v>745</v>
      </c>
      <c r="B74" s="27"/>
      <c r="C74" s="21">
        <v>2</v>
      </c>
      <c r="D74" s="21"/>
      <c r="E74" s="21"/>
      <c r="F74" s="21"/>
      <c r="G74" s="21"/>
      <c r="H74" s="21">
        <f t="shared" si="1"/>
        <v>2</v>
      </c>
    </row>
    <row r="75" spans="1:8" ht="14">
      <c r="A75" s="39" t="s">
        <v>746</v>
      </c>
      <c r="B75" s="21">
        <v>4</v>
      </c>
      <c r="C75" s="21">
        <v>3</v>
      </c>
      <c r="D75" s="21">
        <v>1</v>
      </c>
      <c r="E75" s="21"/>
      <c r="F75" s="21"/>
      <c r="G75" s="21"/>
      <c r="H75" s="21">
        <f t="shared" si="1"/>
        <v>8</v>
      </c>
    </row>
    <row r="76" spans="1:8" ht="14">
      <c r="A76" s="39" t="s">
        <v>436</v>
      </c>
      <c r="B76" s="21">
        <v>2</v>
      </c>
      <c r="C76" s="21"/>
      <c r="D76" s="21"/>
      <c r="E76" s="21"/>
      <c r="F76" s="21"/>
      <c r="G76" s="21">
        <v>1</v>
      </c>
      <c r="H76" s="21">
        <f t="shared" si="1"/>
        <v>3</v>
      </c>
    </row>
    <row r="77" spans="1:8" ht="14">
      <c r="A77" s="39" t="s">
        <v>444</v>
      </c>
      <c r="B77" s="21"/>
      <c r="C77" s="21"/>
      <c r="D77" s="21"/>
      <c r="E77" s="21"/>
      <c r="F77" s="21"/>
      <c r="G77" s="21"/>
      <c r="H77" s="21" t="str">
        <f t="shared" si="1"/>
        <v/>
      </c>
    </row>
    <row r="78" spans="1:8">
      <c r="A78" s="54"/>
      <c r="B78" s="20"/>
      <c r="C78" s="20"/>
      <c r="D78" s="20"/>
      <c r="E78" s="20"/>
      <c r="F78" s="20"/>
      <c r="G78" s="20"/>
      <c r="H78" s="20" t="str">
        <f t="shared" si="1"/>
        <v/>
      </c>
    </row>
    <row r="79" spans="1:8" ht="14">
      <c r="A79" s="2" t="s">
        <v>830</v>
      </c>
      <c r="B79" s="20"/>
      <c r="C79" s="20"/>
      <c r="D79" s="20"/>
      <c r="E79" s="20"/>
      <c r="F79" s="20"/>
      <c r="G79" s="20"/>
      <c r="H79" s="20" t="str">
        <f t="shared" si="1"/>
        <v/>
      </c>
    </row>
    <row r="80" spans="1:8" ht="14">
      <c r="A80" s="69" t="s">
        <v>808</v>
      </c>
      <c r="B80" s="21"/>
      <c r="C80" s="21">
        <v>2</v>
      </c>
      <c r="D80" s="21"/>
      <c r="E80" s="21"/>
      <c r="F80" s="21"/>
      <c r="G80" s="21"/>
      <c r="H80" s="21">
        <f t="shared" si="1"/>
        <v>2</v>
      </c>
    </row>
    <row r="81" spans="1:8" ht="14">
      <c r="A81" s="38" t="s">
        <v>173</v>
      </c>
      <c r="B81" s="45"/>
      <c r="C81" s="45">
        <v>8</v>
      </c>
      <c r="D81" s="45">
        <v>5</v>
      </c>
      <c r="E81" s="45">
        <v>14</v>
      </c>
      <c r="F81" s="45">
        <v>4</v>
      </c>
      <c r="G81" s="45">
        <v>8</v>
      </c>
      <c r="H81" s="21">
        <f t="shared" si="1"/>
        <v>39</v>
      </c>
    </row>
    <row r="82" spans="1:8" ht="14">
      <c r="A82" s="38" t="s">
        <v>174</v>
      </c>
      <c r="B82" s="21"/>
      <c r="C82" s="21"/>
      <c r="D82" s="21"/>
      <c r="E82" s="21"/>
      <c r="F82" s="21"/>
      <c r="G82" s="21"/>
      <c r="H82" s="21" t="str">
        <f t="shared" si="1"/>
        <v/>
      </c>
    </row>
    <row r="83" spans="1:8" ht="14">
      <c r="A83" s="38" t="s">
        <v>175</v>
      </c>
      <c r="B83" s="21"/>
      <c r="C83" s="21"/>
      <c r="D83" s="21"/>
      <c r="E83" s="21"/>
      <c r="F83" s="21"/>
      <c r="G83" s="21"/>
      <c r="H83" s="21" t="str">
        <f t="shared" si="1"/>
        <v/>
      </c>
    </row>
    <row r="84" spans="1:8" ht="14">
      <c r="A84" s="38" t="s">
        <v>893</v>
      </c>
      <c r="B84" s="21"/>
      <c r="C84" s="21">
        <v>2</v>
      </c>
      <c r="D84" s="21"/>
      <c r="E84" s="21"/>
      <c r="F84" s="21"/>
      <c r="G84" s="21"/>
      <c r="H84" s="21">
        <f t="shared" si="1"/>
        <v>2</v>
      </c>
    </row>
    <row r="85" spans="1:8" ht="14">
      <c r="A85" s="38" t="s">
        <v>671</v>
      </c>
      <c r="B85" s="21">
        <v>2</v>
      </c>
      <c r="C85" s="21">
        <v>3</v>
      </c>
      <c r="D85" s="21"/>
      <c r="E85" s="21"/>
      <c r="F85" s="21"/>
      <c r="G85" s="21"/>
      <c r="H85" s="21">
        <f t="shared" si="1"/>
        <v>5</v>
      </c>
    </row>
    <row r="86" spans="1:8" ht="14">
      <c r="A86" s="38" t="s">
        <v>614</v>
      </c>
      <c r="B86" s="21"/>
      <c r="C86" s="21"/>
      <c r="D86" s="21"/>
      <c r="E86" s="21">
        <v>2</v>
      </c>
      <c r="F86" s="21"/>
      <c r="G86" s="21">
        <v>2</v>
      </c>
      <c r="H86" s="21">
        <f t="shared" si="1"/>
        <v>4</v>
      </c>
    </row>
    <row r="87" spans="1:8" ht="14">
      <c r="A87" s="38" t="s">
        <v>344</v>
      </c>
      <c r="B87" s="21"/>
      <c r="C87" s="21">
        <v>1</v>
      </c>
      <c r="D87" s="21"/>
      <c r="E87" s="21"/>
      <c r="F87" s="21"/>
      <c r="G87" s="21"/>
      <c r="H87" s="21">
        <f t="shared" si="1"/>
        <v>1</v>
      </c>
    </row>
    <row r="88" spans="1:8" ht="14">
      <c r="A88" s="38" t="s">
        <v>540</v>
      </c>
      <c r="B88" s="21">
        <v>10</v>
      </c>
      <c r="C88" s="21">
        <v>10</v>
      </c>
      <c r="D88" s="21"/>
      <c r="E88" s="21"/>
      <c r="F88" s="21"/>
      <c r="G88" s="21"/>
      <c r="H88" s="21">
        <f t="shared" si="1"/>
        <v>20</v>
      </c>
    </row>
    <row r="89" spans="1:8" ht="14">
      <c r="A89" s="38" t="s">
        <v>686</v>
      </c>
      <c r="B89" s="21"/>
      <c r="C89" s="21"/>
      <c r="D89" s="21"/>
      <c r="E89" s="21"/>
      <c r="F89" s="21"/>
      <c r="G89" s="21"/>
      <c r="H89" s="21" t="str">
        <f t="shared" si="1"/>
        <v/>
      </c>
    </row>
    <row r="90" spans="1:8" ht="14">
      <c r="A90" s="38" t="s">
        <v>537</v>
      </c>
      <c r="B90" s="21"/>
      <c r="C90" s="21"/>
      <c r="D90" s="21"/>
      <c r="E90" s="21"/>
      <c r="F90" s="21"/>
      <c r="G90" s="21"/>
      <c r="H90" s="21" t="str">
        <f t="shared" si="1"/>
        <v/>
      </c>
    </row>
    <row r="91" spans="1:8">
      <c r="A91" s="54"/>
      <c r="B91" s="20"/>
      <c r="C91" s="20"/>
      <c r="D91" s="20"/>
      <c r="E91" s="20"/>
      <c r="F91" s="20"/>
      <c r="G91" s="20"/>
      <c r="H91" s="20" t="str">
        <f t="shared" si="1"/>
        <v/>
      </c>
    </row>
    <row r="92" spans="1:8" ht="14">
      <c r="A92" s="2" t="s">
        <v>977</v>
      </c>
      <c r="B92" s="20"/>
      <c r="C92" s="20"/>
      <c r="D92" s="20"/>
      <c r="E92" s="20"/>
      <c r="F92" s="20"/>
      <c r="G92" s="20"/>
      <c r="H92" s="20" t="str">
        <f t="shared" si="1"/>
        <v/>
      </c>
    </row>
    <row r="93" spans="1:8" ht="14">
      <c r="A93" s="38" t="s">
        <v>801</v>
      </c>
      <c r="B93" s="21"/>
      <c r="C93" s="21"/>
      <c r="D93" s="21"/>
      <c r="E93" s="21"/>
      <c r="F93" s="21"/>
      <c r="G93" s="21"/>
      <c r="H93" s="21" t="str">
        <f t="shared" si="1"/>
        <v/>
      </c>
    </row>
    <row r="94" spans="1:8" ht="14">
      <c r="A94" s="38" t="s">
        <v>167</v>
      </c>
      <c r="B94" s="21"/>
      <c r="C94" s="21"/>
      <c r="D94" s="21">
        <v>1</v>
      </c>
      <c r="E94" s="21"/>
      <c r="F94" s="21">
        <v>1</v>
      </c>
      <c r="G94" s="21"/>
      <c r="H94" s="21">
        <f t="shared" si="1"/>
        <v>2</v>
      </c>
    </row>
    <row r="95" spans="1:8" ht="14">
      <c r="A95" s="38" t="s">
        <v>168</v>
      </c>
      <c r="B95" s="21"/>
      <c r="C95" s="21"/>
      <c r="D95" s="21">
        <v>24</v>
      </c>
      <c r="E95" s="21">
        <v>4</v>
      </c>
      <c r="F95" s="21"/>
      <c r="G95" s="21"/>
      <c r="H95" s="21">
        <f t="shared" si="1"/>
        <v>28</v>
      </c>
    </row>
    <row r="96" spans="1:8" ht="14">
      <c r="A96" s="38" t="s">
        <v>616</v>
      </c>
      <c r="B96" s="21"/>
      <c r="C96" s="21"/>
      <c r="D96" s="21"/>
      <c r="E96" s="21"/>
      <c r="F96" s="21"/>
      <c r="G96" s="21">
        <v>192</v>
      </c>
      <c r="H96" s="21">
        <f t="shared" si="1"/>
        <v>192</v>
      </c>
    </row>
    <row r="97" spans="1:8">
      <c r="A97" s="51"/>
      <c r="B97" s="20"/>
      <c r="C97" s="20"/>
      <c r="D97" s="20"/>
      <c r="E97" s="20"/>
      <c r="F97" s="20"/>
      <c r="G97" s="20"/>
      <c r="H97" s="20" t="str">
        <f t="shared" si="1"/>
        <v/>
      </c>
    </row>
    <row r="98" spans="1:8" ht="14">
      <c r="A98" s="2" t="s">
        <v>978</v>
      </c>
      <c r="B98" s="20"/>
      <c r="C98" s="20"/>
      <c r="D98" s="20"/>
      <c r="E98" s="20"/>
      <c r="F98" s="20"/>
      <c r="G98" s="20"/>
      <c r="H98" s="20" t="str">
        <f t="shared" si="1"/>
        <v/>
      </c>
    </row>
    <row r="99" spans="1:8" ht="14">
      <c r="A99" s="38" t="s">
        <v>687</v>
      </c>
      <c r="B99" s="21"/>
      <c r="C99" s="21"/>
      <c r="D99" s="21"/>
      <c r="E99" s="21"/>
      <c r="F99" s="21"/>
      <c r="G99" s="21">
        <v>4</v>
      </c>
      <c r="H99" s="21">
        <f t="shared" si="1"/>
        <v>4</v>
      </c>
    </row>
    <row r="100" spans="1:8" ht="14">
      <c r="A100" s="39" t="s">
        <v>688</v>
      </c>
      <c r="B100" s="21"/>
      <c r="C100" s="21"/>
      <c r="D100" s="21"/>
      <c r="E100" s="21"/>
      <c r="F100" s="21"/>
      <c r="G100" s="21"/>
      <c r="H100" s="21" t="str">
        <f t="shared" si="1"/>
        <v/>
      </c>
    </row>
    <row r="101" spans="1:8">
      <c r="A101" s="51"/>
      <c r="B101" s="20"/>
      <c r="C101" s="20"/>
      <c r="D101" s="20"/>
      <c r="E101" s="20"/>
      <c r="F101" s="20"/>
      <c r="G101" s="20"/>
      <c r="H101" s="20" t="str">
        <f t="shared" si="1"/>
        <v/>
      </c>
    </row>
    <row r="102" spans="1:8" ht="14">
      <c r="A102" s="2" t="s">
        <v>979</v>
      </c>
      <c r="B102" s="20"/>
      <c r="C102" s="20"/>
      <c r="D102" s="20"/>
      <c r="E102" s="20"/>
      <c r="F102" s="20"/>
      <c r="G102" s="20"/>
      <c r="H102" s="20" t="str">
        <f t="shared" si="1"/>
        <v/>
      </c>
    </row>
    <row r="103" spans="1:8" ht="14">
      <c r="A103" s="38" t="s">
        <v>324</v>
      </c>
      <c r="B103" s="21">
        <v>4</v>
      </c>
      <c r="C103" s="21"/>
      <c r="D103" s="21"/>
      <c r="E103" s="21"/>
      <c r="F103" s="21">
        <v>1</v>
      </c>
      <c r="G103" s="21"/>
      <c r="H103" s="21">
        <f t="shared" si="1"/>
        <v>5</v>
      </c>
    </row>
    <row r="104" spans="1:8" ht="14">
      <c r="A104" s="39" t="s">
        <v>769</v>
      </c>
      <c r="B104" s="21"/>
      <c r="C104" s="21"/>
      <c r="D104" s="21"/>
      <c r="E104" s="21"/>
      <c r="F104" s="21"/>
      <c r="G104" s="21"/>
      <c r="H104" s="21" t="str">
        <f t="shared" si="1"/>
        <v/>
      </c>
    </row>
    <row r="105" spans="1:8" ht="14">
      <c r="A105" s="39" t="s">
        <v>863</v>
      </c>
      <c r="B105" s="21"/>
      <c r="C105" s="21"/>
      <c r="D105" s="21"/>
      <c r="E105" s="21"/>
      <c r="F105" s="21"/>
      <c r="G105" s="21"/>
      <c r="H105" s="21" t="str">
        <f t="shared" si="1"/>
        <v/>
      </c>
    </row>
    <row r="106" spans="1:8" ht="14">
      <c r="A106" s="39" t="s">
        <v>864</v>
      </c>
      <c r="B106" s="21">
        <v>2</v>
      </c>
      <c r="C106" s="21">
        <v>3</v>
      </c>
      <c r="D106" s="21">
        <v>2</v>
      </c>
      <c r="E106" s="21">
        <v>10</v>
      </c>
      <c r="F106" s="21">
        <v>3</v>
      </c>
      <c r="G106" s="21">
        <v>19</v>
      </c>
      <c r="H106" s="21">
        <f t="shared" si="1"/>
        <v>39</v>
      </c>
    </row>
    <row r="107" spans="1:8">
      <c r="B107" s="20"/>
      <c r="C107" s="20"/>
      <c r="D107" s="20"/>
      <c r="E107" s="20"/>
      <c r="F107" s="20"/>
      <c r="G107" s="20"/>
      <c r="H107" s="20" t="str">
        <f t="shared" si="1"/>
        <v/>
      </c>
    </row>
    <row r="108" spans="1:8" ht="14">
      <c r="A108" s="2" t="s">
        <v>980</v>
      </c>
      <c r="B108" s="20"/>
      <c r="C108" s="20"/>
      <c r="D108" s="20"/>
      <c r="E108" s="20"/>
      <c r="F108" s="20"/>
      <c r="G108" s="20"/>
      <c r="H108" s="20" t="str">
        <f t="shared" si="1"/>
        <v/>
      </c>
    </row>
    <row r="109" spans="1:8" ht="14">
      <c r="A109" s="38" t="s">
        <v>865</v>
      </c>
      <c r="B109" s="21"/>
      <c r="C109" s="21"/>
      <c r="D109" s="21"/>
      <c r="E109" s="21"/>
      <c r="F109" s="21"/>
      <c r="G109" s="21"/>
      <c r="H109" s="21" t="str">
        <f t="shared" si="1"/>
        <v/>
      </c>
    </row>
    <row r="110" spans="1:8" ht="14">
      <c r="A110" s="39" t="s">
        <v>696</v>
      </c>
      <c r="B110" s="21"/>
      <c r="C110" s="21">
        <v>1</v>
      </c>
      <c r="D110" s="21"/>
      <c r="E110" s="21"/>
      <c r="F110" s="21"/>
      <c r="G110" s="21"/>
      <c r="H110" s="21">
        <f t="shared" si="1"/>
        <v>1</v>
      </c>
    </row>
    <row r="111" spans="1:8" ht="14">
      <c r="A111" s="39" t="s">
        <v>866</v>
      </c>
      <c r="B111" s="21"/>
      <c r="C111" s="21">
        <v>1</v>
      </c>
      <c r="D111" s="21"/>
      <c r="E111" s="21"/>
      <c r="F111" s="21"/>
      <c r="G111" s="21"/>
      <c r="H111" s="21">
        <f t="shared" si="1"/>
        <v>1</v>
      </c>
    </row>
    <row r="112" spans="1:8" ht="14">
      <c r="A112" s="39" t="s">
        <v>479</v>
      </c>
      <c r="B112" s="21"/>
      <c r="C112" s="21"/>
      <c r="D112" s="21"/>
      <c r="E112" s="21"/>
      <c r="F112" s="21"/>
      <c r="G112" s="21"/>
      <c r="H112" s="21" t="str">
        <f t="shared" si="1"/>
        <v/>
      </c>
    </row>
    <row r="113" spans="1:8" ht="14">
      <c r="A113" s="39" t="s">
        <v>480</v>
      </c>
      <c r="B113" s="21"/>
      <c r="C113" s="21"/>
      <c r="D113" s="21"/>
      <c r="E113" s="21"/>
      <c r="F113" s="21"/>
      <c r="G113" s="21"/>
      <c r="H113" s="21" t="str">
        <f t="shared" si="1"/>
        <v/>
      </c>
    </row>
    <row r="114" spans="1:8" ht="14">
      <c r="A114" s="39" t="s">
        <v>867</v>
      </c>
      <c r="B114" s="21"/>
      <c r="C114" s="21"/>
      <c r="D114" s="21"/>
      <c r="E114" s="21"/>
      <c r="F114" s="21"/>
      <c r="G114" s="21"/>
      <c r="H114" s="21" t="str">
        <f t="shared" si="1"/>
        <v/>
      </c>
    </row>
    <row r="115" spans="1:8" ht="14">
      <c r="A115" s="39" t="s">
        <v>576</v>
      </c>
      <c r="B115" s="21"/>
      <c r="C115" s="21"/>
      <c r="D115" s="21"/>
      <c r="E115" s="21"/>
      <c r="F115" s="21"/>
      <c r="G115" s="21">
        <v>1</v>
      </c>
      <c r="H115" s="21">
        <f t="shared" si="1"/>
        <v>1</v>
      </c>
    </row>
    <row r="116" spans="1:8" ht="14">
      <c r="A116" s="59" t="s">
        <v>1078</v>
      </c>
      <c r="B116" s="45">
        <v>1</v>
      </c>
      <c r="C116" s="45"/>
      <c r="D116" s="45"/>
      <c r="E116" s="45"/>
      <c r="F116" s="45"/>
      <c r="G116" s="45"/>
      <c r="H116" s="21">
        <f t="shared" si="1"/>
        <v>1</v>
      </c>
    </row>
    <row r="117" spans="1:8">
      <c r="B117" s="20"/>
      <c r="C117" s="20"/>
      <c r="D117" s="20"/>
      <c r="E117" s="20"/>
      <c r="F117" s="20"/>
      <c r="G117" s="20"/>
      <c r="H117" s="20" t="str">
        <f t="shared" si="1"/>
        <v/>
      </c>
    </row>
    <row r="118" spans="1:8" ht="14">
      <c r="A118" s="2" t="s">
        <v>981</v>
      </c>
      <c r="B118" s="20"/>
      <c r="C118" s="20"/>
      <c r="D118" s="20"/>
      <c r="E118" s="20"/>
      <c r="F118" s="20"/>
      <c r="G118" s="20"/>
      <c r="H118" s="20" t="str">
        <f t="shared" si="1"/>
        <v/>
      </c>
    </row>
    <row r="119" spans="1:8" ht="14">
      <c r="A119" s="38" t="s">
        <v>552</v>
      </c>
      <c r="B119" s="21">
        <v>15</v>
      </c>
      <c r="C119" s="21">
        <v>7</v>
      </c>
      <c r="D119" s="21">
        <v>15</v>
      </c>
      <c r="E119" s="21">
        <v>83</v>
      </c>
      <c r="F119" s="21">
        <v>5</v>
      </c>
      <c r="G119" s="21"/>
      <c r="H119" s="21">
        <f t="shared" si="1"/>
        <v>125</v>
      </c>
    </row>
    <row r="120" spans="1:8">
      <c r="B120" s="20"/>
      <c r="C120" s="20"/>
      <c r="D120" s="20"/>
      <c r="E120" s="20"/>
      <c r="F120" s="20"/>
      <c r="G120" s="20"/>
      <c r="H120" s="20" t="str">
        <f t="shared" si="1"/>
        <v/>
      </c>
    </row>
    <row r="121" spans="1:8" ht="14">
      <c r="A121" s="2" t="s">
        <v>982</v>
      </c>
      <c r="B121" s="20"/>
      <c r="C121" s="20"/>
      <c r="D121" s="20"/>
      <c r="E121" s="20"/>
      <c r="F121" s="20"/>
      <c r="G121" s="20"/>
      <c r="H121" s="20" t="str">
        <f t="shared" si="1"/>
        <v/>
      </c>
    </row>
    <row r="122" spans="1:8" ht="14">
      <c r="A122" s="38" t="s">
        <v>481</v>
      </c>
      <c r="B122" s="21"/>
      <c r="C122" s="21"/>
      <c r="D122" s="21"/>
      <c r="E122" s="21"/>
      <c r="F122" s="21"/>
      <c r="G122" s="21"/>
      <c r="H122" s="21" t="str">
        <f t="shared" si="1"/>
        <v/>
      </c>
    </row>
    <row r="123" spans="1:8" ht="14">
      <c r="A123" s="39" t="s">
        <v>488</v>
      </c>
      <c r="B123" s="21"/>
      <c r="C123" s="21"/>
      <c r="D123" s="21">
        <v>2</v>
      </c>
      <c r="E123" s="21">
        <v>1</v>
      </c>
      <c r="F123" s="21"/>
      <c r="G123" s="21"/>
      <c r="H123" s="21">
        <f t="shared" si="1"/>
        <v>3</v>
      </c>
    </row>
    <row r="124" spans="1:8" ht="14">
      <c r="A124" s="39" t="s">
        <v>489</v>
      </c>
      <c r="B124" s="21">
        <v>2</v>
      </c>
      <c r="C124" s="21">
        <v>4</v>
      </c>
      <c r="D124" s="21">
        <v>5</v>
      </c>
      <c r="E124" s="21">
        <v>6</v>
      </c>
      <c r="F124" s="21"/>
      <c r="G124" s="21"/>
      <c r="H124" s="21">
        <f t="shared" si="1"/>
        <v>17</v>
      </c>
    </row>
    <row r="125" spans="1:8" ht="14">
      <c r="A125" s="39" t="s">
        <v>490</v>
      </c>
      <c r="B125" s="21">
        <v>7</v>
      </c>
      <c r="C125" s="21"/>
      <c r="D125" s="21">
        <v>2</v>
      </c>
      <c r="E125" s="21">
        <v>5</v>
      </c>
      <c r="F125" s="21"/>
      <c r="G125" s="21"/>
      <c r="H125" s="21">
        <f t="shared" si="1"/>
        <v>14</v>
      </c>
    </row>
    <row r="126" spans="1:8" ht="14">
      <c r="A126" s="59" t="s">
        <v>762</v>
      </c>
      <c r="B126" s="21"/>
      <c r="C126" s="21"/>
      <c r="D126" s="21"/>
      <c r="E126" s="21"/>
      <c r="F126" s="21"/>
      <c r="G126" s="21"/>
      <c r="H126" s="21" t="str">
        <f t="shared" si="1"/>
        <v/>
      </c>
    </row>
    <row r="127" spans="1:8">
      <c r="A127" s="51"/>
      <c r="B127" s="20"/>
      <c r="C127" s="20"/>
      <c r="D127" s="20"/>
      <c r="E127" s="20"/>
      <c r="F127" s="20"/>
      <c r="G127" s="20"/>
      <c r="H127" s="20" t="str">
        <f t="shared" si="1"/>
        <v/>
      </c>
    </row>
    <row r="128" spans="1:8" ht="14">
      <c r="A128" s="2" t="s">
        <v>383</v>
      </c>
      <c r="B128" s="20"/>
      <c r="C128" s="20"/>
      <c r="D128" s="20"/>
      <c r="E128" s="20"/>
      <c r="F128" s="20"/>
      <c r="G128" s="20"/>
      <c r="H128" s="20" t="str">
        <f t="shared" si="1"/>
        <v/>
      </c>
    </row>
    <row r="129" spans="1:8" ht="14">
      <c r="A129" s="38" t="s">
        <v>332</v>
      </c>
      <c r="B129" s="21">
        <v>4</v>
      </c>
      <c r="C129" s="21"/>
      <c r="D129" s="21"/>
      <c r="E129" s="21">
        <v>3</v>
      </c>
      <c r="F129" s="21">
        <v>2</v>
      </c>
      <c r="G129" s="21"/>
      <c r="H129" s="21">
        <f t="shared" si="1"/>
        <v>9</v>
      </c>
    </row>
    <row r="130" spans="1:8">
      <c r="B130" s="20"/>
      <c r="C130" s="20"/>
      <c r="D130" s="20"/>
      <c r="E130" s="20"/>
      <c r="F130" s="20"/>
      <c r="G130" s="20"/>
      <c r="H130" s="20" t="str">
        <f t="shared" si="1"/>
        <v/>
      </c>
    </row>
    <row r="131" spans="1:8">
      <c r="A131" s="3" t="s">
        <v>554</v>
      </c>
      <c r="B131" s="20"/>
      <c r="C131" s="20"/>
      <c r="D131" s="20"/>
      <c r="E131" s="20"/>
      <c r="F131" s="20"/>
      <c r="G131" s="20"/>
      <c r="H131" s="20" t="str">
        <f t="shared" si="1"/>
        <v/>
      </c>
    </row>
    <row r="132" spans="1:8" ht="14">
      <c r="A132" s="38" t="s">
        <v>333</v>
      </c>
      <c r="B132" s="21"/>
      <c r="C132" s="21"/>
      <c r="D132" s="21">
        <v>3</v>
      </c>
      <c r="E132" s="21">
        <v>3</v>
      </c>
      <c r="F132" s="21">
        <v>6</v>
      </c>
      <c r="G132" s="21"/>
      <c r="H132" s="21">
        <f t="shared" si="1"/>
        <v>12</v>
      </c>
    </row>
    <row r="133" spans="1:8" ht="14">
      <c r="A133" s="39" t="s">
        <v>334</v>
      </c>
      <c r="B133" s="21"/>
      <c r="C133" s="21"/>
      <c r="D133" s="21">
        <v>1</v>
      </c>
      <c r="E133" s="21"/>
      <c r="F133" s="21"/>
      <c r="G133" s="21"/>
      <c r="H133" s="21">
        <f t="shared" si="1"/>
        <v>1</v>
      </c>
    </row>
    <row r="134" spans="1:8" ht="14">
      <c r="A134" s="38" t="s">
        <v>198</v>
      </c>
      <c r="B134" s="21"/>
      <c r="C134" s="21">
        <v>4</v>
      </c>
      <c r="D134" s="21"/>
      <c r="E134" s="21"/>
      <c r="F134" s="21"/>
      <c r="G134" s="21"/>
      <c r="H134" s="21">
        <f t="shared" ref="H134:H197" si="2">IF(SUM(B134:G134)&gt;0,SUM(B134:G134),"")</f>
        <v>4</v>
      </c>
    </row>
    <row r="135" spans="1:8" ht="14">
      <c r="A135" s="39" t="s">
        <v>199</v>
      </c>
      <c r="B135" s="27"/>
      <c r="C135" s="21">
        <v>1</v>
      </c>
      <c r="D135" s="21"/>
      <c r="E135" s="21"/>
      <c r="F135" s="21"/>
      <c r="G135" s="21"/>
      <c r="H135" s="21">
        <f t="shared" si="2"/>
        <v>1</v>
      </c>
    </row>
    <row r="136" spans="1:8" ht="14">
      <c r="A136" s="39" t="s">
        <v>200</v>
      </c>
      <c r="B136" s="21"/>
      <c r="C136" s="21">
        <v>1</v>
      </c>
      <c r="D136" s="21">
        <v>3</v>
      </c>
      <c r="E136" s="21"/>
      <c r="F136" s="21"/>
      <c r="G136" s="21"/>
      <c r="H136" s="21">
        <f t="shared" si="2"/>
        <v>4</v>
      </c>
    </row>
    <row r="137" spans="1:8" ht="14">
      <c r="A137" s="39" t="s">
        <v>336</v>
      </c>
      <c r="B137" s="21"/>
      <c r="C137" s="21"/>
      <c r="D137" s="21">
        <v>1</v>
      </c>
      <c r="E137" s="21"/>
      <c r="F137" s="21"/>
      <c r="G137" s="21"/>
      <c r="H137" s="21">
        <f t="shared" si="2"/>
        <v>1</v>
      </c>
    </row>
    <row r="138" spans="1:8" ht="14">
      <c r="A138" s="39" t="s">
        <v>787</v>
      </c>
      <c r="B138" s="21"/>
      <c r="C138" s="21">
        <v>1</v>
      </c>
      <c r="D138" s="21"/>
      <c r="E138" s="21"/>
      <c r="F138" s="21"/>
      <c r="G138" s="21"/>
      <c r="H138" s="21">
        <f t="shared" si="2"/>
        <v>1</v>
      </c>
    </row>
    <row r="139" spans="1:8" ht="14">
      <c r="A139" s="39" t="s">
        <v>271</v>
      </c>
      <c r="B139" s="21">
        <v>12</v>
      </c>
      <c r="C139" s="21">
        <v>6</v>
      </c>
      <c r="D139" s="21">
        <v>4</v>
      </c>
      <c r="E139" s="21">
        <v>3</v>
      </c>
      <c r="F139" s="21">
        <v>3</v>
      </c>
      <c r="G139" s="21"/>
      <c r="H139" s="21">
        <f t="shared" si="2"/>
        <v>28</v>
      </c>
    </row>
    <row r="140" spans="1:8" ht="14">
      <c r="A140" s="39" t="s">
        <v>263</v>
      </c>
      <c r="B140" s="21"/>
      <c r="C140" s="22"/>
      <c r="D140" s="22">
        <v>1</v>
      </c>
      <c r="E140" s="22"/>
      <c r="F140" s="21"/>
      <c r="G140" s="22"/>
      <c r="H140" s="21">
        <f t="shared" si="2"/>
        <v>1</v>
      </c>
    </row>
    <row r="141" spans="1:8">
      <c r="B141" s="20"/>
      <c r="C141" s="20"/>
      <c r="D141" s="20"/>
      <c r="E141" s="20"/>
      <c r="F141" s="20"/>
      <c r="G141" s="20"/>
      <c r="H141" s="20" t="str">
        <f t="shared" si="2"/>
        <v/>
      </c>
    </row>
    <row r="142" spans="1:8" ht="14">
      <c r="A142" s="2" t="s">
        <v>555</v>
      </c>
      <c r="B142" s="20"/>
      <c r="C142" s="20"/>
      <c r="D142" s="20"/>
      <c r="E142" s="20"/>
      <c r="F142" s="20"/>
      <c r="G142" s="20"/>
      <c r="H142" s="20" t="str">
        <f t="shared" si="2"/>
        <v/>
      </c>
    </row>
    <row r="143" spans="1:8" ht="14">
      <c r="A143" s="38" t="s">
        <v>264</v>
      </c>
      <c r="B143" s="21"/>
      <c r="C143" s="21"/>
      <c r="D143" s="21"/>
      <c r="E143" s="21"/>
      <c r="F143" s="21"/>
      <c r="G143" s="21"/>
      <c r="H143" s="21" t="str">
        <f t="shared" si="2"/>
        <v/>
      </c>
    </row>
    <row r="144" spans="1:8" ht="14">
      <c r="A144" s="39" t="s">
        <v>265</v>
      </c>
      <c r="B144" s="21">
        <v>1</v>
      </c>
      <c r="C144" s="21"/>
      <c r="D144" s="21"/>
      <c r="E144" s="21"/>
      <c r="F144" s="21">
        <v>4</v>
      </c>
      <c r="G144" s="21"/>
      <c r="H144" s="21">
        <f t="shared" si="2"/>
        <v>5</v>
      </c>
    </row>
    <row r="145" spans="1:8" ht="14">
      <c r="A145" s="39" t="s">
        <v>126</v>
      </c>
      <c r="B145" s="21"/>
      <c r="C145" s="21"/>
      <c r="D145" s="21"/>
      <c r="E145" s="21"/>
      <c r="F145" s="21"/>
      <c r="G145" s="21"/>
      <c r="H145" s="21" t="str">
        <f t="shared" si="2"/>
        <v/>
      </c>
    </row>
    <row r="146" spans="1:8" ht="14">
      <c r="A146" s="39" t="s">
        <v>127</v>
      </c>
      <c r="B146" s="21"/>
      <c r="C146" s="21">
        <v>5</v>
      </c>
      <c r="D146" s="21"/>
      <c r="E146" s="21"/>
      <c r="F146" s="21">
        <v>2</v>
      </c>
      <c r="G146" s="21"/>
      <c r="H146" s="21">
        <f t="shared" si="2"/>
        <v>7</v>
      </c>
    </row>
    <row r="147" spans="1:8" ht="14">
      <c r="A147" s="39" t="s">
        <v>128</v>
      </c>
      <c r="B147" s="21"/>
      <c r="C147" s="21"/>
      <c r="D147" s="21">
        <v>1</v>
      </c>
      <c r="E147" s="21"/>
      <c r="F147" s="21"/>
      <c r="G147" s="21"/>
      <c r="H147" s="21">
        <f t="shared" si="2"/>
        <v>1</v>
      </c>
    </row>
    <row r="148" spans="1:8" ht="14">
      <c r="A148" s="39" t="s">
        <v>270</v>
      </c>
      <c r="B148" s="21"/>
      <c r="C148" s="21"/>
      <c r="D148" s="21"/>
      <c r="E148" s="21"/>
      <c r="F148" s="21"/>
      <c r="G148" s="21"/>
      <c r="H148" s="21" t="str">
        <f t="shared" si="2"/>
        <v/>
      </c>
    </row>
    <row r="149" spans="1:8" ht="14">
      <c r="A149" s="39" t="s">
        <v>275</v>
      </c>
      <c r="B149" s="21"/>
      <c r="C149" s="21"/>
      <c r="D149" s="21"/>
      <c r="E149" s="21"/>
      <c r="F149" s="21"/>
      <c r="G149" s="21"/>
      <c r="H149" s="21" t="str">
        <f t="shared" si="2"/>
        <v/>
      </c>
    </row>
    <row r="150" spans="1:8" ht="14">
      <c r="A150" s="39" t="s">
        <v>4</v>
      </c>
      <c r="B150" s="21"/>
      <c r="C150" s="21"/>
      <c r="D150" s="21">
        <v>5</v>
      </c>
      <c r="E150" s="21"/>
      <c r="F150" s="21">
        <v>3</v>
      </c>
      <c r="G150" s="21"/>
      <c r="H150" s="21">
        <f t="shared" si="2"/>
        <v>8</v>
      </c>
    </row>
    <row r="151" spans="1:8" ht="14">
      <c r="A151" s="39" t="s">
        <v>142</v>
      </c>
      <c r="B151" s="21"/>
      <c r="C151" s="21"/>
      <c r="D151" s="21">
        <v>2</v>
      </c>
      <c r="E151" s="21">
        <v>1</v>
      </c>
      <c r="F151" s="21"/>
      <c r="G151" s="21"/>
      <c r="H151" s="21">
        <f t="shared" si="2"/>
        <v>3</v>
      </c>
    </row>
    <row r="152" spans="1:8" ht="14">
      <c r="A152" s="39" t="s">
        <v>143</v>
      </c>
      <c r="B152" s="21">
        <v>2</v>
      </c>
      <c r="C152" s="21">
        <v>1</v>
      </c>
      <c r="D152" s="21">
        <v>4</v>
      </c>
      <c r="E152" s="21">
        <v>7</v>
      </c>
      <c r="F152" s="21">
        <v>3</v>
      </c>
      <c r="G152" s="21">
        <v>30</v>
      </c>
      <c r="H152" s="21">
        <f t="shared" si="2"/>
        <v>47</v>
      </c>
    </row>
    <row r="153" spans="1:8" ht="14">
      <c r="A153" s="39" t="s">
        <v>903</v>
      </c>
      <c r="B153" s="21"/>
      <c r="C153" s="21"/>
      <c r="D153" s="21"/>
      <c r="E153" s="21"/>
      <c r="F153" s="21"/>
      <c r="G153" s="21"/>
      <c r="H153" s="21" t="str">
        <f t="shared" si="2"/>
        <v/>
      </c>
    </row>
    <row r="154" spans="1:8" ht="14">
      <c r="A154" s="39" t="s">
        <v>497</v>
      </c>
      <c r="B154" s="21"/>
      <c r="C154" s="21"/>
      <c r="D154" s="21"/>
      <c r="E154" s="21"/>
      <c r="F154" s="21"/>
      <c r="G154" s="21">
        <v>2</v>
      </c>
      <c r="H154" s="21">
        <f t="shared" si="2"/>
        <v>2</v>
      </c>
    </row>
    <row r="155" spans="1:8">
      <c r="B155" s="20"/>
      <c r="C155" s="20"/>
      <c r="D155" s="20"/>
      <c r="E155" s="20"/>
      <c r="F155" s="20"/>
      <c r="G155" s="20"/>
      <c r="H155" s="20" t="str">
        <f t="shared" si="2"/>
        <v/>
      </c>
    </row>
    <row r="156" spans="1:8" ht="14">
      <c r="A156" s="2" t="s">
        <v>556</v>
      </c>
      <c r="B156" s="20"/>
      <c r="C156" s="20"/>
      <c r="D156" s="20"/>
      <c r="E156" s="20"/>
      <c r="F156" s="20"/>
      <c r="G156" s="20"/>
      <c r="H156" s="20" t="str">
        <f t="shared" si="2"/>
        <v/>
      </c>
    </row>
    <row r="157" spans="1:8" ht="14">
      <c r="A157" s="38" t="s">
        <v>341</v>
      </c>
      <c r="B157" s="21">
        <v>2</v>
      </c>
      <c r="C157" s="21">
        <v>4</v>
      </c>
      <c r="D157" s="21"/>
      <c r="E157" s="21"/>
      <c r="F157" s="21"/>
      <c r="G157" s="21">
        <v>1</v>
      </c>
      <c r="H157" s="21">
        <f t="shared" si="2"/>
        <v>7</v>
      </c>
    </row>
    <row r="158" spans="1:8" ht="14">
      <c r="A158" s="39" t="s">
        <v>482</v>
      </c>
      <c r="B158" s="21"/>
      <c r="C158" s="21"/>
      <c r="D158" s="21"/>
      <c r="E158" s="21"/>
      <c r="F158" s="21"/>
      <c r="G158" s="21"/>
      <c r="H158" s="21" t="str">
        <f t="shared" si="2"/>
        <v/>
      </c>
    </row>
    <row r="159" spans="1:8" ht="14">
      <c r="A159" s="39" t="s">
        <v>502</v>
      </c>
      <c r="B159" s="21"/>
      <c r="C159" s="21"/>
      <c r="D159" s="21"/>
      <c r="E159" s="21"/>
      <c r="F159" s="21">
        <v>11</v>
      </c>
      <c r="G159" s="21"/>
      <c r="H159" s="21">
        <f t="shared" si="2"/>
        <v>11</v>
      </c>
    </row>
    <row r="160" spans="1:8" ht="14">
      <c r="A160" s="39" t="s">
        <v>132</v>
      </c>
      <c r="B160" s="21"/>
      <c r="C160" s="21"/>
      <c r="D160" s="21"/>
      <c r="E160" s="21"/>
      <c r="F160" s="21"/>
      <c r="G160" s="21"/>
      <c r="H160" s="21" t="str">
        <f t="shared" si="2"/>
        <v/>
      </c>
    </row>
    <row r="161" spans="1:8">
      <c r="B161" s="20"/>
      <c r="C161" s="20"/>
      <c r="D161" s="20"/>
      <c r="E161" s="20"/>
      <c r="F161" s="20"/>
      <c r="G161" s="20"/>
      <c r="H161" s="20" t="str">
        <f t="shared" si="2"/>
        <v/>
      </c>
    </row>
    <row r="162" spans="1:8" ht="14">
      <c r="A162" s="2" t="s">
        <v>557</v>
      </c>
      <c r="B162" s="20"/>
      <c r="C162" s="20"/>
      <c r="D162" s="20"/>
      <c r="E162" s="20"/>
      <c r="F162" s="20"/>
      <c r="G162" s="20"/>
      <c r="H162" s="20" t="str">
        <f t="shared" si="2"/>
        <v/>
      </c>
    </row>
    <row r="163" spans="1:8" ht="14">
      <c r="A163" s="38" t="s">
        <v>343</v>
      </c>
      <c r="B163" s="21">
        <v>11</v>
      </c>
      <c r="C163" s="21">
        <v>3</v>
      </c>
      <c r="D163" s="21">
        <v>1</v>
      </c>
      <c r="E163" s="21">
        <v>1</v>
      </c>
      <c r="F163" s="21">
        <v>2</v>
      </c>
      <c r="G163" s="21"/>
      <c r="H163" s="21">
        <f t="shared" si="2"/>
        <v>18</v>
      </c>
    </row>
    <row r="164" spans="1:8" ht="14">
      <c r="A164" s="39" t="s">
        <v>495</v>
      </c>
      <c r="B164" s="21">
        <v>4</v>
      </c>
      <c r="C164" s="21"/>
      <c r="D164" s="21">
        <v>5</v>
      </c>
      <c r="E164" s="21">
        <v>3</v>
      </c>
      <c r="F164" s="21"/>
      <c r="G164" s="21"/>
      <c r="H164" s="21">
        <f t="shared" si="2"/>
        <v>12</v>
      </c>
    </row>
    <row r="165" spans="1:8" ht="14">
      <c r="A165" s="39" t="s">
        <v>496</v>
      </c>
      <c r="B165" s="21"/>
      <c r="C165" s="21"/>
      <c r="D165" s="21"/>
      <c r="E165" s="21">
        <v>4</v>
      </c>
      <c r="F165" s="21"/>
      <c r="G165" s="21">
        <v>1</v>
      </c>
      <c r="H165" s="21">
        <f t="shared" si="2"/>
        <v>5</v>
      </c>
    </row>
    <row r="166" spans="1:8" ht="14">
      <c r="A166" s="39" t="s">
        <v>793</v>
      </c>
      <c r="B166" s="21">
        <v>21</v>
      </c>
      <c r="C166" s="21">
        <v>10</v>
      </c>
      <c r="D166" s="21">
        <v>6</v>
      </c>
      <c r="E166" s="21">
        <v>12</v>
      </c>
      <c r="F166" s="21">
        <v>7</v>
      </c>
      <c r="G166" s="21">
        <v>20</v>
      </c>
      <c r="H166" s="21">
        <f t="shared" si="2"/>
        <v>76</v>
      </c>
    </row>
    <row r="167" spans="1:8" ht="14">
      <c r="A167" s="39" t="s">
        <v>794</v>
      </c>
      <c r="B167" s="21">
        <v>8</v>
      </c>
      <c r="C167" s="21">
        <v>4</v>
      </c>
      <c r="D167" s="21">
        <v>17</v>
      </c>
      <c r="E167" s="21">
        <v>17</v>
      </c>
      <c r="F167" s="21">
        <v>8</v>
      </c>
      <c r="G167" s="21">
        <v>2</v>
      </c>
      <c r="H167" s="21">
        <f t="shared" si="2"/>
        <v>56</v>
      </c>
    </row>
    <row r="168" spans="1:8">
      <c r="B168" s="20"/>
      <c r="C168" s="20"/>
      <c r="D168" s="20"/>
      <c r="E168" s="20"/>
      <c r="F168" s="20"/>
      <c r="G168" s="20"/>
      <c r="H168" s="20" t="str">
        <f t="shared" si="2"/>
        <v/>
      </c>
    </row>
    <row r="169" spans="1:8" ht="14">
      <c r="A169" s="2" t="s">
        <v>558</v>
      </c>
      <c r="B169" s="20"/>
      <c r="C169" s="20"/>
      <c r="D169" s="20"/>
      <c r="E169" s="20"/>
      <c r="F169" s="20"/>
      <c r="G169" s="20"/>
      <c r="H169" s="20" t="str">
        <f t="shared" si="2"/>
        <v/>
      </c>
    </row>
    <row r="170" spans="1:8" ht="14">
      <c r="A170" s="38" t="s">
        <v>470</v>
      </c>
      <c r="B170" s="21"/>
      <c r="C170" s="21"/>
      <c r="D170" s="21"/>
      <c r="E170" s="21">
        <v>10</v>
      </c>
      <c r="F170" s="21"/>
      <c r="G170" s="21">
        <v>32</v>
      </c>
      <c r="H170" s="21">
        <f t="shared" si="2"/>
        <v>42</v>
      </c>
    </row>
    <row r="171" spans="1:8" ht="14">
      <c r="A171" s="39" t="s">
        <v>471</v>
      </c>
      <c r="B171" s="21">
        <v>119</v>
      </c>
      <c r="C171" s="21">
        <v>18</v>
      </c>
      <c r="D171" s="21"/>
      <c r="E171" s="21"/>
      <c r="F171" s="21"/>
      <c r="G171" s="21"/>
      <c r="H171" s="21">
        <f t="shared" si="2"/>
        <v>137</v>
      </c>
    </row>
    <row r="172" spans="1:8" ht="14">
      <c r="A172" s="39" t="s">
        <v>472</v>
      </c>
      <c r="B172" s="21">
        <v>90</v>
      </c>
      <c r="C172" s="21">
        <v>21</v>
      </c>
      <c r="D172" s="21">
        <v>46</v>
      </c>
      <c r="E172" s="21">
        <v>203</v>
      </c>
      <c r="F172" s="21">
        <v>2</v>
      </c>
      <c r="G172" s="21">
        <v>15</v>
      </c>
      <c r="H172" s="21">
        <f t="shared" si="2"/>
        <v>377</v>
      </c>
    </row>
    <row r="173" spans="1:8" ht="14">
      <c r="A173" s="39" t="s">
        <v>473</v>
      </c>
      <c r="B173" s="21">
        <v>40</v>
      </c>
      <c r="C173" s="21"/>
      <c r="D173" s="21"/>
      <c r="E173" s="21">
        <v>10</v>
      </c>
      <c r="F173" s="21">
        <v>8</v>
      </c>
      <c r="G173" s="21"/>
      <c r="H173" s="21">
        <f t="shared" si="2"/>
        <v>58</v>
      </c>
    </row>
    <row r="174" spans="1:8" ht="14">
      <c r="A174" s="39" t="s">
        <v>474</v>
      </c>
      <c r="B174" s="21"/>
      <c r="C174" s="21"/>
      <c r="D174" s="21"/>
      <c r="E174" s="21"/>
      <c r="F174" s="21"/>
      <c r="G174" s="21"/>
      <c r="H174" s="21" t="str">
        <f t="shared" si="2"/>
        <v/>
      </c>
    </row>
    <row r="175" spans="1:8" ht="14">
      <c r="A175" s="39" t="s">
        <v>475</v>
      </c>
      <c r="B175" s="21">
        <v>5</v>
      </c>
      <c r="C175" s="21">
        <v>105</v>
      </c>
      <c r="D175" s="21">
        <v>3</v>
      </c>
      <c r="E175" s="21">
        <v>130</v>
      </c>
      <c r="F175" s="21">
        <v>57</v>
      </c>
      <c r="G175" s="21">
        <v>45</v>
      </c>
      <c r="H175" s="21">
        <f t="shared" si="2"/>
        <v>345</v>
      </c>
    </row>
    <row r="176" spans="1:8" ht="14">
      <c r="A176" s="39" t="s">
        <v>317</v>
      </c>
      <c r="B176" s="21">
        <v>29</v>
      </c>
      <c r="C176" s="21">
        <v>6</v>
      </c>
      <c r="D176" s="21">
        <v>4</v>
      </c>
      <c r="E176" s="21">
        <v>4</v>
      </c>
      <c r="F176" s="21"/>
      <c r="G176" s="21">
        <v>14</v>
      </c>
      <c r="H176" s="21">
        <f t="shared" si="2"/>
        <v>57</v>
      </c>
    </row>
    <row r="177" spans="1:8" ht="14">
      <c r="A177" s="39" t="s">
        <v>345</v>
      </c>
      <c r="B177" s="21"/>
      <c r="C177" s="21"/>
      <c r="D177" s="21"/>
      <c r="E177" s="21"/>
      <c r="F177" s="21"/>
      <c r="G177" s="21"/>
      <c r="H177" s="21" t="str">
        <f t="shared" si="2"/>
        <v/>
      </c>
    </row>
    <row r="178" spans="1:8">
      <c r="B178" s="20"/>
      <c r="C178" s="20"/>
      <c r="D178" s="20"/>
      <c r="E178" s="20"/>
      <c r="F178" s="20"/>
      <c r="G178" s="20"/>
      <c r="H178" s="20" t="str">
        <f t="shared" si="2"/>
        <v/>
      </c>
    </row>
    <row r="179" spans="1:8" ht="14">
      <c r="A179" s="2" t="s">
        <v>698</v>
      </c>
      <c r="B179" s="20"/>
      <c r="C179" s="20"/>
      <c r="D179" s="20"/>
      <c r="E179" s="20"/>
      <c r="F179" s="20"/>
      <c r="G179" s="20"/>
      <c r="H179" s="20" t="str">
        <f t="shared" si="2"/>
        <v/>
      </c>
    </row>
    <row r="180" spans="1:8" ht="14">
      <c r="A180" s="38" t="s">
        <v>165</v>
      </c>
      <c r="B180" s="21">
        <v>2</v>
      </c>
      <c r="C180" s="21"/>
      <c r="D180" s="21">
        <v>3</v>
      </c>
      <c r="E180" s="21">
        <v>3</v>
      </c>
      <c r="F180" s="21">
        <v>2</v>
      </c>
      <c r="G180" s="21"/>
      <c r="H180" s="21">
        <f t="shared" si="2"/>
        <v>10</v>
      </c>
    </row>
    <row r="181" spans="1:8" ht="14">
      <c r="A181" s="39" t="s">
        <v>320</v>
      </c>
      <c r="B181" s="21"/>
      <c r="C181" s="21"/>
      <c r="D181" s="21"/>
      <c r="E181" s="21"/>
      <c r="F181" s="21">
        <v>2</v>
      </c>
      <c r="G181" s="21"/>
      <c r="H181" s="21">
        <f t="shared" si="2"/>
        <v>2</v>
      </c>
    </row>
    <row r="182" spans="1:8" ht="14">
      <c r="A182" s="39" t="s">
        <v>172</v>
      </c>
      <c r="B182" s="21">
        <v>13</v>
      </c>
      <c r="C182" s="21"/>
      <c r="D182" s="21"/>
      <c r="E182" s="21"/>
      <c r="F182" s="21"/>
      <c r="G182" s="21"/>
      <c r="H182" s="21">
        <f t="shared" si="2"/>
        <v>13</v>
      </c>
    </row>
    <row r="183" spans="1:8" ht="14">
      <c r="A183" s="59" t="s">
        <v>617</v>
      </c>
      <c r="B183" s="21"/>
      <c r="C183" s="21"/>
      <c r="D183" s="21"/>
      <c r="E183" s="21"/>
      <c r="F183" s="21"/>
      <c r="G183" s="21"/>
      <c r="H183" s="21" t="str">
        <f t="shared" si="2"/>
        <v/>
      </c>
    </row>
    <row r="184" spans="1:8" ht="14">
      <c r="A184" s="39" t="s">
        <v>133</v>
      </c>
      <c r="B184" s="21"/>
      <c r="C184" s="21"/>
      <c r="D184" s="21"/>
      <c r="E184" s="21"/>
      <c r="F184" s="21">
        <v>2</v>
      </c>
      <c r="G184" s="21"/>
      <c r="H184" s="21">
        <f t="shared" si="2"/>
        <v>2</v>
      </c>
    </row>
    <row r="185" spans="1:8">
      <c r="A185" s="51"/>
      <c r="B185" s="20"/>
      <c r="C185" s="20"/>
      <c r="D185" s="20"/>
      <c r="E185" s="20"/>
      <c r="F185" s="20"/>
      <c r="G185" s="20"/>
      <c r="H185" s="20" t="str">
        <f t="shared" si="2"/>
        <v/>
      </c>
    </row>
    <row r="186" spans="1:8" ht="14">
      <c r="A186" s="2" t="s">
        <v>699</v>
      </c>
      <c r="B186" s="20"/>
      <c r="C186" s="20"/>
      <c r="D186" s="20"/>
      <c r="E186" s="20"/>
      <c r="F186" s="20"/>
      <c r="G186" s="20"/>
      <c r="H186" s="20" t="str">
        <f t="shared" si="2"/>
        <v/>
      </c>
    </row>
    <row r="187" spans="1:8" ht="14">
      <c r="A187" s="38" t="s">
        <v>75</v>
      </c>
      <c r="B187" s="21">
        <v>4</v>
      </c>
      <c r="C187" s="21">
        <v>8</v>
      </c>
      <c r="D187" s="21">
        <v>10</v>
      </c>
      <c r="E187" s="21"/>
      <c r="F187" s="21">
        <v>1</v>
      </c>
      <c r="G187" s="21"/>
      <c r="H187" s="21">
        <f t="shared" si="2"/>
        <v>23</v>
      </c>
    </row>
    <row r="188" spans="1:8" ht="14">
      <c r="A188" s="39" t="s">
        <v>181</v>
      </c>
      <c r="B188" s="21"/>
      <c r="C188" s="21"/>
      <c r="D188" s="21">
        <v>4</v>
      </c>
      <c r="E188" s="21"/>
      <c r="F188" s="21">
        <v>1</v>
      </c>
      <c r="G188" s="21"/>
      <c r="H188" s="21">
        <f t="shared" si="2"/>
        <v>5</v>
      </c>
    </row>
    <row r="189" spans="1:8" ht="14">
      <c r="A189" s="39" t="s">
        <v>325</v>
      </c>
      <c r="B189" s="21"/>
      <c r="C189" s="21">
        <v>2</v>
      </c>
      <c r="D189" s="21"/>
      <c r="E189" s="21"/>
      <c r="F189" s="21"/>
      <c r="G189" s="21"/>
      <c r="H189" s="21">
        <f t="shared" si="2"/>
        <v>2</v>
      </c>
    </row>
    <row r="190" spans="1:8" ht="14">
      <c r="A190" s="39" t="s">
        <v>326</v>
      </c>
      <c r="B190" s="21">
        <v>1</v>
      </c>
      <c r="C190" s="21">
        <v>3</v>
      </c>
      <c r="D190" s="21"/>
      <c r="E190" s="21"/>
      <c r="F190" s="21"/>
      <c r="G190" s="21"/>
      <c r="H190" s="21">
        <f t="shared" si="2"/>
        <v>4</v>
      </c>
    </row>
    <row r="191" spans="1:8">
      <c r="B191" s="20"/>
      <c r="C191" s="20"/>
      <c r="D191" s="20"/>
      <c r="E191" s="20"/>
      <c r="F191" s="20"/>
      <c r="G191" s="20"/>
      <c r="H191" s="20" t="str">
        <f t="shared" si="2"/>
        <v/>
      </c>
    </row>
    <row r="192" spans="1:8" ht="14">
      <c r="A192" s="2" t="s">
        <v>560</v>
      </c>
      <c r="B192" s="20"/>
      <c r="C192" s="20"/>
      <c r="D192" s="20"/>
      <c r="E192" s="20"/>
      <c r="F192" s="20"/>
      <c r="G192" s="20"/>
      <c r="H192" s="20" t="str">
        <f t="shared" si="2"/>
        <v/>
      </c>
    </row>
    <row r="193" spans="1:8" ht="14">
      <c r="A193" s="38" t="s">
        <v>327</v>
      </c>
      <c r="B193" s="21"/>
      <c r="C193" s="21"/>
      <c r="D193" s="21"/>
      <c r="E193" s="21"/>
      <c r="F193" s="21"/>
      <c r="G193" s="21"/>
      <c r="H193" s="21" t="str">
        <f t="shared" si="2"/>
        <v/>
      </c>
    </row>
    <row r="194" spans="1:8" ht="14">
      <c r="A194" s="39" t="s">
        <v>478</v>
      </c>
      <c r="B194" s="21"/>
      <c r="C194" s="21"/>
      <c r="D194" s="21"/>
      <c r="E194" s="21"/>
      <c r="F194" s="21">
        <v>3</v>
      </c>
      <c r="G194" s="21"/>
      <c r="H194" s="21">
        <f t="shared" si="2"/>
        <v>3</v>
      </c>
    </row>
    <row r="195" spans="1:8" ht="14">
      <c r="A195" s="39" t="s">
        <v>629</v>
      </c>
      <c r="B195" s="21"/>
      <c r="C195" s="21"/>
      <c r="D195" s="21">
        <v>1</v>
      </c>
      <c r="E195" s="21"/>
      <c r="F195" s="21"/>
      <c r="G195" s="21"/>
      <c r="H195" s="21">
        <f t="shared" si="2"/>
        <v>1</v>
      </c>
    </row>
    <row r="196" spans="1:8" ht="14">
      <c r="A196" s="39" t="s">
        <v>630</v>
      </c>
      <c r="B196" s="21">
        <v>4</v>
      </c>
      <c r="C196" s="21">
        <v>8</v>
      </c>
      <c r="D196" s="21">
        <v>4</v>
      </c>
      <c r="E196" s="21"/>
      <c r="F196" s="21">
        <v>1</v>
      </c>
      <c r="G196" s="21"/>
      <c r="H196" s="21">
        <f t="shared" si="2"/>
        <v>17</v>
      </c>
    </row>
    <row r="197" spans="1:8" ht="14">
      <c r="A197" s="39" t="s">
        <v>8</v>
      </c>
      <c r="B197" s="21"/>
      <c r="C197" s="21"/>
      <c r="D197" s="21"/>
      <c r="E197" s="21"/>
      <c r="F197" s="21"/>
      <c r="G197" s="21"/>
      <c r="H197" s="21" t="str">
        <f t="shared" si="2"/>
        <v/>
      </c>
    </row>
    <row r="198" spans="1:8">
      <c r="B198" s="20"/>
      <c r="C198" s="20"/>
      <c r="D198" s="20"/>
      <c r="E198" s="20"/>
      <c r="F198" s="20"/>
      <c r="G198" s="20"/>
      <c r="H198" s="20" t="str">
        <f t="shared" ref="H198:H261" si="3">IF(SUM(B198:G198)&gt;0,SUM(B198:G198),"")</f>
        <v/>
      </c>
    </row>
    <row r="199" spans="1:8" ht="14">
      <c r="A199" s="2" t="s">
        <v>561</v>
      </c>
      <c r="B199" s="20"/>
      <c r="C199" s="20"/>
      <c r="D199" s="20"/>
      <c r="E199" s="20"/>
      <c r="F199" s="20"/>
      <c r="G199" s="20"/>
      <c r="H199" s="20" t="str">
        <f t="shared" si="3"/>
        <v/>
      </c>
    </row>
    <row r="200" spans="1:8" ht="14">
      <c r="A200" s="39" t="s">
        <v>595</v>
      </c>
      <c r="B200" s="21">
        <v>2</v>
      </c>
      <c r="C200" s="21"/>
      <c r="D200" s="21"/>
      <c r="E200" s="21">
        <v>1</v>
      </c>
      <c r="F200" s="21"/>
      <c r="G200" s="21"/>
      <c r="H200" s="21">
        <f t="shared" si="3"/>
        <v>3</v>
      </c>
    </row>
    <row r="201" spans="1:8">
      <c r="A201" s="54"/>
      <c r="B201" s="20"/>
      <c r="C201" s="20"/>
      <c r="D201" s="20"/>
      <c r="E201" s="20"/>
      <c r="F201" s="20"/>
      <c r="G201" s="20"/>
      <c r="H201" s="20" t="str">
        <f t="shared" si="3"/>
        <v/>
      </c>
    </row>
    <row r="202" spans="1:8" ht="14">
      <c r="A202" s="2" t="s">
        <v>562</v>
      </c>
      <c r="B202" s="20"/>
      <c r="C202" s="20"/>
      <c r="D202" s="20"/>
      <c r="E202" s="20"/>
      <c r="F202" s="20"/>
      <c r="G202" s="20"/>
      <c r="H202" s="20" t="str">
        <f t="shared" si="3"/>
        <v/>
      </c>
    </row>
    <row r="203" spans="1:8" ht="14">
      <c r="A203" s="38" t="s">
        <v>596</v>
      </c>
      <c r="B203" s="21">
        <v>27</v>
      </c>
      <c r="C203" s="21">
        <v>1</v>
      </c>
      <c r="D203" s="21"/>
      <c r="E203" s="21"/>
      <c r="F203" s="21"/>
      <c r="G203" s="21"/>
      <c r="H203" s="21">
        <f t="shared" si="3"/>
        <v>28</v>
      </c>
    </row>
    <row r="204" spans="1:8" ht="14">
      <c r="A204" s="38" t="s">
        <v>597</v>
      </c>
      <c r="B204" s="21">
        <v>2</v>
      </c>
      <c r="C204" s="21"/>
      <c r="D204" s="21">
        <v>2</v>
      </c>
      <c r="E204" s="21"/>
      <c r="F204" s="21"/>
      <c r="G204" s="21"/>
      <c r="H204" s="21">
        <f t="shared" si="3"/>
        <v>4</v>
      </c>
    </row>
    <row r="205" spans="1:8">
      <c r="A205" s="54"/>
      <c r="B205" s="20"/>
      <c r="C205" s="20"/>
      <c r="D205" s="20"/>
      <c r="E205" s="20"/>
      <c r="F205" s="20"/>
      <c r="G205" s="20"/>
      <c r="H205" s="20" t="str">
        <f t="shared" si="3"/>
        <v/>
      </c>
    </row>
    <row r="206" spans="1:8" ht="14">
      <c r="A206" s="2" t="s">
        <v>563</v>
      </c>
      <c r="B206" s="20"/>
      <c r="C206" s="20"/>
      <c r="D206" s="20"/>
      <c r="E206" s="20"/>
      <c r="F206" s="20"/>
      <c r="G206" s="20"/>
      <c r="H206" s="20" t="str">
        <f t="shared" si="3"/>
        <v/>
      </c>
    </row>
    <row r="207" spans="1:8" ht="14">
      <c r="A207" s="38" t="s">
        <v>611</v>
      </c>
      <c r="B207" s="21">
        <v>8</v>
      </c>
      <c r="C207" s="21">
        <v>4</v>
      </c>
      <c r="D207" s="21">
        <v>15</v>
      </c>
      <c r="E207" s="21">
        <v>10</v>
      </c>
      <c r="F207" s="21">
        <v>5</v>
      </c>
      <c r="G207" s="21"/>
      <c r="H207" s="21">
        <f t="shared" si="3"/>
        <v>42</v>
      </c>
    </row>
    <row r="208" spans="1:8" ht="14">
      <c r="A208" s="39" t="s">
        <v>613</v>
      </c>
      <c r="B208" s="21"/>
      <c r="C208" s="21"/>
      <c r="D208" s="21"/>
      <c r="E208" s="21"/>
      <c r="F208" s="21"/>
      <c r="G208" s="21">
        <v>63</v>
      </c>
      <c r="H208" s="21">
        <f t="shared" si="3"/>
        <v>63</v>
      </c>
    </row>
    <row r="209" spans="1:8" ht="14">
      <c r="A209" s="39" t="s">
        <v>1039</v>
      </c>
      <c r="B209" s="21"/>
      <c r="C209" s="21">
        <v>1</v>
      </c>
      <c r="D209" s="21">
        <v>2</v>
      </c>
      <c r="E209" s="21"/>
      <c r="F209" s="21"/>
      <c r="G209" s="21"/>
      <c r="H209" s="21">
        <f t="shared" si="3"/>
        <v>3</v>
      </c>
    </row>
    <row r="210" spans="1:8" ht="14">
      <c r="A210" s="39" t="s">
        <v>134</v>
      </c>
      <c r="B210" s="21"/>
      <c r="C210" s="22"/>
      <c r="D210" s="22"/>
      <c r="E210" s="22"/>
      <c r="F210" s="21"/>
      <c r="G210" s="22"/>
      <c r="H210" s="21" t="str">
        <f t="shared" si="3"/>
        <v/>
      </c>
    </row>
    <row r="211" spans="1:8" ht="14">
      <c r="A211" s="39" t="s">
        <v>1040</v>
      </c>
      <c r="B211" s="21">
        <v>2</v>
      </c>
      <c r="C211" s="21">
        <v>7</v>
      </c>
      <c r="D211" s="21"/>
      <c r="E211" s="21"/>
      <c r="F211" s="21"/>
      <c r="G211" s="21"/>
      <c r="H211" s="21">
        <f t="shared" si="3"/>
        <v>9</v>
      </c>
    </row>
    <row r="212" spans="1:8" ht="14">
      <c r="A212" s="39" t="s">
        <v>658</v>
      </c>
      <c r="B212" s="21">
        <v>104</v>
      </c>
      <c r="C212" s="21">
        <v>29</v>
      </c>
      <c r="D212" s="21">
        <v>32</v>
      </c>
      <c r="E212" s="21">
        <v>27</v>
      </c>
      <c r="F212" s="21">
        <v>6</v>
      </c>
      <c r="G212" s="21">
        <v>3</v>
      </c>
      <c r="H212" s="21">
        <f t="shared" si="3"/>
        <v>201</v>
      </c>
    </row>
    <row r="213" spans="1:8" ht="14">
      <c r="A213" s="54" t="s">
        <v>303</v>
      </c>
      <c r="B213" s="21"/>
      <c r="C213" s="21"/>
      <c r="D213" s="21"/>
      <c r="E213" s="21"/>
      <c r="F213" s="21"/>
      <c r="G213" s="21"/>
      <c r="H213" s="21" t="str">
        <f t="shared" si="3"/>
        <v/>
      </c>
    </row>
    <row r="214" spans="1:8">
      <c r="A214" s="54"/>
      <c r="B214" s="20"/>
      <c r="C214" s="20"/>
      <c r="D214" s="20"/>
      <c r="E214" s="20"/>
      <c r="F214" s="20"/>
      <c r="G214" s="20"/>
      <c r="H214" s="20" t="str">
        <f t="shared" si="3"/>
        <v/>
      </c>
    </row>
    <row r="215" spans="1:8" ht="14">
      <c r="A215" s="2" t="s">
        <v>564</v>
      </c>
      <c r="B215" s="20"/>
      <c r="C215" s="20"/>
      <c r="D215" s="20"/>
      <c r="E215" s="20"/>
      <c r="F215" s="20"/>
      <c r="G215" s="20"/>
      <c r="H215" s="20" t="str">
        <f t="shared" si="3"/>
        <v/>
      </c>
    </row>
    <row r="216" spans="1:8" ht="14">
      <c r="A216" s="59" t="s">
        <v>135</v>
      </c>
      <c r="B216" s="20"/>
      <c r="C216" s="20"/>
      <c r="D216" s="20"/>
      <c r="E216" s="20"/>
      <c r="F216" s="20"/>
      <c r="G216" s="20"/>
      <c r="H216" s="20" t="str">
        <f t="shared" si="3"/>
        <v/>
      </c>
    </row>
    <row r="217" spans="1:8" ht="14">
      <c r="A217" s="38" t="s">
        <v>659</v>
      </c>
      <c r="B217" s="21"/>
      <c r="C217" s="21"/>
      <c r="D217" s="21"/>
      <c r="E217" s="21"/>
      <c r="F217" s="21"/>
      <c r="G217" s="21"/>
      <c r="H217" s="21" t="str">
        <f t="shared" si="3"/>
        <v/>
      </c>
    </row>
    <row r="218" spans="1:8">
      <c r="A218" s="54"/>
      <c r="B218" s="20"/>
      <c r="C218" s="20"/>
      <c r="D218" s="20"/>
      <c r="E218" s="20"/>
      <c r="F218" s="20"/>
      <c r="G218" s="20"/>
      <c r="H218" s="20" t="str">
        <f t="shared" si="3"/>
        <v/>
      </c>
    </row>
    <row r="219" spans="1:8" ht="14">
      <c r="A219" s="2" t="s">
        <v>565</v>
      </c>
      <c r="B219" s="20"/>
      <c r="C219" s="20"/>
      <c r="D219" s="20"/>
      <c r="E219" s="20"/>
      <c r="F219" s="20"/>
      <c r="G219" s="20"/>
      <c r="H219" s="20" t="str">
        <f t="shared" si="3"/>
        <v/>
      </c>
    </row>
    <row r="220" spans="1:8" ht="14">
      <c r="A220" s="39" t="s">
        <v>661</v>
      </c>
      <c r="B220" s="21"/>
      <c r="C220" s="21">
        <v>1</v>
      </c>
      <c r="D220" s="21"/>
      <c r="E220" s="21"/>
      <c r="F220" s="21"/>
      <c r="G220" s="21"/>
      <c r="H220" s="21">
        <f t="shared" si="3"/>
        <v>1</v>
      </c>
    </row>
    <row r="221" spans="1:8">
      <c r="A221" s="54"/>
      <c r="B221" s="20"/>
      <c r="C221" s="20"/>
      <c r="D221" s="20"/>
      <c r="E221" s="20"/>
      <c r="F221" s="20"/>
      <c r="G221" s="20"/>
      <c r="H221" s="20" t="str">
        <f t="shared" si="3"/>
        <v/>
      </c>
    </row>
    <row r="222" spans="1:8" ht="14">
      <c r="A222" s="2" t="s">
        <v>566</v>
      </c>
      <c r="B222" s="20"/>
      <c r="C222" s="20"/>
      <c r="D222" s="20"/>
      <c r="E222" s="20"/>
      <c r="F222" s="20"/>
      <c r="G222" s="20"/>
      <c r="H222" s="20" t="str">
        <f t="shared" si="3"/>
        <v/>
      </c>
    </row>
    <row r="223" spans="1:8" ht="14">
      <c r="A223" s="38" t="s">
        <v>662</v>
      </c>
      <c r="B223" s="21"/>
      <c r="C223" s="21"/>
      <c r="D223" s="21">
        <v>6</v>
      </c>
      <c r="E223" s="21"/>
      <c r="F223" s="21"/>
      <c r="G223" s="21"/>
      <c r="H223" s="21">
        <f t="shared" si="3"/>
        <v>6</v>
      </c>
    </row>
    <row r="224" spans="1:8" ht="14">
      <c r="A224" s="39" t="s">
        <v>660</v>
      </c>
      <c r="B224" s="21">
        <v>28</v>
      </c>
      <c r="C224" s="21">
        <v>20</v>
      </c>
      <c r="D224" s="21">
        <v>20</v>
      </c>
      <c r="E224" s="21">
        <v>92</v>
      </c>
      <c r="F224" s="21">
        <v>18</v>
      </c>
      <c r="G224" s="21">
        <v>22</v>
      </c>
      <c r="H224" s="21">
        <f t="shared" si="3"/>
        <v>200</v>
      </c>
    </row>
    <row r="225" spans="1:8">
      <c r="A225" s="54"/>
      <c r="B225" s="20"/>
      <c r="C225" s="20"/>
      <c r="D225" s="20"/>
      <c r="E225" s="20"/>
      <c r="F225" s="20"/>
      <c r="G225" s="20"/>
      <c r="H225" s="20" t="str">
        <f t="shared" si="3"/>
        <v/>
      </c>
    </row>
    <row r="226" spans="1:8" ht="14">
      <c r="A226" s="2" t="s">
        <v>405</v>
      </c>
      <c r="B226" s="20"/>
      <c r="C226" s="20"/>
      <c r="D226" s="20"/>
      <c r="E226" s="20"/>
      <c r="F226" s="20"/>
      <c r="G226" s="20"/>
      <c r="H226" s="20" t="str">
        <f t="shared" si="3"/>
        <v/>
      </c>
    </row>
    <row r="227" spans="1:8" ht="14">
      <c r="A227" s="38" t="s">
        <v>620</v>
      </c>
      <c r="B227" s="21">
        <v>2</v>
      </c>
      <c r="C227" s="21">
        <v>1</v>
      </c>
      <c r="D227" s="21">
        <v>2</v>
      </c>
      <c r="E227" s="21"/>
      <c r="F227" s="21"/>
      <c r="G227" s="21">
        <v>1</v>
      </c>
      <c r="H227" s="21">
        <f t="shared" si="3"/>
        <v>6</v>
      </c>
    </row>
    <row r="228" spans="1:8" ht="14">
      <c r="A228" s="39" t="s">
        <v>166</v>
      </c>
      <c r="B228" s="21">
        <v>122</v>
      </c>
      <c r="C228" s="21">
        <v>18</v>
      </c>
      <c r="D228" s="21">
        <v>6</v>
      </c>
      <c r="E228" s="21"/>
      <c r="F228" s="21"/>
      <c r="G228" s="21"/>
      <c r="H228" s="21">
        <f t="shared" si="3"/>
        <v>146</v>
      </c>
    </row>
    <row r="229" spans="1:8" ht="14">
      <c r="A229" s="39" t="s">
        <v>176</v>
      </c>
      <c r="B229" s="21">
        <v>7</v>
      </c>
      <c r="C229" s="21">
        <v>5</v>
      </c>
      <c r="D229" s="21"/>
      <c r="E229" s="21">
        <v>4</v>
      </c>
      <c r="F229" s="21"/>
      <c r="G229" s="21"/>
      <c r="H229" s="21">
        <f t="shared" si="3"/>
        <v>16</v>
      </c>
    </row>
    <row r="230" spans="1:8" ht="14">
      <c r="A230" s="39" t="s">
        <v>177</v>
      </c>
      <c r="B230" s="21">
        <v>10</v>
      </c>
      <c r="C230" s="21">
        <v>17</v>
      </c>
      <c r="D230" s="21">
        <v>5</v>
      </c>
      <c r="E230" s="21">
        <v>2</v>
      </c>
      <c r="F230" s="21">
        <v>1</v>
      </c>
      <c r="G230" s="21"/>
      <c r="H230" s="21">
        <f t="shared" si="3"/>
        <v>35</v>
      </c>
    </row>
    <row r="231" spans="1:8" ht="14">
      <c r="A231" s="39" t="s">
        <v>178</v>
      </c>
      <c r="B231" s="21">
        <v>13</v>
      </c>
      <c r="C231" s="21">
        <v>3</v>
      </c>
      <c r="D231" s="21">
        <v>3</v>
      </c>
      <c r="E231" s="21">
        <v>1</v>
      </c>
      <c r="F231" s="21"/>
      <c r="G231" s="21"/>
      <c r="H231" s="21">
        <f t="shared" si="3"/>
        <v>20</v>
      </c>
    </row>
    <row r="232" spans="1:8" ht="14">
      <c r="A232" s="39" t="s">
        <v>72</v>
      </c>
      <c r="B232" s="21">
        <v>2</v>
      </c>
      <c r="C232" s="21"/>
      <c r="D232" s="21"/>
      <c r="E232" s="21"/>
      <c r="F232" s="21">
        <v>1</v>
      </c>
      <c r="G232" s="21"/>
      <c r="H232" s="21">
        <f t="shared" si="3"/>
        <v>3</v>
      </c>
    </row>
    <row r="233" spans="1:8" ht="14">
      <c r="A233" s="39" t="s">
        <v>400</v>
      </c>
      <c r="B233" s="21"/>
      <c r="C233" s="21"/>
      <c r="D233" s="21"/>
      <c r="E233" s="21"/>
      <c r="F233" s="21"/>
      <c r="G233" s="21"/>
      <c r="H233" s="21" t="str">
        <f t="shared" si="3"/>
        <v/>
      </c>
    </row>
    <row r="234" spans="1:8" ht="14">
      <c r="A234" s="39" t="s">
        <v>583</v>
      </c>
      <c r="B234" s="21">
        <v>6</v>
      </c>
      <c r="C234" s="21">
        <v>7</v>
      </c>
      <c r="D234" s="21">
        <v>1</v>
      </c>
      <c r="E234" s="21"/>
      <c r="F234" s="21"/>
      <c r="G234" s="21"/>
      <c r="H234" s="21">
        <f t="shared" si="3"/>
        <v>14</v>
      </c>
    </row>
    <row r="235" spans="1:8" ht="14">
      <c r="A235" s="39" t="s">
        <v>520</v>
      </c>
      <c r="B235" s="21">
        <v>12</v>
      </c>
      <c r="C235" s="21">
        <v>18</v>
      </c>
      <c r="D235" s="21">
        <v>2</v>
      </c>
      <c r="E235" s="21"/>
      <c r="F235" s="21"/>
      <c r="G235" s="21">
        <v>3</v>
      </c>
      <c r="H235" s="21">
        <f t="shared" si="3"/>
        <v>35</v>
      </c>
    </row>
    <row r="236" spans="1:8" ht="14">
      <c r="A236" s="39" t="s">
        <v>521</v>
      </c>
      <c r="B236" s="21">
        <v>8</v>
      </c>
      <c r="C236" s="21">
        <v>3</v>
      </c>
      <c r="D236" s="21">
        <v>5</v>
      </c>
      <c r="E236" s="21"/>
      <c r="F236" s="21">
        <v>1</v>
      </c>
      <c r="G236" s="21"/>
      <c r="H236" s="21">
        <f t="shared" si="3"/>
        <v>17</v>
      </c>
    </row>
    <row r="237" spans="1:8">
      <c r="A237" s="54"/>
      <c r="B237" s="20"/>
      <c r="C237" s="20"/>
      <c r="D237" s="20"/>
      <c r="E237" s="20"/>
      <c r="F237" s="20"/>
      <c r="G237" s="20"/>
      <c r="H237" s="20" t="str">
        <f t="shared" si="3"/>
        <v/>
      </c>
    </row>
    <row r="238" spans="1:8" ht="14">
      <c r="A238" s="2" t="s">
        <v>73</v>
      </c>
      <c r="B238" s="20"/>
      <c r="C238" s="20"/>
      <c r="D238" s="20"/>
      <c r="E238" s="20"/>
      <c r="F238" s="20"/>
      <c r="G238" s="20"/>
      <c r="H238" s="20" t="str">
        <f t="shared" si="3"/>
        <v/>
      </c>
    </row>
    <row r="239" spans="1:8" ht="14">
      <c r="A239" s="38" t="s">
        <v>535</v>
      </c>
      <c r="B239" s="21">
        <v>7</v>
      </c>
      <c r="C239" s="21">
        <v>5</v>
      </c>
      <c r="D239" s="21">
        <v>1</v>
      </c>
      <c r="E239" s="21">
        <v>1</v>
      </c>
      <c r="F239" s="21"/>
      <c r="G239" s="21"/>
      <c r="H239" s="21">
        <f t="shared" si="3"/>
        <v>14</v>
      </c>
    </row>
    <row r="240" spans="1:8">
      <c r="A240" s="54"/>
      <c r="B240" s="20"/>
      <c r="C240" s="20"/>
      <c r="D240" s="20"/>
      <c r="E240" s="20"/>
      <c r="F240" s="20"/>
      <c r="G240" s="20"/>
      <c r="H240" s="20" t="str">
        <f t="shared" si="3"/>
        <v/>
      </c>
    </row>
    <row r="241" spans="1:8" ht="14">
      <c r="A241" s="2" t="s">
        <v>74</v>
      </c>
      <c r="B241" s="20"/>
      <c r="C241" s="20"/>
      <c r="D241" s="20"/>
      <c r="E241" s="20"/>
      <c r="F241" s="20"/>
      <c r="G241" s="20"/>
      <c r="H241" s="20" t="str">
        <f t="shared" si="3"/>
        <v/>
      </c>
    </row>
    <row r="242" spans="1:8" ht="14">
      <c r="A242" s="38" t="s">
        <v>586</v>
      </c>
      <c r="B242" s="21">
        <v>10</v>
      </c>
      <c r="C242" s="21">
        <v>1</v>
      </c>
      <c r="D242" s="21">
        <v>2</v>
      </c>
      <c r="E242" s="21"/>
      <c r="F242" s="21"/>
      <c r="G242" s="21"/>
      <c r="H242" s="21">
        <f t="shared" si="3"/>
        <v>13</v>
      </c>
    </row>
    <row r="243" spans="1:8" ht="14">
      <c r="A243" s="39" t="s">
        <v>882</v>
      </c>
      <c r="B243" s="21"/>
      <c r="C243" s="21">
        <v>1</v>
      </c>
      <c r="D243" s="21"/>
      <c r="E243" s="21">
        <v>4</v>
      </c>
      <c r="F243" s="21">
        <v>10</v>
      </c>
      <c r="G243" s="21"/>
      <c r="H243" s="21">
        <f t="shared" si="3"/>
        <v>15</v>
      </c>
    </row>
    <row r="244" spans="1:8" ht="14">
      <c r="A244" s="39" t="s">
        <v>536</v>
      </c>
      <c r="B244" s="21">
        <v>21</v>
      </c>
      <c r="C244" s="21">
        <v>4</v>
      </c>
      <c r="D244" s="21">
        <v>3</v>
      </c>
      <c r="E244" s="21">
        <v>2</v>
      </c>
      <c r="F244" s="21">
        <v>1</v>
      </c>
      <c r="G244" s="21"/>
      <c r="H244" s="21">
        <f t="shared" si="3"/>
        <v>31</v>
      </c>
    </row>
    <row r="245" spans="1:8" ht="14">
      <c r="A245" s="39" t="s">
        <v>380</v>
      </c>
      <c r="B245" s="21">
        <v>31</v>
      </c>
      <c r="C245" s="21">
        <v>26</v>
      </c>
      <c r="D245" s="21">
        <v>15</v>
      </c>
      <c r="E245" s="21">
        <v>10</v>
      </c>
      <c r="F245" s="21">
        <v>5</v>
      </c>
      <c r="G245" s="21">
        <v>1</v>
      </c>
      <c r="H245" s="21">
        <f t="shared" si="3"/>
        <v>88</v>
      </c>
    </row>
    <row r="246" spans="1:8" ht="14">
      <c r="A246" s="39" t="s">
        <v>381</v>
      </c>
      <c r="B246" s="21"/>
      <c r="C246" s="21"/>
      <c r="D246" s="21"/>
      <c r="E246" s="21"/>
      <c r="F246" s="21"/>
      <c r="G246" s="21"/>
      <c r="H246" s="21" t="str">
        <f t="shared" si="3"/>
        <v/>
      </c>
    </row>
    <row r="247" spans="1:8" ht="14">
      <c r="A247" s="39" t="s">
        <v>382</v>
      </c>
      <c r="B247" s="21"/>
      <c r="C247" s="21">
        <v>1</v>
      </c>
      <c r="D247" s="21"/>
      <c r="E247" s="21">
        <v>9</v>
      </c>
      <c r="F247" s="21"/>
      <c r="G247" s="21"/>
      <c r="H247" s="21">
        <f t="shared" si="3"/>
        <v>10</v>
      </c>
    </row>
    <row r="248" spans="1:8" ht="14">
      <c r="A248" s="39" t="s">
        <v>232</v>
      </c>
      <c r="B248" s="21"/>
      <c r="C248" s="21"/>
      <c r="D248" s="21"/>
      <c r="E248" s="21">
        <v>2</v>
      </c>
      <c r="F248" s="21"/>
      <c r="G248" s="21">
        <v>6</v>
      </c>
      <c r="H248" s="21">
        <f t="shared" si="3"/>
        <v>8</v>
      </c>
    </row>
    <row r="249" spans="1:8" ht="14">
      <c r="A249" s="39" t="s">
        <v>233</v>
      </c>
      <c r="B249" s="21"/>
      <c r="C249" s="21"/>
      <c r="D249" s="21"/>
      <c r="E249" s="21"/>
      <c r="F249" s="21"/>
      <c r="G249" s="21"/>
      <c r="H249" s="21" t="str">
        <f t="shared" si="3"/>
        <v/>
      </c>
    </row>
    <row r="250" spans="1:8" ht="14">
      <c r="A250" s="39" t="s">
        <v>234</v>
      </c>
      <c r="B250" s="21">
        <v>6</v>
      </c>
      <c r="C250" s="21">
        <v>4</v>
      </c>
      <c r="D250" s="21"/>
      <c r="E250" s="60"/>
      <c r="F250" s="21"/>
      <c r="G250" s="21"/>
      <c r="H250" s="21">
        <f t="shared" si="3"/>
        <v>10</v>
      </c>
    </row>
    <row r="251" spans="1:8" ht="14">
      <c r="A251" s="39" t="s">
        <v>120</v>
      </c>
      <c r="B251" s="21"/>
      <c r="C251" s="21"/>
      <c r="D251" s="21"/>
      <c r="E251" s="21"/>
      <c r="F251" s="21"/>
      <c r="G251" s="21">
        <v>1</v>
      </c>
      <c r="H251" s="21">
        <f t="shared" si="3"/>
        <v>1</v>
      </c>
    </row>
    <row r="252" spans="1:8" ht="14">
      <c r="A252" s="39" t="s">
        <v>121</v>
      </c>
      <c r="B252" s="34"/>
      <c r="C252" s="21"/>
      <c r="D252" s="21"/>
      <c r="E252" s="21">
        <v>1</v>
      </c>
      <c r="F252" s="21"/>
      <c r="G252" s="21"/>
      <c r="H252" s="21">
        <f t="shared" si="3"/>
        <v>1</v>
      </c>
    </row>
    <row r="253" spans="1:8" ht="14">
      <c r="A253" s="39" t="s">
        <v>122</v>
      </c>
      <c r="B253" s="21">
        <v>24</v>
      </c>
      <c r="C253" s="21">
        <v>15</v>
      </c>
      <c r="D253" s="21">
        <v>3</v>
      </c>
      <c r="E253" s="21">
        <v>2</v>
      </c>
      <c r="F253" s="21"/>
      <c r="G253" s="21"/>
      <c r="H253" s="21">
        <f t="shared" si="3"/>
        <v>44</v>
      </c>
    </row>
    <row r="254" spans="1:8" ht="14">
      <c r="A254" s="39" t="s">
        <v>2</v>
      </c>
      <c r="B254" s="21"/>
      <c r="C254" s="21"/>
      <c r="D254" s="21"/>
      <c r="E254" s="21"/>
      <c r="F254" s="21"/>
      <c r="G254" s="21"/>
      <c r="H254" s="21" t="str">
        <f t="shared" si="3"/>
        <v/>
      </c>
    </row>
    <row r="255" spans="1:8" ht="14">
      <c r="A255" s="39" t="s">
        <v>420</v>
      </c>
      <c r="B255" s="21">
        <v>12</v>
      </c>
      <c r="C255" s="21">
        <v>10</v>
      </c>
      <c r="D255" s="21">
        <v>16</v>
      </c>
      <c r="E255" s="21"/>
      <c r="F255" s="21">
        <v>1</v>
      </c>
      <c r="G255" s="21"/>
      <c r="H255" s="21">
        <f t="shared" si="3"/>
        <v>39</v>
      </c>
    </row>
    <row r="256" spans="1:8" ht="14">
      <c r="A256" s="39" t="s">
        <v>856</v>
      </c>
      <c r="B256" s="34">
        <v>6</v>
      </c>
      <c r="C256" s="21"/>
      <c r="D256" s="21"/>
      <c r="E256" s="21"/>
      <c r="F256" s="21"/>
      <c r="G256" s="21">
        <v>1</v>
      </c>
      <c r="H256" s="21">
        <f t="shared" si="3"/>
        <v>7</v>
      </c>
    </row>
    <row r="257" spans="1:8" ht="14">
      <c r="A257" s="39" t="s">
        <v>744</v>
      </c>
      <c r="B257" s="27"/>
      <c r="C257" s="21"/>
      <c r="D257" s="21"/>
      <c r="E257" s="21"/>
      <c r="F257" s="21"/>
      <c r="G257" s="21"/>
      <c r="H257" s="21" t="str">
        <f t="shared" si="3"/>
        <v/>
      </c>
    </row>
    <row r="258" spans="1:8" ht="14">
      <c r="A258" s="39" t="s">
        <v>857</v>
      </c>
      <c r="B258" s="21">
        <v>33</v>
      </c>
      <c r="C258" s="21">
        <v>8</v>
      </c>
      <c r="D258" s="21">
        <v>8</v>
      </c>
      <c r="E258" s="21">
        <v>3</v>
      </c>
      <c r="F258" s="21">
        <v>7</v>
      </c>
      <c r="G258" s="21"/>
      <c r="H258" s="21">
        <f t="shared" si="3"/>
        <v>59</v>
      </c>
    </row>
    <row r="259" spans="1:8">
      <c r="B259" s="20"/>
      <c r="C259" s="20"/>
      <c r="D259" s="20"/>
      <c r="E259" s="20"/>
      <c r="F259" s="20"/>
      <c r="G259" s="20"/>
      <c r="H259" s="20" t="str">
        <f t="shared" si="3"/>
        <v/>
      </c>
    </row>
    <row r="260" spans="1:8" ht="14">
      <c r="A260" s="2" t="s">
        <v>1041</v>
      </c>
      <c r="B260" s="20"/>
      <c r="C260" s="20"/>
      <c r="D260" s="20"/>
      <c r="E260" s="20"/>
      <c r="F260" s="20"/>
      <c r="G260" s="20"/>
      <c r="H260" s="20" t="str">
        <f t="shared" si="3"/>
        <v/>
      </c>
    </row>
    <row r="261" spans="1:8" ht="14">
      <c r="A261" s="38" t="s">
        <v>752</v>
      </c>
      <c r="B261" s="21">
        <v>17</v>
      </c>
      <c r="C261" s="21">
        <v>37</v>
      </c>
      <c r="D261" s="21">
        <v>20</v>
      </c>
      <c r="E261" s="21">
        <v>18</v>
      </c>
      <c r="F261" s="21">
        <v>44</v>
      </c>
      <c r="G261" s="21">
        <v>23</v>
      </c>
      <c r="H261" s="21">
        <f t="shared" si="3"/>
        <v>159</v>
      </c>
    </row>
    <row r="262" spans="1:8" ht="14">
      <c r="A262" s="39" t="s">
        <v>747</v>
      </c>
      <c r="B262" s="21">
        <v>17</v>
      </c>
      <c r="C262" s="21">
        <v>18</v>
      </c>
      <c r="D262" s="21">
        <v>4</v>
      </c>
      <c r="E262" s="21">
        <v>23</v>
      </c>
      <c r="F262" s="21">
        <v>18</v>
      </c>
      <c r="G262" s="21">
        <v>57</v>
      </c>
      <c r="H262" s="21">
        <f t="shared" ref="H262:H277" si="4">IF(SUM(B262:G262)&gt;0,SUM(B262:G262),"")</f>
        <v>137</v>
      </c>
    </row>
    <row r="263" spans="1:8" ht="14">
      <c r="A263" s="39" t="s">
        <v>610</v>
      </c>
      <c r="B263" s="21"/>
      <c r="C263" s="21"/>
      <c r="D263" s="21"/>
      <c r="E263" s="21"/>
      <c r="F263" s="21"/>
      <c r="G263" s="21">
        <v>1</v>
      </c>
      <c r="H263" s="21">
        <f t="shared" si="4"/>
        <v>1</v>
      </c>
    </row>
    <row r="264" spans="1:8" ht="14">
      <c r="A264" s="39" t="s">
        <v>631</v>
      </c>
      <c r="B264" s="21">
        <v>154</v>
      </c>
      <c r="C264" s="21">
        <v>21</v>
      </c>
      <c r="D264" s="21">
        <v>10</v>
      </c>
      <c r="E264" s="21">
        <v>70</v>
      </c>
      <c r="F264" s="21">
        <v>29</v>
      </c>
      <c r="G264" s="21">
        <v>7</v>
      </c>
      <c r="H264" s="21">
        <f t="shared" si="4"/>
        <v>291</v>
      </c>
    </row>
    <row r="265" spans="1:8" ht="14">
      <c r="A265" s="39" t="s">
        <v>484</v>
      </c>
      <c r="B265" s="21">
        <v>6</v>
      </c>
      <c r="C265" s="21">
        <v>27</v>
      </c>
      <c r="D265" s="21">
        <v>1</v>
      </c>
      <c r="E265" s="21">
        <v>11</v>
      </c>
      <c r="F265" s="21"/>
      <c r="G265" s="21">
        <v>5</v>
      </c>
      <c r="H265" s="21">
        <f t="shared" si="4"/>
        <v>50</v>
      </c>
    </row>
    <row r="266" spans="1:8" ht="14">
      <c r="A266" s="39" t="s">
        <v>553</v>
      </c>
      <c r="B266" s="21"/>
      <c r="C266" s="21">
        <v>1</v>
      </c>
      <c r="D266" s="21">
        <v>7</v>
      </c>
      <c r="E266" s="21">
        <v>13</v>
      </c>
      <c r="F266" s="21">
        <v>1</v>
      </c>
      <c r="G266" s="21"/>
      <c r="H266" s="21">
        <f t="shared" si="4"/>
        <v>22</v>
      </c>
    </row>
    <row r="267" spans="1:8">
      <c r="A267" s="54"/>
      <c r="B267" s="20"/>
      <c r="C267" s="20"/>
      <c r="D267" s="20"/>
      <c r="E267" s="20"/>
      <c r="F267" s="20"/>
      <c r="G267" s="20"/>
      <c r="H267" s="20" t="str">
        <f t="shared" si="4"/>
        <v/>
      </c>
    </row>
    <row r="268" spans="1:8" ht="14">
      <c r="A268" s="2" t="s">
        <v>1042</v>
      </c>
      <c r="B268" s="20"/>
      <c r="C268" s="20"/>
      <c r="D268" s="20"/>
      <c r="E268" s="20"/>
      <c r="F268" s="20"/>
      <c r="G268" s="20"/>
      <c r="H268" s="20" t="str">
        <f t="shared" si="4"/>
        <v/>
      </c>
    </row>
    <row r="269" spans="1:8" ht="14">
      <c r="A269" s="38" t="s">
        <v>402</v>
      </c>
      <c r="B269" s="21">
        <v>19</v>
      </c>
      <c r="C269" s="21"/>
      <c r="D269" s="21"/>
      <c r="E269" s="21"/>
      <c r="F269" s="21"/>
      <c r="G269" s="21">
        <v>3</v>
      </c>
      <c r="H269" s="21">
        <f t="shared" si="4"/>
        <v>22</v>
      </c>
    </row>
    <row r="270" spans="1:8" ht="14">
      <c r="A270" s="39" t="s">
        <v>403</v>
      </c>
      <c r="B270" s="21"/>
      <c r="C270" s="21">
        <v>10</v>
      </c>
      <c r="D270" s="21"/>
      <c r="E270" s="21"/>
      <c r="F270" s="21"/>
      <c r="G270" s="21"/>
      <c r="H270" s="21">
        <f t="shared" si="4"/>
        <v>10</v>
      </c>
    </row>
    <row r="271" spans="1:8" ht="14">
      <c r="A271" s="39" t="s">
        <v>404</v>
      </c>
      <c r="B271" s="21"/>
      <c r="C271" s="21">
        <v>5</v>
      </c>
      <c r="D271" s="21">
        <v>16</v>
      </c>
      <c r="E271" s="21">
        <v>44</v>
      </c>
      <c r="F271" s="21"/>
      <c r="G271" s="21">
        <v>21</v>
      </c>
      <c r="H271" s="21">
        <f t="shared" si="4"/>
        <v>86</v>
      </c>
    </row>
    <row r="272" spans="1:8" ht="14">
      <c r="A272" s="39" t="s">
        <v>262</v>
      </c>
      <c r="B272" s="21"/>
      <c r="C272" s="21">
        <v>6</v>
      </c>
      <c r="D272" s="21">
        <v>17</v>
      </c>
      <c r="E272" s="21"/>
      <c r="F272" s="21">
        <v>8</v>
      </c>
      <c r="G272" s="21"/>
      <c r="H272" s="21">
        <f t="shared" si="4"/>
        <v>31</v>
      </c>
    </row>
    <row r="273" spans="1:9" ht="14">
      <c r="A273" s="39" t="s">
        <v>654</v>
      </c>
      <c r="B273" s="21"/>
      <c r="C273" s="21">
        <v>5</v>
      </c>
      <c r="D273" s="21"/>
      <c r="E273" s="21"/>
      <c r="F273" s="21">
        <v>3</v>
      </c>
      <c r="G273" s="21"/>
      <c r="H273" s="21">
        <f t="shared" si="4"/>
        <v>8</v>
      </c>
    </row>
    <row r="274" spans="1:9" ht="14">
      <c r="A274" s="39" t="s">
        <v>669</v>
      </c>
      <c r="B274" s="21"/>
      <c r="C274" s="21"/>
      <c r="D274" s="21"/>
      <c r="E274" s="21">
        <v>1</v>
      </c>
      <c r="F274" s="21"/>
      <c r="G274" s="21"/>
      <c r="H274" s="21">
        <f t="shared" si="4"/>
        <v>1</v>
      </c>
    </row>
    <row r="275" spans="1:9" ht="14">
      <c r="A275" s="39" t="s">
        <v>670</v>
      </c>
      <c r="B275" s="21">
        <v>53</v>
      </c>
      <c r="C275" s="21">
        <v>9</v>
      </c>
      <c r="D275" s="21">
        <v>10</v>
      </c>
      <c r="E275" s="21">
        <v>6</v>
      </c>
      <c r="F275" s="21">
        <v>6</v>
      </c>
      <c r="G275" s="21">
        <v>8</v>
      </c>
      <c r="H275" s="21">
        <f t="shared" si="4"/>
        <v>92</v>
      </c>
    </row>
    <row r="276" spans="1:9" ht="14">
      <c r="A276" s="39" t="s">
        <v>689</v>
      </c>
      <c r="B276" s="21">
        <v>52</v>
      </c>
      <c r="C276" s="21">
        <v>15</v>
      </c>
      <c r="D276" s="21">
        <v>7</v>
      </c>
      <c r="E276" s="21">
        <v>8</v>
      </c>
      <c r="F276" s="21"/>
      <c r="G276" s="21"/>
      <c r="H276" s="21">
        <f t="shared" si="4"/>
        <v>82</v>
      </c>
    </row>
    <row r="277" spans="1:9" ht="14">
      <c r="A277" s="39" t="s">
        <v>690</v>
      </c>
      <c r="B277" s="21"/>
      <c r="C277" s="21"/>
      <c r="D277" s="21">
        <v>10</v>
      </c>
      <c r="E277" s="21">
        <v>18</v>
      </c>
      <c r="F277" s="21"/>
      <c r="G277" s="21">
        <v>1</v>
      </c>
      <c r="H277" s="21">
        <f t="shared" si="4"/>
        <v>29</v>
      </c>
    </row>
    <row r="278" spans="1:9">
      <c r="B278" s="20"/>
      <c r="C278" s="20"/>
      <c r="D278" s="20"/>
      <c r="E278" s="20"/>
      <c r="F278" s="20"/>
      <c r="G278" s="20"/>
      <c r="H278" s="20"/>
    </row>
    <row r="279" spans="1:9" ht="14">
      <c r="A279" s="32" t="s">
        <v>1043</v>
      </c>
      <c r="B279" s="21">
        <f t="shared" ref="B279:G279" si="5">COUNT(B6:B6,B8:B37,B39:B60,B65:B89,B93:B95,B99:B125,B129:B148,B150:B152,B154:B159,B163:B176,B180:B182,B184:B239,B242:B258,B261:B266,B269:B277)</f>
        <v>76</v>
      </c>
      <c r="C279" s="21">
        <f t="shared" si="5"/>
        <v>84</v>
      </c>
      <c r="D279" s="21">
        <f t="shared" si="5"/>
        <v>78</v>
      </c>
      <c r="E279" s="21">
        <f t="shared" si="5"/>
        <v>68</v>
      </c>
      <c r="F279" s="21">
        <f t="shared" si="5"/>
        <v>56</v>
      </c>
      <c r="G279" s="21">
        <f t="shared" si="5"/>
        <v>45</v>
      </c>
      <c r="H279" s="21">
        <f>COUNT(H6:H6,H8:H37,H39:H60,H65:H89,H93:H95,H99:H125,H129:H148,H150:H152,H154:H159,H163:H176,H180:H182,H184:H239,H242:H258,H261:H266,H269:H277)</f>
        <v>149</v>
      </c>
    </row>
    <row r="280" spans="1:9" ht="14">
      <c r="A280" s="7" t="s">
        <v>915</v>
      </c>
      <c r="B280" s="21">
        <f t="shared" ref="B280:H280" si="6">SUM(B6:B239)+SUM(B240:B277)</f>
        <v>1333</v>
      </c>
      <c r="C280" s="21">
        <f t="shared" si="6"/>
        <v>719</v>
      </c>
      <c r="D280" s="21">
        <f t="shared" si="6"/>
        <v>579</v>
      </c>
      <c r="E280" s="21">
        <f t="shared" si="6"/>
        <v>1091</v>
      </c>
      <c r="F280" s="21">
        <f t="shared" si="6"/>
        <v>374</v>
      </c>
      <c r="G280" s="21">
        <f t="shared" si="6"/>
        <v>727</v>
      </c>
      <c r="H280" s="21">
        <f t="shared" si="6"/>
        <v>4823</v>
      </c>
      <c r="I280" s="71"/>
    </row>
    <row r="281" spans="1:9">
      <c r="A281" s="4"/>
      <c r="B281" s="20"/>
      <c r="C281" s="20"/>
      <c r="D281" s="20"/>
      <c r="E281" s="20"/>
      <c r="F281" s="20"/>
      <c r="G281" s="20"/>
      <c r="H281" s="20"/>
    </row>
    <row r="282" spans="1:9">
      <c r="A282" s="33" t="s">
        <v>624</v>
      </c>
      <c r="B282" s="21">
        <v>1</v>
      </c>
      <c r="C282" s="21">
        <v>1</v>
      </c>
      <c r="D282" s="21">
        <v>4</v>
      </c>
      <c r="E282" s="21">
        <v>2</v>
      </c>
      <c r="F282" s="21">
        <v>2</v>
      </c>
      <c r="G282" s="21">
        <v>1</v>
      </c>
      <c r="H282" s="21">
        <f>SUM(B282:G282)</f>
        <v>11</v>
      </c>
    </row>
    <row r="283" spans="1:9">
      <c r="A283" s="8" t="s">
        <v>850</v>
      </c>
      <c r="B283" s="21">
        <v>1</v>
      </c>
      <c r="C283" s="21">
        <v>1</v>
      </c>
      <c r="D283" s="21">
        <v>2</v>
      </c>
      <c r="E283" s="21">
        <v>1</v>
      </c>
      <c r="F283" s="21">
        <v>1</v>
      </c>
      <c r="G283" s="21">
        <v>1</v>
      </c>
      <c r="H283" s="21">
        <f>SUM(B283:G283)</f>
        <v>7</v>
      </c>
    </row>
    <row r="284" spans="1:9">
      <c r="A284" s="8" t="s">
        <v>622</v>
      </c>
      <c r="B284" s="23">
        <v>0.23958333333333334</v>
      </c>
      <c r="C284" s="23">
        <v>0.20833333333333334</v>
      </c>
      <c r="D284" s="23">
        <v>0.23958333333333334</v>
      </c>
      <c r="E284" s="23">
        <v>0.40625</v>
      </c>
      <c r="F284" s="23">
        <v>0.29166666666666669</v>
      </c>
      <c r="G284" s="23">
        <v>0.26041666666666669</v>
      </c>
      <c r="H284" s="21"/>
    </row>
    <row r="285" spans="1:9">
      <c r="A285" s="8" t="s">
        <v>623</v>
      </c>
      <c r="B285" s="23">
        <v>0.7715277777777777</v>
      </c>
      <c r="C285" s="23">
        <v>0.76736111111111116</v>
      </c>
      <c r="D285" s="23">
        <v>0.75</v>
      </c>
      <c r="E285" s="23">
        <v>0.69097222222222221</v>
      </c>
      <c r="F285" s="23">
        <v>0.70833333333333337</v>
      </c>
      <c r="G285" s="23">
        <v>0.71527777777777779</v>
      </c>
      <c r="H285" s="21"/>
    </row>
    <row r="286" spans="1:9">
      <c r="A286" s="9" t="s">
        <v>876</v>
      </c>
      <c r="B286" s="21">
        <v>80</v>
      </c>
      <c r="C286" s="21">
        <v>44.5</v>
      </c>
      <c r="D286" s="21">
        <v>75</v>
      </c>
      <c r="E286" s="21">
        <v>115</v>
      </c>
      <c r="F286" s="21">
        <v>90</v>
      </c>
      <c r="G286" s="21">
        <v>93</v>
      </c>
      <c r="H286" s="21"/>
    </row>
    <row r="287" spans="1:9">
      <c r="A287" s="9" t="s">
        <v>621</v>
      </c>
      <c r="B287" s="21">
        <v>1</v>
      </c>
      <c r="C287" s="21">
        <v>2.75</v>
      </c>
      <c r="D287" s="21">
        <v>1</v>
      </c>
      <c r="E287" s="21">
        <v>1</v>
      </c>
      <c r="F287" s="21">
        <v>2</v>
      </c>
      <c r="G287" s="21">
        <v>2</v>
      </c>
      <c r="H287" s="21"/>
    </row>
    <row r="288" spans="1:9">
      <c r="A288" s="9" t="s">
        <v>618</v>
      </c>
      <c r="B288" s="21">
        <v>9</v>
      </c>
      <c r="C288" s="21">
        <v>2.5</v>
      </c>
      <c r="D288" s="21">
        <v>4.5</v>
      </c>
      <c r="E288" s="21">
        <v>3.9</v>
      </c>
      <c r="F288" s="21">
        <v>4</v>
      </c>
      <c r="G288" s="21">
        <v>6</v>
      </c>
      <c r="H288" s="21"/>
    </row>
    <row r="289" spans="1:8">
      <c r="A289" s="9" t="s">
        <v>619</v>
      </c>
      <c r="B289" s="21">
        <v>3</v>
      </c>
      <c r="C289" s="21">
        <v>11</v>
      </c>
      <c r="D289" s="21">
        <v>7</v>
      </c>
      <c r="E289" s="21">
        <v>2.8</v>
      </c>
      <c r="F289" s="21">
        <v>6</v>
      </c>
      <c r="G289" s="21">
        <v>4.5</v>
      </c>
      <c r="H289" s="21"/>
    </row>
    <row r="290" spans="1:8">
      <c r="A290" s="9" t="s">
        <v>215</v>
      </c>
      <c r="B290" s="21"/>
      <c r="C290" s="21"/>
      <c r="D290" s="21"/>
      <c r="E290" s="21"/>
      <c r="F290" s="21"/>
      <c r="G290" s="21"/>
      <c r="H290" s="21"/>
    </row>
    <row r="291" spans="1:8">
      <c r="A291" s="9" t="s">
        <v>682</v>
      </c>
      <c r="B291" s="21"/>
      <c r="C291" s="21"/>
      <c r="D291" s="21"/>
      <c r="E291" s="21"/>
      <c r="F291" s="21"/>
      <c r="G291" s="21"/>
      <c r="H291" s="21"/>
    </row>
    <row r="292" spans="1:8">
      <c r="A292" s="9" t="s">
        <v>993</v>
      </c>
      <c r="B292" s="21"/>
      <c r="C292" s="21">
        <v>1.5</v>
      </c>
      <c r="D292" s="21"/>
      <c r="E292" s="21"/>
      <c r="F292" s="21"/>
      <c r="G292" s="21"/>
      <c r="H292" s="21"/>
    </row>
    <row r="293" spans="1:8">
      <c r="A293" s="9" t="s">
        <v>683</v>
      </c>
      <c r="B293" s="21"/>
      <c r="C293" s="21">
        <v>4.8</v>
      </c>
      <c r="D293" s="21"/>
      <c r="E293" s="21"/>
      <c r="F293" s="21"/>
      <c r="G293" s="21"/>
      <c r="H293" s="21"/>
    </row>
    <row r="294" spans="1:8">
      <c r="A294" s="8" t="s">
        <v>763</v>
      </c>
      <c r="B294" s="21"/>
      <c r="C294" s="21"/>
      <c r="D294" s="21"/>
      <c r="E294" s="21"/>
      <c r="F294" s="21"/>
      <c r="G294" s="21"/>
      <c r="H294" s="21"/>
    </row>
    <row r="295" spans="1:8">
      <c r="A295" s="10" t="s">
        <v>764</v>
      </c>
      <c r="B295" s="21"/>
      <c r="C295" s="21">
        <v>51</v>
      </c>
      <c r="D295" s="35" t="s">
        <v>239</v>
      </c>
      <c r="E295" s="29" t="s">
        <v>243</v>
      </c>
      <c r="F295" s="21"/>
      <c r="G295" s="29" t="s">
        <v>707</v>
      </c>
      <c r="H295" s="21"/>
    </row>
    <row r="296" spans="1:8">
      <c r="A296" s="10" t="s">
        <v>765</v>
      </c>
      <c r="B296" s="21"/>
      <c r="C296" s="21">
        <v>51</v>
      </c>
      <c r="D296" s="35" t="s">
        <v>239</v>
      </c>
      <c r="E296" s="29" t="s">
        <v>243</v>
      </c>
      <c r="F296" s="21"/>
      <c r="G296" s="29" t="s">
        <v>707</v>
      </c>
      <c r="H296" s="21"/>
    </row>
    <row r="297" spans="1:8">
      <c r="A297" s="10" t="s">
        <v>1017</v>
      </c>
      <c r="B297" s="21"/>
      <c r="C297" s="21">
        <v>51</v>
      </c>
      <c r="D297" s="35" t="s">
        <v>239</v>
      </c>
      <c r="E297" s="29" t="s">
        <v>243</v>
      </c>
      <c r="F297" s="21"/>
      <c r="G297" s="29" t="s">
        <v>707</v>
      </c>
      <c r="H297" s="21"/>
    </row>
    <row r="298" spans="1:8">
      <c r="A298" s="9" t="s">
        <v>766</v>
      </c>
      <c r="B298" s="21"/>
      <c r="C298" s="21"/>
      <c r="D298" s="21"/>
      <c r="E298" s="21"/>
      <c r="F298" s="21"/>
      <c r="G298" s="21"/>
      <c r="H298" s="21"/>
    </row>
    <row r="299" spans="1:8">
      <c r="A299" s="10" t="s">
        <v>764</v>
      </c>
      <c r="B299" s="29" t="s">
        <v>892</v>
      </c>
      <c r="C299" s="28" t="s">
        <v>848</v>
      </c>
      <c r="D299" s="28" t="s">
        <v>241</v>
      </c>
      <c r="E299" s="28">
        <v>0</v>
      </c>
      <c r="F299" s="28"/>
      <c r="G299" s="28" t="s">
        <v>709</v>
      </c>
      <c r="H299" s="21"/>
    </row>
    <row r="300" spans="1:8">
      <c r="A300" s="10" t="s">
        <v>765</v>
      </c>
      <c r="B300" s="29" t="s">
        <v>892</v>
      </c>
      <c r="C300" s="28" t="s">
        <v>848</v>
      </c>
      <c r="D300" s="28" t="s">
        <v>241</v>
      </c>
      <c r="E300" s="28">
        <v>0</v>
      </c>
      <c r="F300" s="28"/>
      <c r="G300" s="28" t="s">
        <v>709</v>
      </c>
      <c r="H300" s="21"/>
    </row>
    <row r="301" spans="1:8">
      <c r="A301" s="10" t="s">
        <v>1017</v>
      </c>
      <c r="B301" s="29" t="s">
        <v>892</v>
      </c>
      <c r="C301" s="28" t="s">
        <v>848</v>
      </c>
      <c r="D301" s="28" t="s">
        <v>241</v>
      </c>
      <c r="E301" s="28">
        <v>0</v>
      </c>
      <c r="F301" s="28"/>
      <c r="G301" s="28" t="s">
        <v>709</v>
      </c>
      <c r="H301" s="21"/>
    </row>
    <row r="302" spans="1:8">
      <c r="A302" s="9" t="s">
        <v>1079</v>
      </c>
      <c r="B302" s="29"/>
      <c r="C302" s="29"/>
      <c r="D302" s="28"/>
      <c r="E302" s="28"/>
      <c r="F302" s="28"/>
      <c r="G302" s="29"/>
      <c r="H302" s="21"/>
    </row>
    <row r="303" spans="1:8">
      <c r="A303" s="10" t="s">
        <v>764</v>
      </c>
      <c r="B303" s="29" t="s">
        <v>873</v>
      </c>
      <c r="C303" s="29" t="s">
        <v>994</v>
      </c>
      <c r="D303" s="70" t="s">
        <v>240</v>
      </c>
      <c r="E303" s="28" t="s">
        <v>244</v>
      </c>
      <c r="F303" s="28"/>
      <c r="G303" s="29" t="s">
        <v>708</v>
      </c>
      <c r="H303" s="21"/>
    </row>
    <row r="304" spans="1:8">
      <c r="A304" s="10" t="s">
        <v>765</v>
      </c>
      <c r="B304" s="29" t="s">
        <v>874</v>
      </c>
      <c r="C304" s="29" t="s">
        <v>994</v>
      </c>
      <c r="D304" s="70" t="s">
        <v>240</v>
      </c>
      <c r="E304" s="28" t="s">
        <v>386</v>
      </c>
      <c r="F304" s="28"/>
      <c r="G304" s="29" t="s">
        <v>708</v>
      </c>
      <c r="H304" s="21"/>
    </row>
    <row r="305" spans="1:8">
      <c r="A305" s="10" t="s">
        <v>1017</v>
      </c>
      <c r="B305" s="29" t="s">
        <v>874</v>
      </c>
      <c r="C305" s="29" t="s">
        <v>994</v>
      </c>
      <c r="D305" s="70" t="s">
        <v>240</v>
      </c>
      <c r="E305" s="28" t="s">
        <v>386</v>
      </c>
      <c r="F305" s="28"/>
      <c r="G305" s="29" t="s">
        <v>708</v>
      </c>
      <c r="H305" s="21"/>
    </row>
    <row r="306" spans="1:8">
      <c r="A306" s="9" t="s">
        <v>872</v>
      </c>
      <c r="B306" s="29"/>
      <c r="C306" s="29"/>
      <c r="D306" s="28"/>
      <c r="E306" s="28"/>
      <c r="F306" s="28"/>
      <c r="G306" s="29"/>
      <c r="H306" s="21"/>
    </row>
    <row r="307" spans="1:8">
      <c r="A307" s="10" t="s">
        <v>764</v>
      </c>
      <c r="B307" s="29">
        <v>0</v>
      </c>
      <c r="C307" s="29">
        <v>0</v>
      </c>
      <c r="D307" s="37">
        <v>0</v>
      </c>
      <c r="E307" s="37">
        <v>0</v>
      </c>
      <c r="F307" s="28"/>
      <c r="G307" s="29">
        <v>0</v>
      </c>
      <c r="H307" s="21"/>
    </row>
    <row r="308" spans="1:8">
      <c r="A308" s="10" t="s">
        <v>765</v>
      </c>
      <c r="B308" s="29">
        <v>0</v>
      </c>
      <c r="C308" s="29">
        <v>0</v>
      </c>
      <c r="D308" s="37">
        <v>0</v>
      </c>
      <c r="E308" s="37">
        <v>0</v>
      </c>
      <c r="F308" s="28"/>
      <c r="G308" s="29">
        <v>0</v>
      </c>
      <c r="H308" s="21"/>
    </row>
    <row r="309" spans="1:8">
      <c r="A309" s="10" t="s">
        <v>1017</v>
      </c>
      <c r="B309" s="29">
        <v>0</v>
      </c>
      <c r="C309" s="29">
        <v>0</v>
      </c>
      <c r="D309" s="37">
        <v>0</v>
      </c>
      <c r="E309" s="37">
        <v>0</v>
      </c>
      <c r="F309" s="28"/>
      <c r="G309" s="29">
        <v>0</v>
      </c>
      <c r="H309" s="21"/>
    </row>
    <row r="310" spans="1:8">
      <c r="A310" s="8"/>
      <c r="B310" s="21"/>
      <c r="C310" s="21"/>
      <c r="D310" s="21"/>
      <c r="E310" s="21"/>
      <c r="F310" s="21"/>
      <c r="G310" s="21"/>
      <c r="H310" s="21"/>
    </row>
    <row r="311" spans="1:8" ht="42">
      <c r="A311" s="10" t="s">
        <v>615</v>
      </c>
      <c r="B311" s="24" t="s">
        <v>301</v>
      </c>
      <c r="C311" s="24" t="s">
        <v>426</v>
      </c>
      <c r="D311" s="24" t="s">
        <v>584</v>
      </c>
      <c r="E311" s="24" t="s">
        <v>387</v>
      </c>
      <c r="F311" s="24" t="s">
        <v>389</v>
      </c>
      <c r="G311" s="24" t="s">
        <v>550</v>
      </c>
      <c r="H311" s="21"/>
    </row>
    <row r="312" spans="1:8" ht="28">
      <c r="B312" s="24"/>
      <c r="C312" s="21"/>
      <c r="D312" s="24" t="s">
        <v>984</v>
      </c>
      <c r="E312" s="24" t="s">
        <v>388</v>
      </c>
      <c r="F312" s="24" t="s">
        <v>549</v>
      </c>
      <c r="G312" s="24"/>
      <c r="H312" s="21"/>
    </row>
    <row r="313" spans="1:8" ht="14">
      <c r="B313" s="24"/>
      <c r="C313" s="24"/>
      <c r="D313" s="24" t="s">
        <v>384</v>
      </c>
      <c r="E313" s="24"/>
      <c r="F313" s="24"/>
      <c r="G313" s="24"/>
      <c r="H313" s="21"/>
    </row>
    <row r="314" spans="1:8" ht="14">
      <c r="B314" s="24"/>
      <c r="C314" s="24"/>
      <c r="D314" s="24" t="s">
        <v>238</v>
      </c>
      <c r="E314" s="24"/>
      <c r="F314" s="24"/>
      <c r="G314" s="24"/>
      <c r="H314" s="21"/>
    </row>
    <row r="315" spans="1:8">
      <c r="G315" s="49"/>
    </row>
  </sheetData>
  <phoneticPr fontId="9" type="noConversion"/>
  <pageMargins left="0.75" right="0.75" top="1" bottom="1" header="0.5" footer="0.5"/>
  <pageSetup orientation="portrait" horizontalDpi="0" verticalDpi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D43"/>
  <sheetViews>
    <sheetView workbookViewId="0">
      <selection activeCell="B26" activeCellId="4" sqref="B14 B18 B20 B23 B26"/>
    </sheetView>
  </sheetViews>
  <sheetFormatPr baseColWidth="10" defaultRowHeight="13"/>
  <sheetData>
    <row r="2" spans="2:3">
      <c r="B2" s="3">
        <v>1997</v>
      </c>
      <c r="C2" t="s">
        <v>945</v>
      </c>
    </row>
    <row r="3" spans="2:3">
      <c r="C3" t="s">
        <v>803</v>
      </c>
    </row>
    <row r="4" spans="2:3">
      <c r="C4" t="s">
        <v>798</v>
      </c>
    </row>
    <row r="5" spans="2:3">
      <c r="C5" t="s">
        <v>1074</v>
      </c>
    </row>
    <row r="7" spans="2:3">
      <c r="B7" s="3">
        <v>1998</v>
      </c>
      <c r="C7" t="s">
        <v>1075</v>
      </c>
    </row>
    <row r="9" spans="2:3">
      <c r="B9" s="3">
        <v>1999</v>
      </c>
      <c r="C9" t="s">
        <v>1105</v>
      </c>
    </row>
    <row r="10" spans="2:3">
      <c r="C10" t="s">
        <v>1106</v>
      </c>
    </row>
    <row r="11" spans="2:3">
      <c r="C11" t="s">
        <v>1107</v>
      </c>
    </row>
    <row r="12" spans="2:3">
      <c r="B12" t="s">
        <v>1018</v>
      </c>
      <c r="C12" t="s">
        <v>1095</v>
      </c>
    </row>
    <row r="14" spans="2:3">
      <c r="B14" s="3">
        <v>2000</v>
      </c>
      <c r="C14" t="s">
        <v>331</v>
      </c>
    </row>
    <row r="15" spans="2:3">
      <c r="C15" t="s">
        <v>89</v>
      </c>
    </row>
    <row r="16" spans="2:3">
      <c r="C16" t="s">
        <v>90</v>
      </c>
    </row>
    <row r="18" spans="2:3">
      <c r="B18" s="3">
        <v>2001</v>
      </c>
      <c r="C18" t="s">
        <v>91</v>
      </c>
    </row>
    <row r="20" spans="2:3">
      <c r="B20" s="3">
        <v>2004</v>
      </c>
      <c r="C20" t="s">
        <v>229</v>
      </c>
    </row>
    <row r="21" spans="2:3">
      <c r="C21" t="s">
        <v>230</v>
      </c>
    </row>
    <row r="23" spans="2:3">
      <c r="B23" s="3">
        <v>2008</v>
      </c>
      <c r="C23" t="s">
        <v>96</v>
      </c>
    </row>
    <row r="24" spans="2:3">
      <c r="C24" t="s">
        <v>27</v>
      </c>
    </row>
    <row r="26" spans="2:3">
      <c r="B26" s="3">
        <v>2009</v>
      </c>
      <c r="C26" t="s">
        <v>158</v>
      </c>
    </row>
    <row r="27" spans="2:3">
      <c r="C27" t="s">
        <v>159</v>
      </c>
    </row>
    <row r="34" spans="2:4">
      <c r="B34" t="s">
        <v>337</v>
      </c>
    </row>
    <row r="36" spans="2:4">
      <c r="C36" t="s">
        <v>338</v>
      </c>
    </row>
    <row r="37" spans="2:4">
      <c r="C37" t="s">
        <v>494</v>
      </c>
    </row>
    <row r="38" spans="2:4">
      <c r="C38" t="s">
        <v>655</v>
      </c>
    </row>
    <row r="39" spans="2:4">
      <c r="C39" t="s">
        <v>656</v>
      </c>
    </row>
    <row r="40" spans="2:4">
      <c r="D40" t="s">
        <v>657</v>
      </c>
    </row>
    <row r="41" spans="2:4">
      <c r="D41" t="s">
        <v>506</v>
      </c>
    </row>
    <row r="42" spans="2:4">
      <c r="D42" t="s">
        <v>797</v>
      </c>
    </row>
    <row r="43" spans="2:4">
      <c r="D43" t="s">
        <v>508</v>
      </c>
    </row>
  </sheetData>
  <phoneticPr fontId="9" type="noConversion"/>
  <pageMargins left="0.75" right="0.75" top="1" bottom="1" header="0.5" footer="0.5"/>
  <pageSetup orientation="portrait" horizontalDpi="0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3:AD377"/>
  <sheetViews>
    <sheetView tabSelected="1" workbookViewId="0">
      <selection activeCell="A2" sqref="A2"/>
    </sheetView>
  </sheetViews>
  <sheetFormatPr baseColWidth="10" defaultRowHeight="13"/>
  <cols>
    <col min="1" max="1" width="35.6640625" customWidth="1"/>
    <col min="2" max="29" width="10.83203125" customWidth="1"/>
  </cols>
  <sheetData>
    <row r="3" spans="1:30">
      <c r="B3">
        <f>Summary!B3</f>
        <v>1997</v>
      </c>
      <c r="C3">
        <f>Summary!C3</f>
        <v>1998</v>
      </c>
      <c r="D3">
        <f>Summary!D3</f>
        <v>1999</v>
      </c>
      <c r="E3">
        <f>Summary!E3</f>
        <v>2000</v>
      </c>
      <c r="F3">
        <f>Summary!F3</f>
        <v>2001</v>
      </c>
      <c r="G3">
        <f>Summary!G3</f>
        <v>2002</v>
      </c>
      <c r="H3">
        <f>Summary!H3</f>
        <v>2003</v>
      </c>
      <c r="I3">
        <f>Summary!I3</f>
        <v>2004</v>
      </c>
      <c r="J3">
        <f>Summary!L3</f>
        <v>2007</v>
      </c>
      <c r="K3">
        <f>Summary!M3</f>
        <v>2008</v>
      </c>
      <c r="L3">
        <f>Summary!N3</f>
        <v>2009</v>
      </c>
      <c r="M3">
        <f>Summary!O3</f>
        <v>2010</v>
      </c>
      <c r="N3">
        <f>Summary!P3</f>
        <v>2011</v>
      </c>
      <c r="O3">
        <f>Summary!Q3</f>
        <v>2012</v>
      </c>
      <c r="P3">
        <f>Summary!R3</f>
        <v>2013</v>
      </c>
      <c r="Q3">
        <v>2014</v>
      </c>
      <c r="R3">
        <v>2015</v>
      </c>
      <c r="S3">
        <v>2016</v>
      </c>
      <c r="T3">
        <v>2017</v>
      </c>
      <c r="U3">
        <v>2018</v>
      </c>
      <c r="V3">
        <v>2019</v>
      </c>
      <c r="W3">
        <v>2020</v>
      </c>
      <c r="X3">
        <v>2021</v>
      </c>
      <c r="Y3">
        <v>2022</v>
      </c>
      <c r="Z3">
        <v>2023</v>
      </c>
      <c r="AA3">
        <v>2024</v>
      </c>
      <c r="AB3">
        <v>2025</v>
      </c>
      <c r="AC3">
        <v>2026</v>
      </c>
      <c r="AD3" s="52" t="s">
        <v>1004</v>
      </c>
    </row>
    <row r="5" spans="1:30" ht="14">
      <c r="A5" s="2" t="s">
        <v>983</v>
      </c>
    </row>
    <row r="6" spans="1:30" ht="14">
      <c r="A6" s="39" t="s">
        <v>885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f>IF('2026'!X6="",0,'2026'!X6)</f>
        <v>0</v>
      </c>
      <c r="AD6" s="104" t="str">
        <f>IF(MEDIAN(B6:AC6)=0,"",MEDIAN(B6:AC6))</f>
        <v/>
      </c>
    </row>
    <row r="7" spans="1:30">
      <c r="A7" s="8" t="s">
        <v>364</v>
      </c>
      <c r="B7">
        <v>0</v>
      </c>
      <c r="C7">
        <v>0</v>
      </c>
      <c r="D7">
        <v>18</v>
      </c>
      <c r="E7">
        <v>1</v>
      </c>
      <c r="F7">
        <v>1</v>
      </c>
      <c r="G7">
        <v>3</v>
      </c>
      <c r="H7">
        <v>0</v>
      </c>
      <c r="I7">
        <v>0</v>
      </c>
      <c r="J7">
        <v>0</v>
      </c>
      <c r="K7">
        <v>10</v>
      </c>
      <c r="L7">
        <v>0</v>
      </c>
      <c r="M7">
        <v>53</v>
      </c>
      <c r="N7">
        <v>0</v>
      </c>
      <c r="O7">
        <v>0</v>
      </c>
      <c r="P7">
        <v>0</v>
      </c>
      <c r="Q7">
        <v>50</v>
      </c>
      <c r="R7">
        <v>0</v>
      </c>
      <c r="S7">
        <v>0</v>
      </c>
      <c r="T7">
        <v>0</v>
      </c>
      <c r="U7">
        <v>1</v>
      </c>
      <c r="V7">
        <v>0</v>
      </c>
      <c r="W7">
        <v>1</v>
      </c>
      <c r="X7">
        <v>0</v>
      </c>
      <c r="Y7">
        <v>0</v>
      </c>
      <c r="Z7">
        <v>0</v>
      </c>
      <c r="AA7">
        <v>0</v>
      </c>
      <c r="AB7">
        <v>0</v>
      </c>
      <c r="AC7">
        <f>IF('2026'!X7="",0,'2026'!X7)</f>
        <v>0</v>
      </c>
      <c r="AD7" s="104" t="str">
        <f t="shared" ref="AD7:AD38" si="0">IF(MEDIAN(B7:AC7)=0,"",MEDIAN(B7:AC7))</f>
        <v/>
      </c>
    </row>
    <row r="8" spans="1:30">
      <c r="A8" s="8" t="s">
        <v>1258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16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f>IF('2026'!X8="",0,'2026'!X8)</f>
        <v>1</v>
      </c>
      <c r="AD8" s="104" t="str">
        <f t="shared" si="0"/>
        <v/>
      </c>
    </row>
    <row r="9" spans="1:30">
      <c r="A9" s="63" t="s">
        <v>408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2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f>IF('2026'!X9="",0,'2026'!X9)</f>
        <v>0</v>
      </c>
      <c r="AD9" s="104" t="str">
        <f t="shared" si="0"/>
        <v/>
      </c>
    </row>
    <row r="10" spans="1:30">
      <c r="A10" s="33" t="s">
        <v>266</v>
      </c>
      <c r="B10">
        <v>232</v>
      </c>
      <c r="C10">
        <v>204</v>
      </c>
      <c r="D10">
        <v>206</v>
      </c>
      <c r="E10">
        <v>195</v>
      </c>
      <c r="F10">
        <v>110</v>
      </c>
      <c r="G10">
        <v>176</v>
      </c>
      <c r="H10">
        <v>50</v>
      </c>
      <c r="I10">
        <v>196</v>
      </c>
      <c r="J10">
        <v>143</v>
      </c>
      <c r="K10">
        <v>93</v>
      </c>
      <c r="L10">
        <v>113</v>
      </c>
      <c r="M10">
        <v>496</v>
      </c>
      <c r="N10">
        <v>213</v>
      </c>
      <c r="O10">
        <v>233</v>
      </c>
      <c r="P10">
        <v>143</v>
      </c>
      <c r="Q10">
        <v>154</v>
      </c>
      <c r="R10">
        <v>262</v>
      </c>
      <c r="S10">
        <v>245</v>
      </c>
      <c r="T10">
        <v>203</v>
      </c>
      <c r="U10">
        <v>212</v>
      </c>
      <c r="V10">
        <v>131</v>
      </c>
      <c r="W10">
        <v>200</v>
      </c>
      <c r="X10">
        <v>297</v>
      </c>
      <c r="Y10">
        <v>339</v>
      </c>
      <c r="Z10">
        <v>360</v>
      </c>
      <c r="AA10">
        <v>303</v>
      </c>
      <c r="AB10">
        <v>238</v>
      </c>
      <c r="AC10">
        <f>IF('2026'!X10="",0,'2026'!X10)</f>
        <v>217</v>
      </c>
      <c r="AD10" s="104">
        <f t="shared" si="0"/>
        <v>205</v>
      </c>
    </row>
    <row r="11" spans="1:30" ht="14">
      <c r="A11" s="39" t="s">
        <v>776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5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f>IF('2026'!X11="",0,'2026'!X11)</f>
        <v>0</v>
      </c>
      <c r="AD11" s="104" t="str">
        <f t="shared" si="0"/>
        <v/>
      </c>
    </row>
    <row r="12" spans="1:30" ht="14">
      <c r="A12" s="38" t="s">
        <v>242</v>
      </c>
      <c r="B12">
        <v>0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2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f>IF('2026'!X12="",0,'2026'!X12)</f>
        <v>0</v>
      </c>
      <c r="AD12" s="104" t="str">
        <f t="shared" si="0"/>
        <v/>
      </c>
    </row>
    <row r="13" spans="1:30" ht="14">
      <c r="A13" s="39" t="s">
        <v>1499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1</v>
      </c>
      <c r="AA13">
        <v>0</v>
      </c>
      <c r="AB13">
        <v>0</v>
      </c>
      <c r="AC13">
        <f>IF('2026'!X13="",0,'2026'!X13)</f>
        <v>0</v>
      </c>
      <c r="AD13" s="104" t="str">
        <f t="shared" si="0"/>
        <v/>
      </c>
    </row>
    <row r="14" spans="1:30">
      <c r="A14" s="8" t="s">
        <v>267</v>
      </c>
      <c r="B14">
        <v>14</v>
      </c>
      <c r="C14">
        <v>18</v>
      </c>
      <c r="D14">
        <v>29</v>
      </c>
      <c r="E14">
        <v>28</v>
      </c>
      <c r="F14">
        <v>19</v>
      </c>
      <c r="G14">
        <v>21</v>
      </c>
      <c r="H14">
        <v>23</v>
      </c>
      <c r="I14">
        <v>78</v>
      </c>
      <c r="J14">
        <v>55</v>
      </c>
      <c r="K14">
        <v>17</v>
      </c>
      <c r="L14">
        <v>24</v>
      </c>
      <c r="M14">
        <v>30</v>
      </c>
      <c r="N14">
        <v>19</v>
      </c>
      <c r="O14">
        <v>6</v>
      </c>
      <c r="P14">
        <v>45</v>
      </c>
      <c r="Q14">
        <v>16</v>
      </c>
      <c r="R14">
        <v>18</v>
      </c>
      <c r="S14">
        <v>24</v>
      </c>
      <c r="T14">
        <v>15</v>
      </c>
      <c r="U14">
        <v>35</v>
      </c>
      <c r="V14">
        <v>33</v>
      </c>
      <c r="W14">
        <v>4</v>
      </c>
      <c r="X14">
        <v>6</v>
      </c>
      <c r="Y14">
        <v>19</v>
      </c>
      <c r="Z14">
        <v>14</v>
      </c>
      <c r="AA14">
        <v>0</v>
      </c>
      <c r="AB14">
        <v>12</v>
      </c>
      <c r="AC14">
        <f>IF('2026'!X14="",0,'2026'!X14)</f>
        <v>23</v>
      </c>
      <c r="AD14" s="104">
        <f t="shared" si="0"/>
        <v>19</v>
      </c>
    </row>
    <row r="15" spans="1:30">
      <c r="A15" s="8" t="s">
        <v>411</v>
      </c>
      <c r="B15">
        <v>0</v>
      </c>
      <c r="C15">
        <v>0</v>
      </c>
      <c r="D15">
        <v>2</v>
      </c>
      <c r="E15">
        <v>6</v>
      </c>
      <c r="F15">
        <v>3</v>
      </c>
      <c r="G15">
        <v>3</v>
      </c>
      <c r="H15">
        <v>0</v>
      </c>
      <c r="I15">
        <v>0</v>
      </c>
      <c r="J15">
        <v>0</v>
      </c>
      <c r="K15">
        <v>2</v>
      </c>
      <c r="L15">
        <v>2</v>
      </c>
      <c r="M15">
        <v>1</v>
      </c>
      <c r="N15">
        <v>0</v>
      </c>
      <c r="O15">
        <v>2</v>
      </c>
      <c r="P15">
        <v>7</v>
      </c>
      <c r="Q15">
        <v>0</v>
      </c>
      <c r="R15">
        <v>2</v>
      </c>
      <c r="S15">
        <v>5</v>
      </c>
      <c r="T15">
        <v>3</v>
      </c>
      <c r="U15">
        <v>2</v>
      </c>
      <c r="V15">
        <v>3</v>
      </c>
      <c r="W15">
        <v>9</v>
      </c>
      <c r="X15">
        <v>0</v>
      </c>
      <c r="Y15">
        <v>2</v>
      </c>
      <c r="Z15">
        <v>0</v>
      </c>
      <c r="AA15">
        <v>1</v>
      </c>
      <c r="AB15">
        <v>1</v>
      </c>
      <c r="AC15">
        <f>IF('2026'!X15="",0,'2026'!X15)</f>
        <v>0</v>
      </c>
      <c r="AD15" s="104">
        <f t="shared" si="0"/>
        <v>2</v>
      </c>
    </row>
    <row r="16" spans="1:30">
      <c r="A16" s="8" t="s">
        <v>568</v>
      </c>
      <c r="B16">
        <v>17</v>
      </c>
      <c r="C16">
        <v>29</v>
      </c>
      <c r="D16">
        <v>29</v>
      </c>
      <c r="E16">
        <v>9</v>
      </c>
      <c r="F16">
        <v>16</v>
      </c>
      <c r="G16">
        <v>12</v>
      </c>
      <c r="H16">
        <v>14</v>
      </c>
      <c r="I16">
        <v>16</v>
      </c>
      <c r="J16">
        <v>18</v>
      </c>
      <c r="K16">
        <v>19</v>
      </c>
      <c r="L16">
        <v>48</v>
      </c>
      <c r="M16">
        <v>26</v>
      </c>
      <c r="N16">
        <v>6</v>
      </c>
      <c r="O16">
        <v>24</v>
      </c>
      <c r="P16">
        <v>17</v>
      </c>
      <c r="Q16">
        <v>20</v>
      </c>
      <c r="R16">
        <v>12</v>
      </c>
      <c r="S16">
        <v>14</v>
      </c>
      <c r="T16">
        <v>5</v>
      </c>
      <c r="U16">
        <v>15</v>
      </c>
      <c r="V16">
        <v>50</v>
      </c>
      <c r="W16">
        <v>8</v>
      </c>
      <c r="X16">
        <v>3</v>
      </c>
      <c r="Y16">
        <v>25</v>
      </c>
      <c r="Z16">
        <v>4</v>
      </c>
      <c r="AA16">
        <v>11</v>
      </c>
      <c r="AB16">
        <v>3</v>
      </c>
      <c r="AC16">
        <f>IF('2026'!X16="",0,'2026'!X16)</f>
        <v>5</v>
      </c>
      <c r="AD16" s="104">
        <f t="shared" si="0"/>
        <v>15.5</v>
      </c>
    </row>
    <row r="17" spans="1:30">
      <c r="A17" s="8" t="s">
        <v>569</v>
      </c>
      <c r="B17">
        <v>0</v>
      </c>
      <c r="C17">
        <v>23</v>
      </c>
      <c r="D17">
        <v>14</v>
      </c>
      <c r="E17">
        <v>17</v>
      </c>
      <c r="F17">
        <v>1</v>
      </c>
      <c r="G17">
        <v>0</v>
      </c>
      <c r="H17">
        <v>96</v>
      </c>
      <c r="I17">
        <v>2</v>
      </c>
      <c r="J17">
        <v>4</v>
      </c>
      <c r="K17">
        <v>1</v>
      </c>
      <c r="L17">
        <v>2</v>
      </c>
      <c r="M17">
        <v>7</v>
      </c>
      <c r="N17">
        <v>0</v>
      </c>
      <c r="O17">
        <v>18</v>
      </c>
      <c r="P17">
        <v>15</v>
      </c>
      <c r="Q17">
        <v>22</v>
      </c>
      <c r="R17">
        <v>10</v>
      </c>
      <c r="S17">
        <v>10</v>
      </c>
      <c r="T17">
        <v>4</v>
      </c>
      <c r="U17">
        <v>8</v>
      </c>
      <c r="V17">
        <v>31</v>
      </c>
      <c r="W17">
        <v>2</v>
      </c>
      <c r="X17">
        <v>2</v>
      </c>
      <c r="Y17">
        <v>83</v>
      </c>
      <c r="Z17">
        <v>26</v>
      </c>
      <c r="AA17">
        <v>7</v>
      </c>
      <c r="AB17">
        <v>3</v>
      </c>
      <c r="AC17">
        <f>IF('2026'!X17="",0,'2026'!X17)</f>
        <v>2</v>
      </c>
      <c r="AD17" s="104">
        <f t="shared" si="0"/>
        <v>7</v>
      </c>
    </row>
    <row r="18" spans="1:30">
      <c r="A18" s="8" t="s">
        <v>268</v>
      </c>
      <c r="B18">
        <v>0</v>
      </c>
      <c r="C18">
        <v>5</v>
      </c>
      <c r="D18">
        <v>22</v>
      </c>
      <c r="E18">
        <v>10</v>
      </c>
      <c r="F18">
        <v>0</v>
      </c>
      <c r="G18">
        <v>10</v>
      </c>
      <c r="H18">
        <v>4</v>
      </c>
      <c r="I18">
        <v>6</v>
      </c>
      <c r="J18">
        <v>4</v>
      </c>
      <c r="K18">
        <v>2</v>
      </c>
      <c r="L18">
        <v>17</v>
      </c>
      <c r="M18">
        <v>6</v>
      </c>
      <c r="N18">
        <v>12</v>
      </c>
      <c r="O18">
        <v>1</v>
      </c>
      <c r="P18">
        <v>44</v>
      </c>
      <c r="Q18">
        <v>8</v>
      </c>
      <c r="R18">
        <v>8</v>
      </c>
      <c r="S18">
        <v>23</v>
      </c>
      <c r="T18">
        <v>12</v>
      </c>
      <c r="U18">
        <v>10</v>
      </c>
      <c r="V18">
        <v>35</v>
      </c>
      <c r="W18">
        <v>11</v>
      </c>
      <c r="X18">
        <v>42</v>
      </c>
      <c r="Y18">
        <v>9</v>
      </c>
      <c r="Z18">
        <v>18</v>
      </c>
      <c r="AA18">
        <v>18</v>
      </c>
      <c r="AB18">
        <v>19</v>
      </c>
      <c r="AC18">
        <f>IF('2026'!X18="",0,'2026'!X18)</f>
        <v>13</v>
      </c>
      <c r="AD18" s="104">
        <f t="shared" si="0"/>
        <v>10</v>
      </c>
    </row>
    <row r="19" spans="1:30">
      <c r="A19" s="8" t="s">
        <v>269</v>
      </c>
      <c r="B19">
        <v>0</v>
      </c>
      <c r="C19">
        <v>1</v>
      </c>
      <c r="D19">
        <v>10</v>
      </c>
      <c r="E19">
        <v>0</v>
      </c>
      <c r="F19">
        <v>4</v>
      </c>
      <c r="G19">
        <v>4</v>
      </c>
      <c r="H19">
        <v>0</v>
      </c>
      <c r="I19">
        <v>3</v>
      </c>
      <c r="J19">
        <v>0</v>
      </c>
      <c r="K19">
        <v>22</v>
      </c>
      <c r="L19">
        <v>5</v>
      </c>
      <c r="M19">
        <v>9</v>
      </c>
      <c r="N19">
        <v>6</v>
      </c>
      <c r="O19">
        <v>0</v>
      </c>
      <c r="P19">
        <v>10</v>
      </c>
      <c r="Q19">
        <v>8</v>
      </c>
      <c r="R19">
        <v>3</v>
      </c>
      <c r="S19">
        <v>1</v>
      </c>
      <c r="T19">
        <v>0</v>
      </c>
      <c r="U19">
        <v>8</v>
      </c>
      <c r="V19">
        <v>4</v>
      </c>
      <c r="W19">
        <v>28</v>
      </c>
      <c r="X19">
        <v>22</v>
      </c>
      <c r="Y19">
        <v>19</v>
      </c>
      <c r="Z19">
        <v>12</v>
      </c>
      <c r="AA19">
        <v>5</v>
      </c>
      <c r="AB19">
        <v>0</v>
      </c>
      <c r="AC19">
        <f>IF('2026'!X19="",0,'2026'!X19)</f>
        <v>0</v>
      </c>
      <c r="AD19" s="104">
        <f t="shared" si="0"/>
        <v>4</v>
      </c>
    </row>
    <row r="20" spans="1:30">
      <c r="A20" s="8" t="s">
        <v>410</v>
      </c>
      <c r="B20">
        <v>137</v>
      </c>
      <c r="C20">
        <v>121</v>
      </c>
      <c r="D20">
        <v>239</v>
      </c>
      <c r="E20">
        <v>154</v>
      </c>
      <c r="F20">
        <v>103</v>
      </c>
      <c r="G20">
        <v>114</v>
      </c>
      <c r="H20">
        <v>106</v>
      </c>
      <c r="I20">
        <v>83</v>
      </c>
      <c r="J20">
        <v>131</v>
      </c>
      <c r="K20">
        <v>99</v>
      </c>
      <c r="L20">
        <v>160</v>
      </c>
      <c r="M20">
        <v>163</v>
      </c>
      <c r="N20">
        <v>100</v>
      </c>
      <c r="O20">
        <v>156</v>
      </c>
      <c r="P20">
        <v>272</v>
      </c>
      <c r="Q20">
        <v>182</v>
      </c>
      <c r="R20">
        <v>170</v>
      </c>
      <c r="S20">
        <v>121</v>
      </c>
      <c r="T20">
        <v>123</v>
      </c>
      <c r="U20">
        <v>125</v>
      </c>
      <c r="V20">
        <v>217</v>
      </c>
      <c r="W20">
        <v>172</v>
      </c>
      <c r="X20">
        <v>147</v>
      </c>
      <c r="Y20">
        <v>140</v>
      </c>
      <c r="Z20">
        <v>119</v>
      </c>
      <c r="AA20">
        <v>118</v>
      </c>
      <c r="AB20">
        <v>174</v>
      </c>
      <c r="AC20">
        <f>IF('2026'!X20="",0,'2026'!X20)</f>
        <v>103</v>
      </c>
      <c r="AD20" s="104">
        <f t="shared" si="0"/>
        <v>134</v>
      </c>
    </row>
    <row r="21" spans="1:30">
      <c r="A21" s="8" t="s">
        <v>40</v>
      </c>
      <c r="B21">
        <v>0</v>
      </c>
      <c r="C21">
        <v>0</v>
      </c>
      <c r="D21">
        <v>67</v>
      </c>
      <c r="E21">
        <v>1</v>
      </c>
      <c r="F21">
        <v>2</v>
      </c>
      <c r="G21">
        <v>0</v>
      </c>
      <c r="H21">
        <v>0</v>
      </c>
      <c r="I21">
        <v>0</v>
      </c>
      <c r="J21">
        <v>0</v>
      </c>
      <c r="K21">
        <v>2</v>
      </c>
      <c r="L21">
        <v>0</v>
      </c>
      <c r="M21">
        <v>0</v>
      </c>
      <c r="N21">
        <v>2</v>
      </c>
      <c r="O21">
        <v>1</v>
      </c>
      <c r="P21">
        <v>0</v>
      </c>
      <c r="Q21">
        <v>0</v>
      </c>
      <c r="R21">
        <v>0</v>
      </c>
      <c r="S21">
        <v>5</v>
      </c>
      <c r="T21">
        <v>1</v>
      </c>
      <c r="U21">
        <v>4</v>
      </c>
      <c r="V21">
        <v>2</v>
      </c>
      <c r="W21">
        <v>0</v>
      </c>
      <c r="X21">
        <v>0</v>
      </c>
      <c r="Y21">
        <v>4</v>
      </c>
      <c r="Z21">
        <v>0</v>
      </c>
      <c r="AA21">
        <v>0</v>
      </c>
      <c r="AB21">
        <v>3</v>
      </c>
      <c r="AC21">
        <f>IF('2026'!X21="",0,'2026'!X21)</f>
        <v>0</v>
      </c>
      <c r="AD21" s="104" t="str">
        <f t="shared" si="0"/>
        <v/>
      </c>
    </row>
    <row r="22" spans="1:30">
      <c r="A22" s="8" t="s">
        <v>417</v>
      </c>
      <c r="B22">
        <v>0</v>
      </c>
      <c r="C22">
        <v>4</v>
      </c>
      <c r="D22">
        <v>6</v>
      </c>
      <c r="E22">
        <v>4</v>
      </c>
      <c r="F22">
        <v>5</v>
      </c>
      <c r="G22">
        <v>2</v>
      </c>
      <c r="H22">
        <v>9</v>
      </c>
      <c r="I22">
        <v>2</v>
      </c>
      <c r="J22">
        <v>4</v>
      </c>
      <c r="K22">
        <v>19</v>
      </c>
      <c r="L22">
        <v>8</v>
      </c>
      <c r="M22">
        <v>1</v>
      </c>
      <c r="N22">
        <v>9</v>
      </c>
      <c r="O22">
        <v>2</v>
      </c>
      <c r="P22">
        <v>7</v>
      </c>
      <c r="Q22">
        <v>11</v>
      </c>
      <c r="R22">
        <v>8</v>
      </c>
      <c r="S22">
        <v>17</v>
      </c>
      <c r="T22">
        <v>4</v>
      </c>
      <c r="U22">
        <v>8</v>
      </c>
      <c r="V22">
        <v>58</v>
      </c>
      <c r="W22">
        <v>3</v>
      </c>
      <c r="X22">
        <v>4</v>
      </c>
      <c r="Y22">
        <v>82</v>
      </c>
      <c r="Z22">
        <v>6</v>
      </c>
      <c r="AA22">
        <v>0</v>
      </c>
      <c r="AB22">
        <v>0</v>
      </c>
      <c r="AC22">
        <f>IF('2026'!X22="",0,'2026'!X22)</f>
        <v>1</v>
      </c>
      <c r="AD22" s="104">
        <f t="shared" si="0"/>
        <v>4.5</v>
      </c>
    </row>
    <row r="23" spans="1:30">
      <c r="A23" s="8" t="s">
        <v>1259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6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f>IF('2026'!X23="",0,'2026'!X23)</f>
        <v>0</v>
      </c>
      <c r="AD23" s="104" t="str">
        <f t="shared" si="0"/>
        <v/>
      </c>
    </row>
    <row r="24" spans="1:30">
      <c r="A24" s="8" t="s">
        <v>124</v>
      </c>
      <c r="B24">
        <v>0</v>
      </c>
      <c r="C24">
        <v>0</v>
      </c>
      <c r="D24">
        <v>0</v>
      </c>
      <c r="E24">
        <v>5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2</v>
      </c>
      <c r="N24">
        <v>0</v>
      </c>
      <c r="O24">
        <v>0</v>
      </c>
      <c r="P24">
        <v>0</v>
      </c>
      <c r="Q24">
        <v>0</v>
      </c>
      <c r="R24">
        <v>0</v>
      </c>
      <c r="S24">
        <v>2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1</v>
      </c>
      <c r="AA24">
        <v>0</v>
      </c>
      <c r="AB24">
        <v>0</v>
      </c>
      <c r="AC24">
        <f>IF('2026'!X24="",0,'2026'!X24)</f>
        <v>0</v>
      </c>
      <c r="AD24" s="104" t="str">
        <f t="shared" si="0"/>
        <v/>
      </c>
    </row>
    <row r="25" spans="1:30">
      <c r="A25" s="8" t="s">
        <v>418</v>
      </c>
      <c r="B25">
        <v>6</v>
      </c>
      <c r="C25">
        <v>31</v>
      </c>
      <c r="D25">
        <v>30</v>
      </c>
      <c r="E25">
        <v>10</v>
      </c>
      <c r="F25">
        <v>8</v>
      </c>
      <c r="G25">
        <v>13</v>
      </c>
      <c r="H25">
        <v>12</v>
      </c>
      <c r="I25">
        <v>12</v>
      </c>
      <c r="J25">
        <v>7</v>
      </c>
      <c r="K25">
        <v>7</v>
      </c>
      <c r="L25">
        <v>37</v>
      </c>
      <c r="M25">
        <v>11</v>
      </c>
      <c r="N25">
        <v>23</v>
      </c>
      <c r="O25">
        <v>5</v>
      </c>
      <c r="P25">
        <v>49</v>
      </c>
      <c r="Q25">
        <v>31</v>
      </c>
      <c r="R25">
        <v>12</v>
      </c>
      <c r="S25">
        <v>13</v>
      </c>
      <c r="T25">
        <v>8</v>
      </c>
      <c r="U25">
        <v>15</v>
      </c>
      <c r="V25">
        <v>32</v>
      </c>
      <c r="W25">
        <v>13</v>
      </c>
      <c r="X25">
        <v>16</v>
      </c>
      <c r="Y25">
        <v>50</v>
      </c>
      <c r="Z25">
        <v>39</v>
      </c>
      <c r="AA25">
        <v>14</v>
      </c>
      <c r="AB25">
        <v>25</v>
      </c>
      <c r="AC25">
        <f>IF('2026'!X25="",0,'2026'!X25)</f>
        <v>29</v>
      </c>
      <c r="AD25" s="104">
        <f t="shared" si="0"/>
        <v>13.5</v>
      </c>
    </row>
    <row r="26" spans="1:30">
      <c r="A26" s="8" t="s">
        <v>849</v>
      </c>
      <c r="B26">
        <v>0</v>
      </c>
      <c r="C26">
        <v>10</v>
      </c>
      <c r="D26">
        <v>1</v>
      </c>
      <c r="E26">
        <v>5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3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2</v>
      </c>
      <c r="AB26">
        <v>0</v>
      </c>
      <c r="AC26">
        <f>IF('2026'!X26="",0,'2026'!X26)</f>
        <v>4</v>
      </c>
      <c r="AD26" s="104" t="str">
        <f t="shared" si="0"/>
        <v/>
      </c>
    </row>
    <row r="27" spans="1:30">
      <c r="A27" s="8" t="s">
        <v>419</v>
      </c>
      <c r="B27">
        <v>0</v>
      </c>
      <c r="C27">
        <v>0</v>
      </c>
      <c r="D27">
        <v>8</v>
      </c>
      <c r="E27">
        <v>11</v>
      </c>
      <c r="F27">
        <v>0</v>
      </c>
      <c r="G27">
        <v>0</v>
      </c>
      <c r="H27">
        <v>4</v>
      </c>
      <c r="I27">
        <v>0</v>
      </c>
      <c r="J27">
        <v>0</v>
      </c>
      <c r="K27">
        <v>7</v>
      </c>
      <c r="L27">
        <v>11</v>
      </c>
      <c r="M27">
        <v>2</v>
      </c>
      <c r="N27">
        <v>2</v>
      </c>
      <c r="O27">
        <v>14</v>
      </c>
      <c r="P27">
        <v>4</v>
      </c>
      <c r="Q27">
        <v>0</v>
      </c>
      <c r="R27">
        <v>0</v>
      </c>
      <c r="S27">
        <v>0</v>
      </c>
      <c r="T27">
        <v>2</v>
      </c>
      <c r="U27">
        <v>0</v>
      </c>
      <c r="V27">
        <v>0</v>
      </c>
      <c r="W27">
        <v>1</v>
      </c>
      <c r="X27">
        <v>2</v>
      </c>
      <c r="Y27">
        <v>8</v>
      </c>
      <c r="Z27">
        <v>1</v>
      </c>
      <c r="AA27">
        <v>0</v>
      </c>
      <c r="AB27">
        <v>10</v>
      </c>
      <c r="AC27">
        <f>IF('2026'!X27="",0,'2026'!X27)</f>
        <v>1</v>
      </c>
      <c r="AD27" s="104">
        <f t="shared" si="0"/>
        <v>1</v>
      </c>
    </row>
    <row r="28" spans="1:30">
      <c r="A28" s="8" t="s">
        <v>18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16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4</v>
      </c>
      <c r="Y28">
        <v>2</v>
      </c>
      <c r="Z28">
        <v>0</v>
      </c>
      <c r="AA28">
        <v>0</v>
      </c>
      <c r="AB28">
        <v>0</v>
      </c>
      <c r="AC28">
        <f>IF('2026'!X28="",0,'2026'!X28)</f>
        <v>0</v>
      </c>
      <c r="AD28" s="104" t="str">
        <f t="shared" si="0"/>
        <v/>
      </c>
    </row>
    <row r="29" spans="1:30">
      <c r="A29" s="8" t="s">
        <v>828</v>
      </c>
      <c r="B29">
        <v>0</v>
      </c>
      <c r="C29">
        <v>1</v>
      </c>
      <c r="D29">
        <v>1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2</v>
      </c>
      <c r="Y29">
        <v>0</v>
      </c>
      <c r="Z29">
        <v>0</v>
      </c>
      <c r="AA29">
        <v>2</v>
      </c>
      <c r="AB29">
        <v>0</v>
      </c>
      <c r="AC29">
        <f>IF('2026'!X29="",0,'2026'!X29)</f>
        <v>0</v>
      </c>
      <c r="AD29" s="104" t="str">
        <f t="shared" si="0"/>
        <v/>
      </c>
    </row>
    <row r="30" spans="1:30">
      <c r="A30" s="8" t="s">
        <v>770</v>
      </c>
      <c r="B30">
        <v>4</v>
      </c>
      <c r="C30">
        <v>2</v>
      </c>
      <c r="D30">
        <v>14</v>
      </c>
      <c r="E30">
        <v>10</v>
      </c>
      <c r="F30">
        <v>0</v>
      </c>
      <c r="G30">
        <v>0</v>
      </c>
      <c r="H30">
        <v>11</v>
      </c>
      <c r="I30">
        <v>1</v>
      </c>
      <c r="J30">
        <v>0</v>
      </c>
      <c r="K30">
        <v>28</v>
      </c>
      <c r="L30">
        <v>18</v>
      </c>
      <c r="M30">
        <v>53</v>
      </c>
      <c r="N30">
        <v>19</v>
      </c>
      <c r="O30">
        <v>12</v>
      </c>
      <c r="P30">
        <v>8</v>
      </c>
      <c r="Q30">
        <v>2</v>
      </c>
      <c r="R30">
        <v>29</v>
      </c>
      <c r="S30">
        <v>7</v>
      </c>
      <c r="T30">
        <v>1</v>
      </c>
      <c r="U30">
        <v>6</v>
      </c>
      <c r="V30">
        <v>40</v>
      </c>
      <c r="W30">
        <v>9</v>
      </c>
      <c r="X30">
        <v>2</v>
      </c>
      <c r="Y30">
        <v>35</v>
      </c>
      <c r="Z30">
        <v>10</v>
      </c>
      <c r="AA30">
        <v>13</v>
      </c>
      <c r="AB30">
        <v>0</v>
      </c>
      <c r="AC30">
        <f>IF('2026'!X30="",0,'2026'!X30)</f>
        <v>19</v>
      </c>
      <c r="AD30" s="104">
        <f t="shared" si="0"/>
        <v>9.5</v>
      </c>
    </row>
    <row r="31" spans="1:30">
      <c r="A31" s="8" t="s">
        <v>684</v>
      </c>
      <c r="B31">
        <v>0</v>
      </c>
      <c r="C31">
        <v>4</v>
      </c>
      <c r="D31">
        <v>2</v>
      </c>
      <c r="E31">
        <v>0</v>
      </c>
      <c r="F31">
        <v>0</v>
      </c>
      <c r="G31">
        <v>0</v>
      </c>
      <c r="H31">
        <v>0</v>
      </c>
      <c r="I31">
        <v>6</v>
      </c>
      <c r="J31">
        <v>0</v>
      </c>
      <c r="K31">
        <v>0</v>
      </c>
      <c r="L31">
        <v>0</v>
      </c>
      <c r="M31">
        <v>0</v>
      </c>
      <c r="N31">
        <v>2</v>
      </c>
      <c r="O31">
        <v>0</v>
      </c>
      <c r="P31">
        <v>0</v>
      </c>
      <c r="Q31">
        <v>0</v>
      </c>
      <c r="R31">
        <v>1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2</v>
      </c>
      <c r="Z31">
        <v>2</v>
      </c>
      <c r="AA31">
        <v>1</v>
      </c>
      <c r="AB31">
        <v>0</v>
      </c>
      <c r="AC31">
        <f>IF('2026'!X31="",0,'2026'!X31)</f>
        <v>0</v>
      </c>
      <c r="AD31" s="104" t="str">
        <f t="shared" si="0"/>
        <v/>
      </c>
    </row>
    <row r="32" spans="1:30">
      <c r="A32" s="8" t="s">
        <v>771</v>
      </c>
      <c r="B32">
        <v>0</v>
      </c>
      <c r="C32">
        <v>0</v>
      </c>
      <c r="D32">
        <v>15</v>
      </c>
      <c r="E32">
        <v>4</v>
      </c>
      <c r="F32">
        <v>3</v>
      </c>
      <c r="G32">
        <v>18</v>
      </c>
      <c r="H32">
        <v>1</v>
      </c>
      <c r="I32">
        <v>0</v>
      </c>
      <c r="J32">
        <v>5</v>
      </c>
      <c r="K32">
        <v>0</v>
      </c>
      <c r="L32">
        <v>4</v>
      </c>
      <c r="M32">
        <v>5</v>
      </c>
      <c r="N32">
        <v>7</v>
      </c>
      <c r="O32">
        <v>0</v>
      </c>
      <c r="P32">
        <v>4</v>
      </c>
      <c r="Q32">
        <v>2</v>
      </c>
      <c r="R32">
        <v>0</v>
      </c>
      <c r="S32">
        <v>0</v>
      </c>
      <c r="T32">
        <v>0</v>
      </c>
      <c r="U32">
        <v>3</v>
      </c>
      <c r="V32">
        <v>2</v>
      </c>
      <c r="W32">
        <v>0</v>
      </c>
      <c r="X32">
        <v>0</v>
      </c>
      <c r="Y32">
        <v>6</v>
      </c>
      <c r="Z32">
        <v>0</v>
      </c>
      <c r="AA32">
        <v>0</v>
      </c>
      <c r="AB32">
        <v>3</v>
      </c>
      <c r="AC32">
        <f>IF('2026'!X32="",0,'2026'!X32)</f>
        <v>0</v>
      </c>
      <c r="AD32" s="104">
        <f t="shared" si="0"/>
        <v>1.5</v>
      </c>
    </row>
    <row r="33" spans="1:30">
      <c r="A33" s="8" t="s">
        <v>179</v>
      </c>
      <c r="B33">
        <v>2</v>
      </c>
      <c r="C33">
        <v>10</v>
      </c>
      <c r="D33">
        <v>6</v>
      </c>
      <c r="E33">
        <v>2</v>
      </c>
      <c r="F33">
        <v>1</v>
      </c>
      <c r="G33">
        <v>1</v>
      </c>
      <c r="H33">
        <v>2</v>
      </c>
      <c r="I33">
        <v>0</v>
      </c>
      <c r="J33">
        <v>2</v>
      </c>
      <c r="K33">
        <v>3</v>
      </c>
      <c r="L33">
        <v>2</v>
      </c>
      <c r="M33">
        <v>5</v>
      </c>
      <c r="N33">
        <v>2</v>
      </c>
      <c r="O33">
        <v>0</v>
      </c>
      <c r="P33">
        <v>2</v>
      </c>
      <c r="Q33">
        <v>15</v>
      </c>
      <c r="R33">
        <v>0</v>
      </c>
      <c r="S33">
        <v>2</v>
      </c>
      <c r="T33">
        <v>9</v>
      </c>
      <c r="U33">
        <v>8</v>
      </c>
      <c r="V33">
        <v>7</v>
      </c>
      <c r="W33">
        <v>0</v>
      </c>
      <c r="X33">
        <v>0</v>
      </c>
      <c r="Y33">
        <v>13</v>
      </c>
      <c r="Z33">
        <v>7</v>
      </c>
      <c r="AA33">
        <v>2</v>
      </c>
      <c r="AB33">
        <v>3</v>
      </c>
      <c r="AC33">
        <f>IF('2026'!X33="",0,'2026'!X33)</f>
        <v>0</v>
      </c>
      <c r="AD33" s="104">
        <f t="shared" si="0"/>
        <v>2</v>
      </c>
    </row>
    <row r="34" spans="1:30">
      <c r="A34" s="8" t="s">
        <v>180</v>
      </c>
      <c r="B34">
        <v>8</v>
      </c>
      <c r="C34">
        <v>22</v>
      </c>
      <c r="D34">
        <v>12</v>
      </c>
      <c r="E34">
        <v>23</v>
      </c>
      <c r="F34">
        <v>16</v>
      </c>
      <c r="G34">
        <v>31</v>
      </c>
      <c r="H34">
        <v>79</v>
      </c>
      <c r="I34">
        <v>28</v>
      </c>
      <c r="J34">
        <v>19</v>
      </c>
      <c r="K34">
        <v>8</v>
      </c>
      <c r="L34">
        <v>2</v>
      </c>
      <c r="M34">
        <v>13</v>
      </c>
      <c r="N34">
        <v>28</v>
      </c>
      <c r="O34">
        <v>36</v>
      </c>
      <c r="P34">
        <v>7</v>
      </c>
      <c r="Q34">
        <v>5</v>
      </c>
      <c r="R34">
        <v>1</v>
      </c>
      <c r="S34">
        <v>9</v>
      </c>
      <c r="T34">
        <v>18</v>
      </c>
      <c r="U34">
        <v>12</v>
      </c>
      <c r="V34">
        <v>23</v>
      </c>
      <c r="W34">
        <v>12</v>
      </c>
      <c r="X34">
        <v>26</v>
      </c>
      <c r="Y34">
        <v>35</v>
      </c>
      <c r="Z34">
        <v>11</v>
      </c>
      <c r="AA34">
        <v>11</v>
      </c>
      <c r="AB34">
        <v>14</v>
      </c>
      <c r="AC34">
        <f>IF('2026'!X34="",0,'2026'!X34)</f>
        <v>6</v>
      </c>
      <c r="AD34" s="104">
        <f t="shared" si="0"/>
        <v>13.5</v>
      </c>
    </row>
    <row r="35" spans="1:30">
      <c r="A35" s="8" t="s">
        <v>365</v>
      </c>
      <c r="B35">
        <v>0</v>
      </c>
      <c r="C35">
        <v>0</v>
      </c>
      <c r="D35">
        <v>0</v>
      </c>
      <c r="E35">
        <v>1</v>
      </c>
      <c r="F35">
        <v>0</v>
      </c>
      <c r="G35">
        <v>0</v>
      </c>
      <c r="H35">
        <v>3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f>IF('2026'!X35="",0,'2026'!X35)</f>
        <v>0</v>
      </c>
      <c r="AD35" s="104" t="str">
        <f t="shared" si="0"/>
        <v/>
      </c>
    </row>
    <row r="36" spans="1:30">
      <c r="A36" s="8" t="s">
        <v>651</v>
      </c>
      <c r="B36">
        <v>0</v>
      </c>
      <c r="C36">
        <v>0</v>
      </c>
      <c r="D36">
        <v>0</v>
      </c>
      <c r="E36">
        <v>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f>IF('2026'!X36="",0,'2026'!X36)</f>
        <v>0</v>
      </c>
      <c r="AD36" s="104" t="str">
        <f t="shared" si="0"/>
        <v/>
      </c>
    </row>
    <row r="37" spans="1:30">
      <c r="A37" s="8" t="s">
        <v>476</v>
      </c>
      <c r="B37">
        <v>0</v>
      </c>
      <c r="C37">
        <v>4</v>
      </c>
      <c r="D37">
        <v>0</v>
      </c>
      <c r="E37">
        <v>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10</v>
      </c>
      <c r="M37">
        <v>2</v>
      </c>
      <c r="N37">
        <v>17</v>
      </c>
      <c r="O37">
        <v>0</v>
      </c>
      <c r="P37">
        <v>3</v>
      </c>
      <c r="Q37">
        <v>1</v>
      </c>
      <c r="R37">
        <v>6</v>
      </c>
      <c r="S37">
        <v>0</v>
      </c>
      <c r="T37">
        <v>2</v>
      </c>
      <c r="U37">
        <v>0</v>
      </c>
      <c r="V37">
        <v>0</v>
      </c>
      <c r="W37">
        <v>0</v>
      </c>
      <c r="X37">
        <v>0</v>
      </c>
      <c r="Y37">
        <v>1</v>
      </c>
      <c r="Z37">
        <v>6</v>
      </c>
      <c r="AA37">
        <v>0</v>
      </c>
      <c r="AB37">
        <v>0</v>
      </c>
      <c r="AC37">
        <f>IF('2026'!X37="",0,'2026'!X37)</f>
        <v>0</v>
      </c>
      <c r="AD37" s="104" t="str">
        <f t="shared" si="0"/>
        <v/>
      </c>
    </row>
    <row r="38" spans="1:30">
      <c r="A38" s="8" t="s">
        <v>290</v>
      </c>
      <c r="B38">
        <v>0</v>
      </c>
      <c r="C38">
        <v>0</v>
      </c>
      <c r="D38">
        <v>0</v>
      </c>
      <c r="E38">
        <v>0</v>
      </c>
      <c r="F38">
        <v>11</v>
      </c>
      <c r="G38">
        <v>3</v>
      </c>
      <c r="H38">
        <v>6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51</v>
      </c>
      <c r="P38">
        <v>0</v>
      </c>
      <c r="Q38">
        <v>0</v>
      </c>
      <c r="R38">
        <v>4</v>
      </c>
      <c r="S38">
        <v>0</v>
      </c>
      <c r="T38">
        <v>0</v>
      </c>
      <c r="U38">
        <v>1</v>
      </c>
      <c r="V38">
        <v>0</v>
      </c>
      <c r="W38">
        <v>35</v>
      </c>
      <c r="X38">
        <v>6</v>
      </c>
      <c r="Y38">
        <v>1</v>
      </c>
      <c r="Z38">
        <v>6</v>
      </c>
      <c r="AA38">
        <v>2</v>
      </c>
      <c r="AB38">
        <v>6</v>
      </c>
      <c r="AC38">
        <f>IF('2026'!X38="",0,'2026'!X38)</f>
        <v>16</v>
      </c>
      <c r="AD38" s="104">
        <f t="shared" si="0"/>
        <v>0.5</v>
      </c>
    </row>
    <row r="39" spans="1:30">
      <c r="AD39" s="104"/>
    </row>
    <row r="40" spans="1:30" ht="14">
      <c r="A40" s="2" t="s">
        <v>691</v>
      </c>
      <c r="AD40" s="104"/>
    </row>
    <row r="41" spans="1:30">
      <c r="A41" s="8" t="s">
        <v>0</v>
      </c>
      <c r="B41">
        <v>1</v>
      </c>
      <c r="C41">
        <v>18</v>
      </c>
      <c r="D41">
        <v>60</v>
      </c>
      <c r="E41">
        <v>79</v>
      </c>
      <c r="F41">
        <v>94</v>
      </c>
      <c r="G41">
        <v>110</v>
      </c>
      <c r="H41">
        <v>56</v>
      </c>
      <c r="I41">
        <v>82</v>
      </c>
      <c r="J41">
        <v>66</v>
      </c>
      <c r="K41">
        <v>19</v>
      </c>
      <c r="L41">
        <v>58</v>
      </c>
      <c r="M41">
        <v>58</v>
      </c>
      <c r="N41">
        <v>86</v>
      </c>
      <c r="O41">
        <v>85</v>
      </c>
      <c r="P41">
        <v>60</v>
      </c>
      <c r="Q41">
        <v>62</v>
      </c>
      <c r="R41">
        <v>70</v>
      </c>
      <c r="S41">
        <v>80</v>
      </c>
      <c r="T41">
        <v>32</v>
      </c>
      <c r="U41">
        <v>69</v>
      </c>
      <c r="V41">
        <v>57</v>
      </c>
      <c r="W41">
        <v>106</v>
      </c>
      <c r="X41">
        <v>115</v>
      </c>
      <c r="Y41">
        <v>116</v>
      </c>
      <c r="Z41">
        <v>88</v>
      </c>
      <c r="AA41">
        <v>84</v>
      </c>
      <c r="AB41">
        <v>102</v>
      </c>
      <c r="AC41">
        <f>IF('2026'!X41="",0,'2026'!X41)</f>
        <v>107</v>
      </c>
      <c r="AD41" s="104">
        <f t="shared" ref="AD41:AD48" si="1">IF(MEDIAN(B41:AC41)=0,"",MEDIAN(B41:AC41))</f>
        <v>74.5</v>
      </c>
    </row>
    <row r="42" spans="1:30">
      <c r="A42" s="8" t="s">
        <v>487</v>
      </c>
      <c r="B42">
        <v>0</v>
      </c>
      <c r="C42">
        <v>2</v>
      </c>
      <c r="D42">
        <v>2</v>
      </c>
      <c r="E42">
        <v>0</v>
      </c>
      <c r="F42">
        <v>2</v>
      </c>
      <c r="G42">
        <v>2</v>
      </c>
      <c r="H42">
        <v>8</v>
      </c>
      <c r="I42">
        <v>0</v>
      </c>
      <c r="J42">
        <v>2</v>
      </c>
      <c r="K42">
        <v>2</v>
      </c>
      <c r="L42">
        <v>13</v>
      </c>
      <c r="M42">
        <v>15</v>
      </c>
      <c r="N42">
        <v>28</v>
      </c>
      <c r="O42">
        <v>4</v>
      </c>
      <c r="P42">
        <v>21</v>
      </c>
      <c r="Q42">
        <v>25</v>
      </c>
      <c r="R42">
        <v>12</v>
      </c>
      <c r="S42">
        <v>9</v>
      </c>
      <c r="T42">
        <v>15</v>
      </c>
      <c r="U42">
        <v>19</v>
      </c>
      <c r="V42">
        <v>53</v>
      </c>
      <c r="W42">
        <v>44</v>
      </c>
      <c r="X42">
        <v>30</v>
      </c>
      <c r="Y42">
        <v>79</v>
      </c>
      <c r="Z42">
        <v>36</v>
      </c>
      <c r="AA42">
        <v>58</v>
      </c>
      <c r="AB42">
        <v>35</v>
      </c>
      <c r="AC42">
        <f>IF('2026'!X42="",0,'2026'!X42)</f>
        <v>53</v>
      </c>
      <c r="AD42" s="104">
        <f t="shared" si="1"/>
        <v>14</v>
      </c>
    </row>
    <row r="43" spans="1:30">
      <c r="A43" s="8" t="s">
        <v>485</v>
      </c>
      <c r="B43">
        <v>1</v>
      </c>
      <c r="C43">
        <v>3</v>
      </c>
      <c r="D43">
        <v>6</v>
      </c>
      <c r="E43">
        <v>0</v>
      </c>
      <c r="F43">
        <v>0</v>
      </c>
      <c r="G43">
        <v>4</v>
      </c>
      <c r="H43">
        <v>1</v>
      </c>
      <c r="I43">
        <v>4</v>
      </c>
      <c r="J43">
        <v>0</v>
      </c>
      <c r="K43">
        <v>0</v>
      </c>
      <c r="L43">
        <v>5</v>
      </c>
      <c r="M43">
        <v>1</v>
      </c>
      <c r="N43">
        <v>2</v>
      </c>
      <c r="O43">
        <v>3</v>
      </c>
      <c r="P43">
        <v>2</v>
      </c>
      <c r="Q43">
        <v>0</v>
      </c>
      <c r="R43">
        <v>0</v>
      </c>
      <c r="S43">
        <v>0</v>
      </c>
      <c r="T43">
        <v>2</v>
      </c>
      <c r="U43">
        <v>1</v>
      </c>
      <c r="V43">
        <v>0</v>
      </c>
      <c r="W43">
        <v>5</v>
      </c>
      <c r="X43">
        <v>3</v>
      </c>
      <c r="Y43">
        <v>1</v>
      </c>
      <c r="Z43">
        <v>0</v>
      </c>
      <c r="AA43">
        <v>0</v>
      </c>
      <c r="AB43">
        <v>0</v>
      </c>
      <c r="AC43">
        <f>IF('2026'!X43="",0,'2026'!X43)</f>
        <v>1</v>
      </c>
      <c r="AD43" s="104">
        <f t="shared" si="1"/>
        <v>1</v>
      </c>
    </row>
    <row r="44" spans="1:30">
      <c r="A44" s="8" t="s">
        <v>486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6</v>
      </c>
      <c r="X44">
        <v>1</v>
      </c>
      <c r="Y44">
        <v>0</v>
      </c>
      <c r="Z44">
        <v>0</v>
      </c>
      <c r="AA44">
        <v>0</v>
      </c>
      <c r="AB44">
        <v>0</v>
      </c>
      <c r="AC44">
        <f>IF('2026'!X44="",0,'2026'!X44)</f>
        <v>0</v>
      </c>
      <c r="AD44" s="104" t="str">
        <f t="shared" si="1"/>
        <v/>
      </c>
    </row>
    <row r="45" spans="1:30">
      <c r="A45" s="8" t="s">
        <v>626</v>
      </c>
      <c r="B45">
        <v>2</v>
      </c>
      <c r="C45">
        <v>1</v>
      </c>
      <c r="D45">
        <v>8</v>
      </c>
      <c r="E45">
        <v>2</v>
      </c>
      <c r="F45">
        <v>2</v>
      </c>
      <c r="G45">
        <v>0</v>
      </c>
      <c r="H45">
        <v>0</v>
      </c>
      <c r="I45">
        <v>0</v>
      </c>
      <c r="J45">
        <v>1</v>
      </c>
      <c r="K45">
        <v>4</v>
      </c>
      <c r="L45">
        <v>15</v>
      </c>
      <c r="M45">
        <v>0</v>
      </c>
      <c r="N45">
        <v>0</v>
      </c>
      <c r="O45">
        <v>10</v>
      </c>
      <c r="P45">
        <v>2</v>
      </c>
      <c r="Q45">
        <v>2</v>
      </c>
      <c r="R45">
        <v>2</v>
      </c>
      <c r="S45">
        <v>2</v>
      </c>
      <c r="T45">
        <v>0</v>
      </c>
      <c r="U45">
        <v>6</v>
      </c>
      <c r="V45">
        <v>2</v>
      </c>
      <c r="W45">
        <v>5</v>
      </c>
      <c r="X45">
        <v>0</v>
      </c>
      <c r="Y45">
        <v>2</v>
      </c>
      <c r="Z45">
        <v>3</v>
      </c>
      <c r="AA45">
        <v>2</v>
      </c>
      <c r="AB45">
        <v>4</v>
      </c>
      <c r="AC45">
        <f>IF('2026'!X45="",0,'2026'!X45)</f>
        <v>0</v>
      </c>
      <c r="AD45" s="104">
        <f t="shared" si="1"/>
        <v>2</v>
      </c>
    </row>
    <row r="46" spans="1:30">
      <c r="A46" s="8" t="s">
        <v>366</v>
      </c>
      <c r="B46">
        <v>5</v>
      </c>
      <c r="C46">
        <v>4</v>
      </c>
      <c r="D46">
        <v>15</v>
      </c>
      <c r="E46">
        <v>8</v>
      </c>
      <c r="F46">
        <v>4</v>
      </c>
      <c r="G46">
        <v>5</v>
      </c>
      <c r="H46">
        <v>8</v>
      </c>
      <c r="I46">
        <v>0</v>
      </c>
      <c r="J46">
        <v>0</v>
      </c>
      <c r="K46">
        <v>1</v>
      </c>
      <c r="L46">
        <v>3</v>
      </c>
      <c r="M46">
        <v>2</v>
      </c>
      <c r="N46">
        <v>1</v>
      </c>
      <c r="O46">
        <v>18</v>
      </c>
      <c r="P46">
        <v>0</v>
      </c>
      <c r="Q46">
        <v>0</v>
      </c>
      <c r="R46">
        <v>0</v>
      </c>
      <c r="S46">
        <v>2</v>
      </c>
      <c r="T46">
        <v>3</v>
      </c>
      <c r="U46">
        <v>0</v>
      </c>
      <c r="V46">
        <v>0</v>
      </c>
      <c r="W46">
        <v>10</v>
      </c>
      <c r="X46">
        <v>1</v>
      </c>
      <c r="Y46">
        <v>4</v>
      </c>
      <c r="Z46">
        <v>0</v>
      </c>
      <c r="AA46">
        <v>2</v>
      </c>
      <c r="AB46">
        <v>2</v>
      </c>
      <c r="AC46">
        <f>IF('2026'!X46="",0,'2026'!X46)</f>
        <v>2</v>
      </c>
      <c r="AD46" s="104">
        <f t="shared" si="1"/>
        <v>2</v>
      </c>
    </row>
    <row r="47" spans="1:30">
      <c r="A47" s="33" t="s">
        <v>477</v>
      </c>
      <c r="B47">
        <v>1</v>
      </c>
      <c r="C47">
        <v>0</v>
      </c>
      <c r="D47">
        <v>2</v>
      </c>
      <c r="E47">
        <v>12</v>
      </c>
      <c r="F47">
        <v>11</v>
      </c>
      <c r="G47">
        <v>12</v>
      </c>
      <c r="H47">
        <v>5</v>
      </c>
      <c r="I47">
        <v>2</v>
      </c>
      <c r="J47">
        <v>2</v>
      </c>
      <c r="K47">
        <v>2</v>
      </c>
      <c r="L47">
        <v>1</v>
      </c>
      <c r="M47">
        <v>0</v>
      </c>
      <c r="N47">
        <v>2</v>
      </c>
      <c r="O47">
        <v>3</v>
      </c>
      <c r="P47">
        <v>1</v>
      </c>
      <c r="Q47">
        <v>1</v>
      </c>
      <c r="R47">
        <v>1</v>
      </c>
      <c r="S47">
        <v>0</v>
      </c>
      <c r="T47">
        <v>2</v>
      </c>
      <c r="U47">
        <v>2</v>
      </c>
      <c r="V47">
        <v>4</v>
      </c>
      <c r="W47">
        <v>11</v>
      </c>
      <c r="X47">
        <v>1</v>
      </c>
      <c r="Y47">
        <v>2</v>
      </c>
      <c r="Z47">
        <v>1</v>
      </c>
      <c r="AA47">
        <v>2</v>
      </c>
      <c r="AB47">
        <v>0</v>
      </c>
      <c r="AC47">
        <f>IF('2026'!X47="",0,'2026'!X47)</f>
        <v>0</v>
      </c>
      <c r="AD47" s="104">
        <f t="shared" si="1"/>
        <v>2</v>
      </c>
    </row>
    <row r="48" spans="1:30">
      <c r="A48" s="55" t="s">
        <v>1505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1</v>
      </c>
      <c r="AB48">
        <v>0</v>
      </c>
      <c r="AC48">
        <f>IF('2026'!X48="",0,'2026'!X48)</f>
        <v>0</v>
      </c>
      <c r="AD48" s="104" t="str">
        <f t="shared" si="1"/>
        <v/>
      </c>
    </row>
    <row r="50" spans="1:30" ht="14">
      <c r="A50" s="2" t="s">
        <v>979</v>
      </c>
      <c r="AD50" s="104"/>
    </row>
    <row r="51" spans="1:30" ht="14">
      <c r="A51" s="62" t="s">
        <v>324</v>
      </c>
      <c r="B51">
        <v>60</v>
      </c>
      <c r="C51">
        <v>5</v>
      </c>
      <c r="D51">
        <v>26</v>
      </c>
      <c r="E51">
        <v>19</v>
      </c>
      <c r="F51">
        <v>21</v>
      </c>
      <c r="G51">
        <v>22</v>
      </c>
      <c r="H51">
        <v>30</v>
      </c>
      <c r="I51">
        <v>45</v>
      </c>
      <c r="J51">
        <v>26</v>
      </c>
      <c r="K51">
        <v>0</v>
      </c>
      <c r="L51">
        <v>34</v>
      </c>
      <c r="M51">
        <v>55</v>
      </c>
      <c r="N51">
        <v>5</v>
      </c>
      <c r="O51">
        <v>25</v>
      </c>
      <c r="P51">
        <v>11</v>
      </c>
      <c r="Q51">
        <v>28</v>
      </c>
      <c r="R51">
        <v>15</v>
      </c>
      <c r="S51">
        <v>56</v>
      </c>
      <c r="T51">
        <v>18</v>
      </c>
      <c r="U51">
        <v>36</v>
      </c>
      <c r="V51">
        <v>38</v>
      </c>
      <c r="W51">
        <v>80</v>
      </c>
      <c r="X51">
        <v>67</v>
      </c>
      <c r="Y51">
        <v>45</v>
      </c>
      <c r="Z51">
        <v>49</v>
      </c>
      <c r="AA51">
        <v>10</v>
      </c>
      <c r="AB51">
        <v>35</v>
      </c>
      <c r="AC51">
        <f>IF('2026'!X51="",0,'2026'!X51)</f>
        <v>57</v>
      </c>
      <c r="AD51" s="104">
        <f t="shared" ref="AD51:AD55" si="2">IF(MEDIAN(B51:AC51)=0,"",MEDIAN(B51:AC51))</f>
        <v>29</v>
      </c>
    </row>
    <row r="52" spans="1:30" ht="14">
      <c r="A52" s="61" t="s">
        <v>769</v>
      </c>
      <c r="B52">
        <v>0</v>
      </c>
      <c r="C52">
        <v>0</v>
      </c>
      <c r="D52">
        <v>9</v>
      </c>
      <c r="E52">
        <v>0</v>
      </c>
      <c r="F52">
        <v>0</v>
      </c>
      <c r="G52">
        <v>0</v>
      </c>
      <c r="H52">
        <v>20</v>
      </c>
      <c r="I52">
        <v>4</v>
      </c>
      <c r="J52">
        <v>2</v>
      </c>
      <c r="K52">
        <v>2</v>
      </c>
      <c r="L52">
        <v>13</v>
      </c>
      <c r="M52">
        <v>16</v>
      </c>
      <c r="N52">
        <v>7</v>
      </c>
      <c r="O52">
        <v>5</v>
      </c>
      <c r="P52">
        <v>41</v>
      </c>
      <c r="Q52">
        <v>45</v>
      </c>
      <c r="R52">
        <v>1</v>
      </c>
      <c r="S52">
        <v>40</v>
      </c>
      <c r="T52">
        <v>30</v>
      </c>
      <c r="U52">
        <v>2</v>
      </c>
      <c r="V52">
        <v>22</v>
      </c>
      <c r="W52">
        <v>5</v>
      </c>
      <c r="X52">
        <v>59</v>
      </c>
      <c r="Y52">
        <v>8</v>
      </c>
      <c r="Z52">
        <v>30</v>
      </c>
      <c r="AA52">
        <v>29</v>
      </c>
      <c r="AB52">
        <v>39</v>
      </c>
      <c r="AC52">
        <f>IF('2026'!X52="",0,'2026'!X52)</f>
        <v>56</v>
      </c>
      <c r="AD52" s="104">
        <f t="shared" si="2"/>
        <v>8.5</v>
      </c>
    </row>
    <row r="53" spans="1:30" ht="14">
      <c r="A53" s="61" t="s">
        <v>863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6</v>
      </c>
      <c r="M53">
        <v>8</v>
      </c>
      <c r="N53">
        <v>12</v>
      </c>
      <c r="O53">
        <v>15</v>
      </c>
      <c r="P53">
        <v>47</v>
      </c>
      <c r="Q53">
        <v>52</v>
      </c>
      <c r="R53">
        <v>84</v>
      </c>
      <c r="S53">
        <v>59</v>
      </c>
      <c r="T53">
        <v>84</v>
      </c>
      <c r="U53">
        <v>75</v>
      </c>
      <c r="V53">
        <v>54</v>
      </c>
      <c r="W53">
        <v>110</v>
      </c>
      <c r="X53">
        <v>134</v>
      </c>
      <c r="Y53">
        <v>104</v>
      </c>
      <c r="Z53">
        <v>85</v>
      </c>
      <c r="AA53">
        <v>95</v>
      </c>
      <c r="AB53">
        <v>103</v>
      </c>
      <c r="AC53">
        <f>IF('2026'!X53="",0,'2026'!X53)</f>
        <v>100</v>
      </c>
      <c r="AD53" s="104">
        <f t="shared" si="2"/>
        <v>31</v>
      </c>
    </row>
    <row r="54" spans="1:30" ht="14">
      <c r="A54" s="61" t="s">
        <v>864</v>
      </c>
      <c r="B54">
        <v>24</v>
      </c>
      <c r="C54">
        <v>39</v>
      </c>
      <c r="D54">
        <v>103</v>
      </c>
      <c r="E54">
        <v>169</v>
      </c>
      <c r="F54">
        <v>115</v>
      </c>
      <c r="G54">
        <v>128</v>
      </c>
      <c r="H54">
        <v>63</v>
      </c>
      <c r="I54">
        <v>119</v>
      </c>
      <c r="J54">
        <v>166</v>
      </c>
      <c r="K54">
        <v>63</v>
      </c>
      <c r="L54">
        <v>121</v>
      </c>
      <c r="M54">
        <v>77</v>
      </c>
      <c r="N54">
        <v>100</v>
      </c>
      <c r="O54">
        <v>75</v>
      </c>
      <c r="P54">
        <v>87</v>
      </c>
      <c r="Q54">
        <v>76</v>
      </c>
      <c r="R54">
        <v>78</v>
      </c>
      <c r="S54">
        <v>91</v>
      </c>
      <c r="T54">
        <v>55</v>
      </c>
      <c r="U54">
        <v>86</v>
      </c>
      <c r="V54">
        <v>54</v>
      </c>
      <c r="W54">
        <v>120</v>
      </c>
      <c r="X54">
        <v>73</v>
      </c>
      <c r="Y54">
        <v>88</v>
      </c>
      <c r="Z54">
        <v>114</v>
      </c>
      <c r="AA54">
        <v>128</v>
      </c>
      <c r="AB54">
        <v>184</v>
      </c>
      <c r="AC54">
        <f>IF('2026'!X54="",0,'2026'!X54)</f>
        <v>116</v>
      </c>
      <c r="AD54" s="104">
        <f t="shared" si="2"/>
        <v>89.5</v>
      </c>
    </row>
    <row r="55" spans="1:30" ht="14">
      <c r="A55" s="61" t="s">
        <v>194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3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2</v>
      </c>
      <c r="Z55">
        <v>4</v>
      </c>
      <c r="AA55">
        <v>3</v>
      </c>
      <c r="AB55">
        <v>0</v>
      </c>
      <c r="AC55">
        <f>IF('2026'!X55="",0,'2026'!X55)</f>
        <v>0</v>
      </c>
      <c r="AD55" s="104" t="str">
        <f t="shared" si="2"/>
        <v/>
      </c>
    </row>
    <row r="56" spans="1:30">
      <c r="A56" s="48"/>
      <c r="AD56" s="104"/>
    </row>
    <row r="57" spans="1:30" ht="14">
      <c r="A57" s="2" t="s">
        <v>981</v>
      </c>
      <c r="AD57" s="104"/>
    </row>
    <row r="58" spans="1:30" ht="14">
      <c r="A58" s="61" t="s">
        <v>1275</v>
      </c>
      <c r="B58">
        <v>0</v>
      </c>
      <c r="C58">
        <v>0</v>
      </c>
      <c r="D58">
        <v>0</v>
      </c>
      <c r="E58">
        <v>3</v>
      </c>
      <c r="F58">
        <v>0</v>
      </c>
      <c r="G58">
        <v>3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4</v>
      </c>
      <c r="X58">
        <v>0</v>
      </c>
      <c r="Y58">
        <v>0</v>
      </c>
      <c r="Z58">
        <v>0</v>
      </c>
      <c r="AA58">
        <v>1</v>
      </c>
      <c r="AB58">
        <v>0</v>
      </c>
      <c r="AC58">
        <f>IF('2026'!X58="",0,'2026'!X58)</f>
        <v>2</v>
      </c>
      <c r="AD58" s="104" t="str">
        <f t="shared" ref="AD58:AD61" si="3">IF(MEDIAN(B58:AC58)=0,"",MEDIAN(B58:AC58))</f>
        <v/>
      </c>
    </row>
    <row r="59" spans="1:30" ht="14">
      <c r="A59" s="64" t="s">
        <v>1276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12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f>IF('2026'!X59="",0,'2026'!X59)</f>
        <v>0</v>
      </c>
      <c r="AD59" s="104" t="str">
        <f t="shared" si="3"/>
        <v/>
      </c>
    </row>
    <row r="60" spans="1:30" ht="14">
      <c r="A60" s="120" t="s">
        <v>552</v>
      </c>
      <c r="B60">
        <v>36</v>
      </c>
      <c r="C60">
        <v>125</v>
      </c>
      <c r="D60">
        <v>891</v>
      </c>
      <c r="E60">
        <v>49</v>
      </c>
      <c r="F60">
        <v>86</v>
      </c>
      <c r="G60">
        <v>88</v>
      </c>
      <c r="H60">
        <v>76</v>
      </c>
      <c r="I60">
        <v>207</v>
      </c>
      <c r="J60">
        <v>29</v>
      </c>
      <c r="K60">
        <v>30</v>
      </c>
      <c r="L60">
        <v>70</v>
      </c>
      <c r="M60">
        <v>45</v>
      </c>
      <c r="N60">
        <v>33</v>
      </c>
      <c r="O60">
        <v>37</v>
      </c>
      <c r="P60">
        <v>65</v>
      </c>
      <c r="Q60">
        <v>234</v>
      </c>
      <c r="R60">
        <v>34</v>
      </c>
      <c r="S60">
        <v>36</v>
      </c>
      <c r="T60">
        <v>77</v>
      </c>
      <c r="U60">
        <v>50</v>
      </c>
      <c r="V60">
        <v>41</v>
      </c>
      <c r="W60">
        <v>47</v>
      </c>
      <c r="X60">
        <v>353</v>
      </c>
      <c r="Y60">
        <v>106</v>
      </c>
      <c r="Z60">
        <v>59</v>
      </c>
      <c r="AA60">
        <v>79</v>
      </c>
      <c r="AB60">
        <v>61</v>
      </c>
      <c r="AC60">
        <f>IF('2026'!X60="",0,'2026'!X60)</f>
        <v>75</v>
      </c>
      <c r="AD60" s="104">
        <f t="shared" si="3"/>
        <v>63</v>
      </c>
    </row>
    <row r="61" spans="1:30" ht="14">
      <c r="A61" s="64" t="s">
        <v>1277</v>
      </c>
      <c r="B61">
        <v>0</v>
      </c>
      <c r="C61">
        <v>0</v>
      </c>
      <c r="D61">
        <v>0</v>
      </c>
      <c r="E61">
        <v>0</v>
      </c>
      <c r="F61">
        <v>50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8</v>
      </c>
      <c r="P61">
        <v>0</v>
      </c>
      <c r="Q61">
        <v>0</v>
      </c>
      <c r="R61">
        <v>0</v>
      </c>
      <c r="S61">
        <v>3</v>
      </c>
      <c r="T61">
        <v>0</v>
      </c>
      <c r="U61">
        <v>1</v>
      </c>
      <c r="V61">
        <v>2</v>
      </c>
      <c r="W61">
        <v>1</v>
      </c>
      <c r="X61">
        <v>2</v>
      </c>
      <c r="Y61">
        <v>0</v>
      </c>
      <c r="Z61">
        <v>0</v>
      </c>
      <c r="AA61">
        <v>0</v>
      </c>
      <c r="AB61">
        <v>0</v>
      </c>
      <c r="AC61">
        <f>IF('2026'!X61="",0,'2026'!X61)</f>
        <v>0</v>
      </c>
      <c r="AD61" s="104" t="str">
        <f t="shared" si="3"/>
        <v/>
      </c>
    </row>
    <row r="62" spans="1:30">
      <c r="A62" s="48"/>
      <c r="AD62" s="104"/>
    </row>
    <row r="63" spans="1:30" ht="14">
      <c r="A63" s="2" t="s">
        <v>982</v>
      </c>
      <c r="AD63" s="104"/>
    </row>
    <row r="64" spans="1:30" ht="14">
      <c r="A64" s="62" t="s">
        <v>481</v>
      </c>
      <c r="B64">
        <v>0</v>
      </c>
      <c r="C64">
        <v>0</v>
      </c>
      <c r="D64">
        <v>2</v>
      </c>
      <c r="E64">
        <v>0</v>
      </c>
      <c r="F64">
        <v>3</v>
      </c>
      <c r="G64">
        <v>0</v>
      </c>
      <c r="H64">
        <v>3</v>
      </c>
      <c r="I64">
        <v>0</v>
      </c>
      <c r="J64">
        <v>3</v>
      </c>
      <c r="K64">
        <v>0</v>
      </c>
      <c r="L64">
        <v>1</v>
      </c>
      <c r="M64">
        <v>0</v>
      </c>
      <c r="N64">
        <v>1</v>
      </c>
      <c r="O64">
        <v>1</v>
      </c>
      <c r="P64">
        <v>1</v>
      </c>
      <c r="Q64">
        <v>0</v>
      </c>
      <c r="R64">
        <v>0</v>
      </c>
      <c r="S64">
        <v>0</v>
      </c>
      <c r="T64">
        <v>2</v>
      </c>
      <c r="U64">
        <v>0</v>
      </c>
      <c r="V64">
        <v>1</v>
      </c>
      <c r="W64">
        <v>5</v>
      </c>
      <c r="X64">
        <v>0</v>
      </c>
      <c r="Y64">
        <v>1</v>
      </c>
      <c r="Z64">
        <v>0</v>
      </c>
      <c r="AA64">
        <v>0</v>
      </c>
      <c r="AB64">
        <v>0</v>
      </c>
      <c r="AC64">
        <f>IF('2026'!X64="",0,'2026'!X64)</f>
        <v>0</v>
      </c>
      <c r="AD64" s="104" t="str">
        <f t="shared" ref="AD64:AD69" si="4">IF(MEDIAN(B64:AC64)=0,"",MEDIAN(B64:AC64))</f>
        <v/>
      </c>
    </row>
    <row r="65" spans="1:30" ht="14">
      <c r="A65" s="61" t="s">
        <v>488</v>
      </c>
      <c r="B65">
        <v>0</v>
      </c>
      <c r="C65">
        <v>3</v>
      </c>
      <c r="D65">
        <v>5</v>
      </c>
      <c r="E65">
        <v>0</v>
      </c>
      <c r="F65">
        <v>2</v>
      </c>
      <c r="G65">
        <v>4</v>
      </c>
      <c r="H65">
        <v>3</v>
      </c>
      <c r="I65">
        <v>4</v>
      </c>
      <c r="J65">
        <v>3</v>
      </c>
      <c r="K65">
        <v>0</v>
      </c>
      <c r="L65">
        <v>4</v>
      </c>
      <c r="M65">
        <v>7</v>
      </c>
      <c r="N65">
        <v>3</v>
      </c>
      <c r="O65">
        <v>0</v>
      </c>
      <c r="P65">
        <v>10</v>
      </c>
      <c r="Q65">
        <v>14</v>
      </c>
      <c r="R65">
        <v>3</v>
      </c>
      <c r="S65">
        <v>3</v>
      </c>
      <c r="T65">
        <v>11</v>
      </c>
      <c r="U65">
        <v>4</v>
      </c>
      <c r="V65">
        <v>11</v>
      </c>
      <c r="W65">
        <v>20</v>
      </c>
      <c r="X65">
        <v>24</v>
      </c>
      <c r="Y65">
        <v>16</v>
      </c>
      <c r="Z65">
        <v>20</v>
      </c>
      <c r="AA65">
        <v>8</v>
      </c>
      <c r="AB65">
        <v>15</v>
      </c>
      <c r="AC65">
        <f>IF('2026'!X65="",0,'2026'!X65)</f>
        <v>8</v>
      </c>
      <c r="AD65" s="104">
        <f t="shared" si="4"/>
        <v>4</v>
      </c>
    </row>
    <row r="66" spans="1:30" ht="14">
      <c r="A66" s="48" t="s">
        <v>259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f>IF('2026'!X66="",0,'2026'!X66)</f>
        <v>0</v>
      </c>
      <c r="AD66" s="104" t="str">
        <f t="shared" si="4"/>
        <v/>
      </c>
    </row>
    <row r="67" spans="1:30" ht="14">
      <c r="A67" s="61" t="s">
        <v>489</v>
      </c>
      <c r="B67">
        <v>5</v>
      </c>
      <c r="C67">
        <v>17</v>
      </c>
      <c r="D67">
        <v>12</v>
      </c>
      <c r="E67">
        <v>18</v>
      </c>
      <c r="F67">
        <v>18</v>
      </c>
      <c r="G67">
        <v>22</v>
      </c>
      <c r="H67">
        <v>7</v>
      </c>
      <c r="I67">
        <v>4</v>
      </c>
      <c r="J67">
        <v>4</v>
      </c>
      <c r="K67">
        <v>11</v>
      </c>
      <c r="L67">
        <v>17</v>
      </c>
      <c r="M67">
        <v>39</v>
      </c>
      <c r="N67">
        <v>15</v>
      </c>
      <c r="O67">
        <v>4</v>
      </c>
      <c r="P67">
        <v>32</v>
      </c>
      <c r="Q67">
        <v>35</v>
      </c>
      <c r="R67">
        <v>29</v>
      </c>
      <c r="S67">
        <v>6</v>
      </c>
      <c r="T67">
        <v>10</v>
      </c>
      <c r="U67">
        <v>8</v>
      </c>
      <c r="V67">
        <v>7</v>
      </c>
      <c r="W67">
        <v>25</v>
      </c>
      <c r="X67">
        <v>7</v>
      </c>
      <c r="Y67">
        <v>6</v>
      </c>
      <c r="Z67">
        <v>11</v>
      </c>
      <c r="AA67">
        <v>7</v>
      </c>
      <c r="AB67">
        <v>10</v>
      </c>
      <c r="AC67">
        <f>IF('2026'!X67="",0,'2026'!X67)</f>
        <v>2</v>
      </c>
      <c r="AD67" s="104">
        <f t="shared" si="4"/>
        <v>10.5</v>
      </c>
    </row>
    <row r="68" spans="1:30" ht="14">
      <c r="A68" s="61" t="s">
        <v>490</v>
      </c>
      <c r="B68">
        <v>1</v>
      </c>
      <c r="C68">
        <v>14</v>
      </c>
      <c r="D68">
        <v>19</v>
      </c>
      <c r="E68">
        <v>14</v>
      </c>
      <c r="F68">
        <v>29</v>
      </c>
      <c r="G68">
        <v>23</v>
      </c>
      <c r="H68">
        <v>47</v>
      </c>
      <c r="I68">
        <v>6</v>
      </c>
      <c r="J68">
        <v>17</v>
      </c>
      <c r="K68">
        <v>12</v>
      </c>
      <c r="L68">
        <v>34</v>
      </c>
      <c r="M68">
        <v>50</v>
      </c>
      <c r="N68">
        <v>19</v>
      </c>
      <c r="O68">
        <v>23</v>
      </c>
      <c r="P68">
        <v>15</v>
      </c>
      <c r="Q68">
        <v>31</v>
      </c>
      <c r="R68">
        <v>5</v>
      </c>
      <c r="S68">
        <v>7</v>
      </c>
      <c r="T68">
        <v>23</v>
      </c>
      <c r="U68">
        <v>11</v>
      </c>
      <c r="V68">
        <v>19</v>
      </c>
      <c r="W68">
        <v>55</v>
      </c>
      <c r="X68">
        <v>44</v>
      </c>
      <c r="Y68">
        <v>37</v>
      </c>
      <c r="Z68">
        <v>18</v>
      </c>
      <c r="AA68">
        <v>11</v>
      </c>
      <c r="AB68">
        <v>12</v>
      </c>
      <c r="AC68">
        <f>IF('2026'!X68="",0,'2026'!X68)</f>
        <v>8</v>
      </c>
      <c r="AD68" s="104">
        <f t="shared" si="4"/>
        <v>18.5</v>
      </c>
    </row>
    <row r="69" spans="1:30" ht="14">
      <c r="A69" s="64" t="s">
        <v>762</v>
      </c>
      <c r="B69">
        <v>0</v>
      </c>
      <c r="C69">
        <v>0</v>
      </c>
      <c r="D69">
        <v>1</v>
      </c>
      <c r="E69">
        <v>6</v>
      </c>
      <c r="F69">
        <v>3</v>
      </c>
      <c r="G69">
        <v>9</v>
      </c>
      <c r="H69">
        <v>3</v>
      </c>
      <c r="I69">
        <v>1</v>
      </c>
      <c r="J69">
        <v>4</v>
      </c>
      <c r="K69">
        <v>1</v>
      </c>
      <c r="L69">
        <v>3</v>
      </c>
      <c r="M69">
        <v>6</v>
      </c>
      <c r="N69">
        <v>5</v>
      </c>
      <c r="O69">
        <v>7</v>
      </c>
      <c r="P69">
        <v>1</v>
      </c>
      <c r="Q69">
        <v>3</v>
      </c>
      <c r="R69">
        <v>1</v>
      </c>
      <c r="S69">
        <v>0</v>
      </c>
      <c r="T69">
        <v>0</v>
      </c>
      <c r="U69">
        <v>2</v>
      </c>
      <c r="V69">
        <v>5</v>
      </c>
      <c r="W69">
        <v>7</v>
      </c>
      <c r="X69">
        <v>3</v>
      </c>
      <c r="Y69">
        <v>1</v>
      </c>
      <c r="Z69">
        <v>4</v>
      </c>
      <c r="AA69">
        <v>1</v>
      </c>
      <c r="AB69">
        <v>3</v>
      </c>
      <c r="AC69">
        <f>IF('2026'!X69="",0,'2026'!X69)</f>
        <v>1</v>
      </c>
      <c r="AD69" s="104">
        <f t="shared" si="4"/>
        <v>3</v>
      </c>
    </row>
    <row r="70" spans="1:30">
      <c r="AD70" s="104"/>
    </row>
    <row r="71" spans="1:30">
      <c r="A71" s="3" t="s">
        <v>829</v>
      </c>
      <c r="AD71" s="104"/>
    </row>
    <row r="72" spans="1:30" ht="14">
      <c r="A72" s="62" t="s">
        <v>745</v>
      </c>
      <c r="B72">
        <v>0</v>
      </c>
      <c r="C72">
        <v>2</v>
      </c>
      <c r="D72">
        <v>8</v>
      </c>
      <c r="E72">
        <v>4</v>
      </c>
      <c r="F72">
        <v>6</v>
      </c>
      <c r="G72">
        <v>7</v>
      </c>
      <c r="H72">
        <v>26</v>
      </c>
      <c r="I72">
        <v>2</v>
      </c>
      <c r="J72">
        <v>4</v>
      </c>
      <c r="K72">
        <v>3</v>
      </c>
      <c r="L72">
        <v>2</v>
      </c>
      <c r="M72">
        <v>18</v>
      </c>
      <c r="N72">
        <v>1</v>
      </c>
      <c r="O72">
        <v>4</v>
      </c>
      <c r="P72">
        <v>3</v>
      </c>
      <c r="Q72">
        <v>1</v>
      </c>
      <c r="R72">
        <v>10</v>
      </c>
      <c r="S72">
        <v>3</v>
      </c>
      <c r="T72">
        <v>6</v>
      </c>
      <c r="U72">
        <v>6</v>
      </c>
      <c r="V72">
        <v>9</v>
      </c>
      <c r="W72">
        <v>6</v>
      </c>
      <c r="X72">
        <v>8</v>
      </c>
      <c r="Y72">
        <v>3</v>
      </c>
      <c r="Z72">
        <v>8</v>
      </c>
      <c r="AA72">
        <v>8</v>
      </c>
      <c r="AB72">
        <v>7</v>
      </c>
      <c r="AC72">
        <f>IF('2026'!X72="",0,'2026'!X72)</f>
        <v>7</v>
      </c>
      <c r="AD72" s="104">
        <f t="shared" ref="AD72:AD75" si="5">IF(MEDIAN(B72:AC72)=0,"",MEDIAN(B72:AC72))</f>
        <v>6</v>
      </c>
    </row>
    <row r="73" spans="1:30" ht="14">
      <c r="A73" s="61" t="s">
        <v>746</v>
      </c>
      <c r="B73">
        <v>0</v>
      </c>
      <c r="C73">
        <v>8</v>
      </c>
      <c r="D73">
        <v>8</v>
      </c>
      <c r="E73">
        <v>4</v>
      </c>
      <c r="F73">
        <v>7</v>
      </c>
      <c r="G73">
        <v>11</v>
      </c>
      <c r="H73">
        <v>7</v>
      </c>
      <c r="I73">
        <v>14</v>
      </c>
      <c r="J73">
        <v>6</v>
      </c>
      <c r="K73">
        <v>8</v>
      </c>
      <c r="L73">
        <v>4</v>
      </c>
      <c r="M73">
        <v>28</v>
      </c>
      <c r="N73">
        <v>11</v>
      </c>
      <c r="O73">
        <v>9</v>
      </c>
      <c r="P73">
        <v>14</v>
      </c>
      <c r="Q73">
        <v>14</v>
      </c>
      <c r="R73">
        <v>8</v>
      </c>
      <c r="S73">
        <v>22</v>
      </c>
      <c r="T73">
        <v>20</v>
      </c>
      <c r="U73">
        <v>21</v>
      </c>
      <c r="V73">
        <v>21</v>
      </c>
      <c r="W73">
        <v>12</v>
      </c>
      <c r="X73">
        <v>12</v>
      </c>
      <c r="Y73">
        <v>28</v>
      </c>
      <c r="Z73">
        <v>20</v>
      </c>
      <c r="AA73">
        <v>17</v>
      </c>
      <c r="AB73">
        <v>18</v>
      </c>
      <c r="AC73">
        <f>IF('2026'!X73="",0,'2026'!X73)</f>
        <v>11</v>
      </c>
      <c r="AD73" s="104">
        <f t="shared" si="5"/>
        <v>11.5</v>
      </c>
    </row>
    <row r="74" spans="1:30" ht="14">
      <c r="A74" s="61" t="s">
        <v>436</v>
      </c>
      <c r="B74">
        <v>1</v>
      </c>
      <c r="C74">
        <v>3</v>
      </c>
      <c r="D74">
        <v>65</v>
      </c>
      <c r="E74">
        <v>19</v>
      </c>
      <c r="F74">
        <v>21</v>
      </c>
      <c r="G74">
        <v>5</v>
      </c>
      <c r="H74">
        <v>4</v>
      </c>
      <c r="I74">
        <v>11</v>
      </c>
      <c r="J74">
        <v>7</v>
      </c>
      <c r="K74">
        <v>20</v>
      </c>
      <c r="L74">
        <v>111</v>
      </c>
      <c r="M74">
        <v>33</v>
      </c>
      <c r="N74">
        <v>9</v>
      </c>
      <c r="O74">
        <v>117</v>
      </c>
      <c r="P74">
        <v>59</v>
      </c>
      <c r="Q74">
        <v>11</v>
      </c>
      <c r="R74">
        <v>58</v>
      </c>
      <c r="S74">
        <v>10</v>
      </c>
      <c r="T74">
        <v>17</v>
      </c>
      <c r="U74">
        <v>16</v>
      </c>
      <c r="V74">
        <v>70</v>
      </c>
      <c r="W74">
        <v>9</v>
      </c>
      <c r="X74">
        <v>84</v>
      </c>
      <c r="Y74">
        <v>34</v>
      </c>
      <c r="Z74">
        <v>27</v>
      </c>
      <c r="AA74">
        <v>16</v>
      </c>
      <c r="AB74">
        <v>5</v>
      </c>
      <c r="AC74">
        <f>IF('2026'!X74="",0,'2026'!X74)</f>
        <v>32</v>
      </c>
      <c r="AD74" s="104">
        <f t="shared" si="5"/>
        <v>18</v>
      </c>
    </row>
    <row r="75" spans="1:30" ht="14">
      <c r="A75" s="61" t="s">
        <v>444</v>
      </c>
      <c r="B75">
        <v>0</v>
      </c>
      <c r="C75">
        <v>0</v>
      </c>
      <c r="D75">
        <v>13</v>
      </c>
      <c r="E75">
        <v>7</v>
      </c>
      <c r="F75">
        <v>37</v>
      </c>
      <c r="G75">
        <v>7</v>
      </c>
      <c r="H75">
        <v>41</v>
      </c>
      <c r="I75">
        <v>14</v>
      </c>
      <c r="J75">
        <v>18</v>
      </c>
      <c r="K75">
        <v>8</v>
      </c>
      <c r="L75">
        <v>10</v>
      </c>
      <c r="M75">
        <v>15</v>
      </c>
      <c r="N75">
        <v>8</v>
      </c>
      <c r="O75">
        <v>14</v>
      </c>
      <c r="P75">
        <v>20</v>
      </c>
      <c r="Q75">
        <v>13</v>
      </c>
      <c r="R75">
        <v>29</v>
      </c>
      <c r="S75">
        <v>12</v>
      </c>
      <c r="T75">
        <v>11</v>
      </c>
      <c r="U75">
        <v>8</v>
      </c>
      <c r="V75">
        <v>3</v>
      </c>
      <c r="W75">
        <v>23</v>
      </c>
      <c r="X75">
        <v>14</v>
      </c>
      <c r="Y75">
        <v>21</v>
      </c>
      <c r="Z75">
        <v>17</v>
      </c>
      <c r="AA75">
        <v>11</v>
      </c>
      <c r="AB75">
        <v>18</v>
      </c>
      <c r="AC75">
        <f>IF('2026'!X75="",0,'2026'!X75)</f>
        <v>10</v>
      </c>
      <c r="AD75" s="104">
        <f t="shared" si="5"/>
        <v>13</v>
      </c>
    </row>
    <row r="76" spans="1:30">
      <c r="AD76" s="104"/>
    </row>
    <row r="77" spans="1:30" ht="14">
      <c r="A77" s="2" t="s">
        <v>830</v>
      </c>
      <c r="AD77" s="104"/>
    </row>
    <row r="78" spans="1:30" ht="14">
      <c r="A78" s="62" t="s">
        <v>174</v>
      </c>
      <c r="B78">
        <v>0</v>
      </c>
      <c r="C78">
        <v>0</v>
      </c>
      <c r="D78">
        <v>0</v>
      </c>
      <c r="E78">
        <v>2</v>
      </c>
      <c r="F78">
        <v>1</v>
      </c>
      <c r="G78">
        <v>0</v>
      </c>
      <c r="H78">
        <v>0</v>
      </c>
      <c r="I78">
        <v>0</v>
      </c>
      <c r="J78">
        <v>0</v>
      </c>
      <c r="K78">
        <v>7</v>
      </c>
      <c r="L78">
        <v>3</v>
      </c>
      <c r="M78">
        <v>0</v>
      </c>
      <c r="N78">
        <v>2</v>
      </c>
      <c r="O78">
        <v>2</v>
      </c>
      <c r="P78">
        <v>0</v>
      </c>
      <c r="Q78">
        <v>0</v>
      </c>
      <c r="R78">
        <v>0</v>
      </c>
      <c r="S78">
        <v>6</v>
      </c>
      <c r="T78">
        <v>2</v>
      </c>
      <c r="U78">
        <v>0</v>
      </c>
      <c r="V78">
        <v>0</v>
      </c>
      <c r="W78">
        <v>0</v>
      </c>
      <c r="X78">
        <v>4</v>
      </c>
      <c r="Y78">
        <v>0</v>
      </c>
      <c r="Z78">
        <v>0</v>
      </c>
      <c r="AA78">
        <v>3</v>
      </c>
      <c r="AB78">
        <v>0</v>
      </c>
      <c r="AC78">
        <f>IF('2026'!X78="",0,'2026'!X78)</f>
        <v>0</v>
      </c>
      <c r="AD78" s="104" t="str">
        <f t="shared" ref="AD78:AD99" si="6">IF(MEDIAN(B78:AC78)=0,"",MEDIAN(B78:AC78))</f>
        <v/>
      </c>
    </row>
    <row r="79" spans="1:30" ht="14">
      <c r="A79" s="62" t="s">
        <v>175</v>
      </c>
      <c r="B79">
        <v>0</v>
      </c>
      <c r="C79">
        <v>0</v>
      </c>
      <c r="D79">
        <v>0</v>
      </c>
      <c r="E79">
        <v>8</v>
      </c>
      <c r="F79">
        <v>2</v>
      </c>
      <c r="G79">
        <v>0</v>
      </c>
      <c r="H79">
        <v>0</v>
      </c>
      <c r="I79">
        <v>0</v>
      </c>
      <c r="J79">
        <v>2</v>
      </c>
      <c r="K79">
        <v>2</v>
      </c>
      <c r="L79">
        <v>1</v>
      </c>
      <c r="M79">
        <v>6</v>
      </c>
      <c r="N79">
        <v>0</v>
      </c>
      <c r="O79">
        <v>2</v>
      </c>
      <c r="P79">
        <v>1</v>
      </c>
      <c r="Q79">
        <v>6</v>
      </c>
      <c r="R79">
        <v>0</v>
      </c>
      <c r="S79">
        <v>0</v>
      </c>
      <c r="T79">
        <v>0</v>
      </c>
      <c r="U79">
        <v>4</v>
      </c>
      <c r="V79">
        <v>0</v>
      </c>
      <c r="W79">
        <v>1</v>
      </c>
      <c r="X79">
        <v>3</v>
      </c>
      <c r="Y79">
        <v>0</v>
      </c>
      <c r="Z79">
        <v>4</v>
      </c>
      <c r="AA79">
        <v>6</v>
      </c>
      <c r="AB79">
        <v>0</v>
      </c>
      <c r="AC79">
        <f>IF('2026'!X79="",0,'2026'!X79)</f>
        <v>0</v>
      </c>
      <c r="AD79" s="104">
        <f t="shared" si="6"/>
        <v>0.5</v>
      </c>
    </row>
    <row r="80" spans="1:30" ht="14">
      <c r="A80" s="62" t="s">
        <v>173</v>
      </c>
      <c r="B80">
        <v>19</v>
      </c>
      <c r="C80">
        <v>39</v>
      </c>
      <c r="D80">
        <v>41</v>
      </c>
      <c r="E80">
        <v>49</v>
      </c>
      <c r="F80">
        <v>40</v>
      </c>
      <c r="G80">
        <v>42</v>
      </c>
      <c r="H80">
        <v>36</v>
      </c>
      <c r="I80">
        <v>17</v>
      </c>
      <c r="J80">
        <v>29</v>
      </c>
      <c r="K80">
        <v>24</v>
      </c>
      <c r="L80">
        <v>31</v>
      </c>
      <c r="M80">
        <v>29</v>
      </c>
      <c r="N80">
        <v>26</v>
      </c>
      <c r="O80">
        <v>14</v>
      </c>
      <c r="P80">
        <v>21</v>
      </c>
      <c r="Q80">
        <v>18</v>
      </c>
      <c r="R80">
        <v>28</v>
      </c>
      <c r="S80">
        <v>28</v>
      </c>
      <c r="T80">
        <v>39</v>
      </c>
      <c r="U80">
        <v>24</v>
      </c>
      <c r="V80">
        <v>22</v>
      </c>
      <c r="W80">
        <v>37</v>
      </c>
      <c r="X80">
        <v>28</v>
      </c>
      <c r="Y80">
        <v>21</v>
      </c>
      <c r="Z80">
        <v>27</v>
      </c>
      <c r="AA80">
        <v>37</v>
      </c>
      <c r="AB80">
        <v>22</v>
      </c>
      <c r="AC80">
        <f>IF('2026'!X80="",0,'2026'!X80)</f>
        <v>32</v>
      </c>
      <c r="AD80" s="104">
        <f t="shared" si="6"/>
        <v>28</v>
      </c>
    </row>
    <row r="81" spans="1:30" ht="14">
      <c r="A81" s="39" t="s">
        <v>808</v>
      </c>
      <c r="B81">
        <v>0</v>
      </c>
      <c r="C81">
        <v>2</v>
      </c>
      <c r="D81">
        <v>0</v>
      </c>
      <c r="E81">
        <v>0</v>
      </c>
      <c r="F81">
        <v>0</v>
      </c>
      <c r="G81">
        <v>3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1</v>
      </c>
      <c r="Y81">
        <v>0</v>
      </c>
      <c r="Z81">
        <v>0</v>
      </c>
      <c r="AA81">
        <v>0</v>
      </c>
      <c r="AB81">
        <v>0</v>
      </c>
      <c r="AC81">
        <f>IF('2026'!X81="",0,'2026'!X81)</f>
        <v>0</v>
      </c>
      <c r="AD81" s="104" t="str">
        <f t="shared" si="6"/>
        <v/>
      </c>
    </row>
    <row r="82" spans="1:30" ht="14">
      <c r="A82" s="62" t="s">
        <v>425</v>
      </c>
      <c r="B82">
        <v>0</v>
      </c>
      <c r="C82">
        <v>0</v>
      </c>
      <c r="D82">
        <v>0</v>
      </c>
      <c r="E82">
        <v>0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f>IF('2026'!X82="",0,'2026'!X82)</f>
        <v>0</v>
      </c>
      <c r="AD82" s="104" t="str">
        <f t="shared" si="6"/>
        <v/>
      </c>
    </row>
    <row r="83" spans="1:30" ht="14">
      <c r="A83" s="62" t="s">
        <v>614</v>
      </c>
      <c r="B83">
        <v>0</v>
      </c>
      <c r="C83">
        <v>4</v>
      </c>
      <c r="D83">
        <v>14</v>
      </c>
      <c r="E83">
        <v>2</v>
      </c>
      <c r="F83">
        <v>7</v>
      </c>
      <c r="G83">
        <v>2</v>
      </c>
      <c r="H83">
        <v>3</v>
      </c>
      <c r="I83">
        <v>2</v>
      </c>
      <c r="J83">
        <v>0</v>
      </c>
      <c r="K83">
        <v>10</v>
      </c>
      <c r="L83">
        <v>7</v>
      </c>
      <c r="M83">
        <v>4</v>
      </c>
      <c r="N83">
        <v>0</v>
      </c>
      <c r="O83">
        <v>2</v>
      </c>
      <c r="P83">
        <v>4</v>
      </c>
      <c r="Q83">
        <v>1</v>
      </c>
      <c r="R83">
        <v>3</v>
      </c>
      <c r="S83">
        <v>4</v>
      </c>
      <c r="T83">
        <v>6</v>
      </c>
      <c r="U83">
        <v>3</v>
      </c>
      <c r="V83">
        <v>4</v>
      </c>
      <c r="W83">
        <v>3</v>
      </c>
      <c r="X83">
        <v>0</v>
      </c>
      <c r="Y83">
        <v>6</v>
      </c>
      <c r="Z83">
        <v>2</v>
      </c>
      <c r="AA83">
        <v>3</v>
      </c>
      <c r="AB83">
        <v>4</v>
      </c>
      <c r="AC83">
        <f>IF('2026'!X83="",0,'2026'!X83)</f>
        <v>1</v>
      </c>
      <c r="AD83" s="104">
        <f t="shared" si="6"/>
        <v>3</v>
      </c>
    </row>
    <row r="84" spans="1:30" ht="14">
      <c r="A84" s="62" t="s">
        <v>398</v>
      </c>
      <c r="B84">
        <v>0</v>
      </c>
      <c r="C84">
        <v>0</v>
      </c>
      <c r="D84">
        <v>0</v>
      </c>
      <c r="E84">
        <v>0</v>
      </c>
      <c r="F84">
        <v>0</v>
      </c>
      <c r="G84">
        <v>5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f>IF('2026'!X84="",0,'2026'!X84)</f>
        <v>0</v>
      </c>
      <c r="AD84" s="104" t="str">
        <f t="shared" si="6"/>
        <v/>
      </c>
    </row>
    <row r="85" spans="1:30" ht="14">
      <c r="A85" s="62" t="s">
        <v>54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7</v>
      </c>
      <c r="R85">
        <v>0</v>
      </c>
      <c r="S85">
        <v>0</v>
      </c>
      <c r="T85">
        <v>10</v>
      </c>
      <c r="U85">
        <v>0</v>
      </c>
      <c r="V85">
        <v>0</v>
      </c>
      <c r="W85">
        <v>1</v>
      </c>
      <c r="X85">
        <v>1</v>
      </c>
      <c r="Y85">
        <v>150</v>
      </c>
      <c r="Z85">
        <v>0</v>
      </c>
      <c r="AA85">
        <v>0</v>
      </c>
      <c r="AB85">
        <v>1</v>
      </c>
      <c r="AC85">
        <f>IF('2026'!X85="",0,'2026'!X85)</f>
        <v>0</v>
      </c>
      <c r="AD85" s="104" t="str">
        <f t="shared" si="6"/>
        <v/>
      </c>
    </row>
    <row r="86" spans="1:30" ht="14">
      <c r="A86" s="62" t="s">
        <v>1272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f>IF('2026'!X86="",0,'2026'!X86)</f>
        <v>0</v>
      </c>
      <c r="AD86" s="104" t="str">
        <f t="shared" si="6"/>
        <v/>
      </c>
    </row>
    <row r="87" spans="1:30" ht="14">
      <c r="A87" s="62" t="s">
        <v>540</v>
      </c>
      <c r="B87">
        <v>0</v>
      </c>
      <c r="C87">
        <v>20</v>
      </c>
      <c r="D87">
        <v>47</v>
      </c>
      <c r="E87">
        <v>17</v>
      </c>
      <c r="F87">
        <v>17</v>
      </c>
      <c r="G87">
        <v>12</v>
      </c>
      <c r="H87">
        <v>22</v>
      </c>
      <c r="I87">
        <v>7</v>
      </c>
      <c r="J87">
        <v>8</v>
      </c>
      <c r="K87">
        <v>9</v>
      </c>
      <c r="L87">
        <v>3</v>
      </c>
      <c r="M87">
        <v>19</v>
      </c>
      <c r="N87">
        <v>4</v>
      </c>
      <c r="O87">
        <v>3</v>
      </c>
      <c r="P87">
        <v>5</v>
      </c>
      <c r="Q87">
        <v>8</v>
      </c>
      <c r="R87">
        <v>3</v>
      </c>
      <c r="S87">
        <v>4</v>
      </c>
      <c r="T87">
        <v>8</v>
      </c>
      <c r="U87">
        <v>4</v>
      </c>
      <c r="V87">
        <v>12</v>
      </c>
      <c r="W87">
        <v>5</v>
      </c>
      <c r="X87">
        <v>3</v>
      </c>
      <c r="Y87">
        <v>8</v>
      </c>
      <c r="Z87">
        <v>4</v>
      </c>
      <c r="AA87">
        <v>10</v>
      </c>
      <c r="AB87">
        <v>10</v>
      </c>
      <c r="AC87">
        <f>IF('2026'!X87="",0,'2026'!X87)</f>
        <v>7</v>
      </c>
      <c r="AD87" s="104">
        <f t="shared" si="6"/>
        <v>8</v>
      </c>
    </row>
    <row r="88" spans="1:30" ht="14">
      <c r="A88" s="62" t="s">
        <v>686</v>
      </c>
      <c r="B88">
        <v>0</v>
      </c>
      <c r="C88">
        <v>0</v>
      </c>
      <c r="D88">
        <v>0</v>
      </c>
      <c r="E88">
        <v>6</v>
      </c>
      <c r="F88">
        <v>9</v>
      </c>
      <c r="G88">
        <v>2</v>
      </c>
      <c r="H88">
        <v>0</v>
      </c>
      <c r="I88">
        <v>3</v>
      </c>
      <c r="J88">
        <v>4</v>
      </c>
      <c r="K88">
        <v>0</v>
      </c>
      <c r="L88">
        <v>12</v>
      </c>
      <c r="M88">
        <v>4</v>
      </c>
      <c r="N88">
        <v>0</v>
      </c>
      <c r="O88">
        <v>6</v>
      </c>
      <c r="P88">
        <v>5</v>
      </c>
      <c r="Q88">
        <v>2</v>
      </c>
      <c r="R88">
        <v>4</v>
      </c>
      <c r="S88">
        <v>0</v>
      </c>
      <c r="T88">
        <v>0</v>
      </c>
      <c r="U88">
        <v>3</v>
      </c>
      <c r="V88">
        <v>0</v>
      </c>
      <c r="W88">
        <v>0</v>
      </c>
      <c r="X88">
        <v>0</v>
      </c>
      <c r="Y88">
        <v>0</v>
      </c>
      <c r="Z88">
        <v>11</v>
      </c>
      <c r="AA88">
        <v>0</v>
      </c>
      <c r="AB88">
        <v>0</v>
      </c>
      <c r="AC88">
        <f>IF('2026'!X88="",0,'2026'!X88)</f>
        <v>0</v>
      </c>
      <c r="AD88" s="104" t="str">
        <f t="shared" si="6"/>
        <v/>
      </c>
    </row>
    <row r="89" spans="1:30" ht="14">
      <c r="A89" s="38" t="s">
        <v>1408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1</v>
      </c>
      <c r="Y89">
        <v>0</v>
      </c>
      <c r="Z89">
        <v>0</v>
      </c>
      <c r="AA89">
        <v>0</v>
      </c>
      <c r="AB89">
        <v>0</v>
      </c>
      <c r="AC89">
        <f>IF('2026'!X89="",0,'2026'!X89)</f>
        <v>0</v>
      </c>
      <c r="AD89" s="104" t="str">
        <f t="shared" si="6"/>
        <v/>
      </c>
    </row>
    <row r="90" spans="1:30" ht="14">
      <c r="A90" s="62" t="s">
        <v>537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8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f>IF('2026'!X90="",0,'2026'!X90)</f>
        <v>0</v>
      </c>
      <c r="AD90" s="104" t="str">
        <f t="shared" si="6"/>
        <v/>
      </c>
    </row>
    <row r="91" spans="1:30" ht="14">
      <c r="A91" s="62" t="s">
        <v>671</v>
      </c>
      <c r="B91">
        <v>11</v>
      </c>
      <c r="C91">
        <v>5</v>
      </c>
      <c r="D91">
        <v>5</v>
      </c>
      <c r="E91">
        <v>14</v>
      </c>
      <c r="F91">
        <v>19</v>
      </c>
      <c r="G91">
        <v>22</v>
      </c>
      <c r="H91">
        <v>3</v>
      </c>
      <c r="I91">
        <v>3</v>
      </c>
      <c r="J91">
        <v>26</v>
      </c>
      <c r="K91">
        <v>12</v>
      </c>
      <c r="L91">
        <v>8</v>
      </c>
      <c r="M91">
        <v>3</v>
      </c>
      <c r="N91">
        <v>11</v>
      </c>
      <c r="O91">
        <v>15</v>
      </c>
      <c r="P91">
        <v>4</v>
      </c>
      <c r="Q91">
        <v>9</v>
      </c>
      <c r="R91">
        <v>3</v>
      </c>
      <c r="S91">
        <v>9</v>
      </c>
      <c r="T91">
        <v>6</v>
      </c>
      <c r="U91">
        <v>12</v>
      </c>
      <c r="V91">
        <v>9</v>
      </c>
      <c r="W91">
        <v>12</v>
      </c>
      <c r="X91">
        <v>5</v>
      </c>
      <c r="Y91">
        <v>6</v>
      </c>
      <c r="Z91">
        <v>6</v>
      </c>
      <c r="AA91">
        <v>5</v>
      </c>
      <c r="AB91">
        <v>9</v>
      </c>
      <c r="AC91">
        <f>IF('2026'!X91="",0,'2026'!X91)</f>
        <v>10</v>
      </c>
      <c r="AD91" s="104">
        <f t="shared" si="6"/>
        <v>9</v>
      </c>
    </row>
    <row r="92" spans="1:30" ht="14">
      <c r="A92" s="62" t="s">
        <v>893</v>
      </c>
      <c r="B92">
        <v>0</v>
      </c>
      <c r="C92">
        <v>2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0</v>
      </c>
      <c r="P92">
        <v>0</v>
      </c>
      <c r="Q92">
        <v>1</v>
      </c>
      <c r="R92">
        <v>0</v>
      </c>
      <c r="S92">
        <v>1</v>
      </c>
      <c r="T92">
        <v>0</v>
      </c>
      <c r="U92">
        <v>0</v>
      </c>
      <c r="V92">
        <v>0</v>
      </c>
      <c r="W92">
        <v>0</v>
      </c>
      <c r="X92">
        <v>2</v>
      </c>
      <c r="Y92">
        <v>0</v>
      </c>
      <c r="Z92">
        <v>0</v>
      </c>
      <c r="AA92">
        <v>0</v>
      </c>
      <c r="AB92">
        <v>0</v>
      </c>
      <c r="AC92">
        <f>IF('2026'!X92="",0,'2026'!X92)</f>
        <v>2</v>
      </c>
      <c r="AD92" s="104" t="str">
        <f t="shared" si="6"/>
        <v/>
      </c>
    </row>
    <row r="93" spans="1:30" ht="14">
      <c r="A93" s="62" t="s">
        <v>131</v>
      </c>
      <c r="B93">
        <v>0</v>
      </c>
      <c r="C93">
        <v>0</v>
      </c>
      <c r="D93">
        <v>0</v>
      </c>
      <c r="E93">
        <v>0</v>
      </c>
      <c r="F93">
        <v>0</v>
      </c>
      <c r="G93">
        <v>2</v>
      </c>
      <c r="H93">
        <v>0</v>
      </c>
      <c r="I93">
        <v>0</v>
      </c>
      <c r="J93">
        <v>0</v>
      </c>
      <c r="K93">
        <v>1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1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f>IF('2026'!X93="",0,'2026'!X93)</f>
        <v>0</v>
      </c>
      <c r="AD93" s="104" t="str">
        <f t="shared" si="6"/>
        <v/>
      </c>
    </row>
    <row r="94" spans="1:30" ht="14">
      <c r="A94" s="62" t="s">
        <v>467</v>
      </c>
      <c r="B94">
        <v>0</v>
      </c>
      <c r="C94">
        <v>0</v>
      </c>
      <c r="D94">
        <v>3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f>IF('2026'!X94="",0,'2026'!X94)</f>
        <v>0</v>
      </c>
      <c r="AD94" s="104" t="str">
        <f t="shared" si="6"/>
        <v/>
      </c>
    </row>
    <row r="95" spans="1:30" ht="14">
      <c r="A95" s="62" t="s">
        <v>342</v>
      </c>
      <c r="B95">
        <v>0</v>
      </c>
      <c r="C95">
        <v>0</v>
      </c>
      <c r="D95">
        <v>3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8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f>IF('2026'!X95="",0,'2026'!X95)</f>
        <v>0</v>
      </c>
      <c r="AD95" s="104" t="str">
        <f t="shared" si="6"/>
        <v/>
      </c>
    </row>
    <row r="96" spans="1:30" ht="14">
      <c r="A96" s="62" t="s">
        <v>897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1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1</v>
      </c>
      <c r="P96">
        <v>0</v>
      </c>
      <c r="Q96">
        <v>0</v>
      </c>
      <c r="R96">
        <v>1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1</v>
      </c>
      <c r="Z96">
        <v>1</v>
      </c>
      <c r="AA96">
        <v>0</v>
      </c>
      <c r="AB96">
        <v>0</v>
      </c>
      <c r="AC96">
        <f>IF('2026'!X96="",0,'2026'!X96)</f>
        <v>0</v>
      </c>
      <c r="AD96" s="104" t="str">
        <f t="shared" si="6"/>
        <v/>
      </c>
    </row>
    <row r="97" spans="1:30" ht="14">
      <c r="A97" s="62" t="s">
        <v>344</v>
      </c>
      <c r="B97">
        <v>0</v>
      </c>
      <c r="C97">
        <v>1</v>
      </c>
      <c r="D97">
        <v>35</v>
      </c>
      <c r="E97">
        <v>9</v>
      </c>
      <c r="F97">
        <v>0</v>
      </c>
      <c r="G97">
        <v>0</v>
      </c>
      <c r="H97">
        <v>6</v>
      </c>
      <c r="I97">
        <v>7</v>
      </c>
      <c r="J97">
        <v>0</v>
      </c>
      <c r="K97">
        <v>0</v>
      </c>
      <c r="L97">
        <v>2</v>
      </c>
      <c r="M97">
        <v>6</v>
      </c>
      <c r="N97">
        <v>0</v>
      </c>
      <c r="O97">
        <v>6</v>
      </c>
      <c r="P97">
        <v>0</v>
      </c>
      <c r="Q97">
        <v>0</v>
      </c>
      <c r="R97">
        <v>6</v>
      </c>
      <c r="S97">
        <v>0</v>
      </c>
      <c r="T97">
        <v>0</v>
      </c>
      <c r="U97">
        <v>0</v>
      </c>
      <c r="V97">
        <v>1</v>
      </c>
      <c r="W97">
        <v>9</v>
      </c>
      <c r="X97">
        <v>36</v>
      </c>
      <c r="Y97">
        <v>0</v>
      </c>
      <c r="Z97">
        <v>2</v>
      </c>
      <c r="AA97">
        <v>0</v>
      </c>
      <c r="AB97">
        <v>0</v>
      </c>
      <c r="AC97">
        <f>IF('2026'!X97="",0,'2026'!X97)</f>
        <v>0</v>
      </c>
      <c r="AD97" s="104" t="str">
        <f t="shared" si="6"/>
        <v/>
      </c>
    </row>
    <row r="98" spans="1:30" ht="14">
      <c r="A98" s="62" t="s">
        <v>435</v>
      </c>
      <c r="B98">
        <v>0</v>
      </c>
      <c r="C98">
        <v>0</v>
      </c>
      <c r="D98">
        <v>3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9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8</v>
      </c>
      <c r="Y98">
        <v>0</v>
      </c>
      <c r="Z98">
        <v>4</v>
      </c>
      <c r="AA98">
        <v>0</v>
      </c>
      <c r="AB98">
        <v>0</v>
      </c>
      <c r="AC98">
        <f>IF('2026'!X98="",0,'2026'!X98)</f>
        <v>0</v>
      </c>
      <c r="AD98" s="104" t="str">
        <f t="shared" si="6"/>
        <v/>
      </c>
    </row>
    <row r="99" spans="1:30" ht="14">
      <c r="A99" s="39" t="s">
        <v>1585</v>
      </c>
      <c r="B99">
        <v>0</v>
      </c>
      <c r="C99">
        <v>0</v>
      </c>
      <c r="D99">
        <v>12</v>
      </c>
      <c r="E99">
        <v>0</v>
      </c>
      <c r="F99">
        <v>0</v>
      </c>
      <c r="G99">
        <v>0</v>
      </c>
      <c r="H99">
        <v>0</v>
      </c>
      <c r="I99">
        <v>3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1</v>
      </c>
      <c r="X99">
        <v>0</v>
      </c>
      <c r="Y99">
        <v>0</v>
      </c>
      <c r="Z99">
        <v>7</v>
      </c>
      <c r="AA99">
        <v>3</v>
      </c>
      <c r="AB99">
        <v>0</v>
      </c>
      <c r="AC99">
        <f>IF('2026'!X99="",0,'2026'!X99)</f>
        <v>0</v>
      </c>
      <c r="AD99" s="104" t="str">
        <f t="shared" si="6"/>
        <v/>
      </c>
    </row>
    <row r="101" spans="1:30" ht="14">
      <c r="A101" s="2" t="s">
        <v>1278</v>
      </c>
      <c r="AD101" s="104"/>
    </row>
    <row r="102" spans="1:30" ht="14">
      <c r="A102" s="62" t="s">
        <v>801</v>
      </c>
      <c r="B102">
        <v>0</v>
      </c>
      <c r="C102">
        <v>0</v>
      </c>
      <c r="D102">
        <v>0</v>
      </c>
      <c r="E102">
        <v>1</v>
      </c>
      <c r="F102">
        <v>1</v>
      </c>
      <c r="G102">
        <v>0</v>
      </c>
      <c r="H102">
        <v>0</v>
      </c>
      <c r="I102">
        <v>1</v>
      </c>
      <c r="J102">
        <v>1</v>
      </c>
      <c r="K102">
        <v>0</v>
      </c>
      <c r="L102">
        <v>1</v>
      </c>
      <c r="M102">
        <v>0</v>
      </c>
      <c r="N102">
        <v>0</v>
      </c>
      <c r="O102">
        <v>0</v>
      </c>
      <c r="P102">
        <v>0</v>
      </c>
      <c r="Q102">
        <v>1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7</v>
      </c>
      <c r="Z102">
        <v>0</v>
      </c>
      <c r="AA102">
        <v>0</v>
      </c>
      <c r="AB102">
        <v>0</v>
      </c>
      <c r="AC102">
        <f>IF('2026'!X102="",0,'2026'!X102)</f>
        <v>0</v>
      </c>
      <c r="AD102" s="104" t="str">
        <f t="shared" ref="AD102:AD110" si="7">IF(MEDIAN(B102:AC102)=0,"",MEDIAN(B102:AC102))</f>
        <v/>
      </c>
    </row>
    <row r="103" spans="1:30" ht="14">
      <c r="A103" s="62" t="s">
        <v>1192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1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f>IF('2026'!X103="",0,'2026'!X103)</f>
        <v>0</v>
      </c>
      <c r="AD103" s="104" t="str">
        <f t="shared" si="7"/>
        <v/>
      </c>
    </row>
    <row r="104" spans="1:30" ht="14">
      <c r="A104" s="62" t="s">
        <v>167</v>
      </c>
      <c r="B104">
        <v>13</v>
      </c>
      <c r="C104">
        <v>2</v>
      </c>
      <c r="D104">
        <v>60</v>
      </c>
      <c r="E104">
        <v>121</v>
      </c>
      <c r="F104">
        <v>21</v>
      </c>
      <c r="G104">
        <v>29</v>
      </c>
      <c r="H104">
        <v>3</v>
      </c>
      <c r="I104">
        <v>10</v>
      </c>
      <c r="J104">
        <v>9</v>
      </c>
      <c r="K104">
        <v>10</v>
      </c>
      <c r="L104">
        <v>25</v>
      </c>
      <c r="M104">
        <v>11</v>
      </c>
      <c r="N104">
        <v>2</v>
      </c>
      <c r="O104">
        <v>2</v>
      </c>
      <c r="P104">
        <v>35</v>
      </c>
      <c r="Q104">
        <v>0</v>
      </c>
      <c r="R104">
        <v>16</v>
      </c>
      <c r="S104">
        <v>4</v>
      </c>
      <c r="T104">
        <v>14</v>
      </c>
      <c r="U104">
        <v>1</v>
      </c>
      <c r="V104">
        <v>10</v>
      </c>
      <c r="W104">
        <v>14</v>
      </c>
      <c r="X104">
        <v>124</v>
      </c>
      <c r="Y104">
        <v>0</v>
      </c>
      <c r="Z104">
        <v>11</v>
      </c>
      <c r="AA104">
        <v>1</v>
      </c>
      <c r="AB104">
        <v>8</v>
      </c>
      <c r="AC104">
        <f>IF('2026'!X104="",0,'2026'!X104)</f>
        <v>18</v>
      </c>
      <c r="AD104" s="104">
        <f t="shared" si="7"/>
        <v>10.5</v>
      </c>
    </row>
    <row r="105" spans="1:30" ht="14">
      <c r="A105" s="62" t="s">
        <v>1191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1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f>IF('2026'!X105="",0,'2026'!X105)</f>
        <v>0</v>
      </c>
      <c r="AD105" s="104" t="str">
        <f t="shared" si="7"/>
        <v/>
      </c>
    </row>
    <row r="106" spans="1:30" ht="14">
      <c r="A106" s="38" t="s">
        <v>1561</v>
      </c>
      <c r="B106">
        <v>0</v>
      </c>
      <c r="C106">
        <v>0</v>
      </c>
      <c r="D106">
        <v>1</v>
      </c>
      <c r="E106">
        <v>0</v>
      </c>
      <c r="F106">
        <v>0</v>
      </c>
      <c r="G106">
        <v>0</v>
      </c>
      <c r="H106">
        <v>0</v>
      </c>
      <c r="I106">
        <v>4</v>
      </c>
      <c r="J106">
        <v>1</v>
      </c>
      <c r="K106">
        <v>0</v>
      </c>
      <c r="L106">
        <v>0</v>
      </c>
      <c r="M106">
        <v>0</v>
      </c>
      <c r="N106">
        <v>2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f>IF('2026'!X106="",0,'2026'!X106)</f>
        <v>0</v>
      </c>
      <c r="AD106" s="104" t="str">
        <f t="shared" si="7"/>
        <v/>
      </c>
    </row>
    <row r="107" spans="1:30" ht="14">
      <c r="A107" s="62" t="s">
        <v>168</v>
      </c>
      <c r="B107">
        <v>63</v>
      </c>
      <c r="C107">
        <v>28</v>
      </c>
      <c r="D107">
        <v>161</v>
      </c>
      <c r="E107">
        <v>107</v>
      </c>
      <c r="F107">
        <v>295</v>
      </c>
      <c r="G107">
        <v>129</v>
      </c>
      <c r="H107">
        <v>136</v>
      </c>
      <c r="I107">
        <v>46</v>
      </c>
      <c r="J107">
        <v>27</v>
      </c>
      <c r="K107">
        <v>2</v>
      </c>
      <c r="L107">
        <v>27</v>
      </c>
      <c r="M107">
        <v>23</v>
      </c>
      <c r="N107">
        <v>137</v>
      </c>
      <c r="O107">
        <v>2516</v>
      </c>
      <c r="P107">
        <v>42</v>
      </c>
      <c r="Q107">
        <v>7</v>
      </c>
      <c r="R107">
        <v>29</v>
      </c>
      <c r="S107">
        <v>5</v>
      </c>
      <c r="T107">
        <v>17</v>
      </c>
      <c r="U107">
        <v>13</v>
      </c>
      <c r="V107">
        <v>1</v>
      </c>
      <c r="W107">
        <v>17</v>
      </c>
      <c r="X107">
        <v>311</v>
      </c>
      <c r="Y107">
        <v>10</v>
      </c>
      <c r="Z107">
        <v>105</v>
      </c>
      <c r="AA107">
        <v>2</v>
      </c>
      <c r="AB107">
        <v>110</v>
      </c>
      <c r="AC107">
        <f>IF('2026'!X107="",0,'2026'!X107)</f>
        <v>47</v>
      </c>
      <c r="AD107" s="104">
        <f t="shared" si="7"/>
        <v>35.5</v>
      </c>
    </row>
    <row r="108" spans="1:30" ht="11" customHeight="1">
      <c r="A108" s="62" t="s">
        <v>6</v>
      </c>
      <c r="B108">
        <v>0</v>
      </c>
      <c r="C108">
        <v>0</v>
      </c>
      <c r="D108">
        <v>6</v>
      </c>
      <c r="E108">
        <v>0</v>
      </c>
      <c r="F108">
        <v>0</v>
      </c>
      <c r="G108">
        <v>0</v>
      </c>
      <c r="H108">
        <v>0</v>
      </c>
      <c r="I108">
        <v>2</v>
      </c>
      <c r="J108">
        <v>1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4</v>
      </c>
      <c r="Q108">
        <v>1</v>
      </c>
      <c r="R108">
        <v>0</v>
      </c>
      <c r="S108">
        <v>8</v>
      </c>
      <c r="T108">
        <v>0</v>
      </c>
      <c r="U108">
        <v>0</v>
      </c>
      <c r="V108">
        <v>0</v>
      </c>
      <c r="W108">
        <v>0</v>
      </c>
      <c r="X108">
        <v>3</v>
      </c>
      <c r="Y108">
        <v>0</v>
      </c>
      <c r="Z108">
        <v>0</v>
      </c>
      <c r="AA108">
        <v>0</v>
      </c>
      <c r="AB108">
        <v>0</v>
      </c>
      <c r="AC108">
        <f>IF('2026'!X108="",0,'2026'!X108)</f>
        <v>0</v>
      </c>
      <c r="AD108" s="104" t="str">
        <f t="shared" si="7"/>
        <v/>
      </c>
    </row>
    <row r="109" spans="1:30" ht="14">
      <c r="A109" s="38" t="s">
        <v>1562</v>
      </c>
      <c r="B109">
        <v>0</v>
      </c>
      <c r="C109">
        <v>0</v>
      </c>
      <c r="D109">
        <v>0</v>
      </c>
      <c r="E109">
        <v>1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f>IF('2026'!X109="",0,'2026'!X109)</f>
        <v>0</v>
      </c>
      <c r="AD109" s="104" t="str">
        <f t="shared" si="7"/>
        <v/>
      </c>
    </row>
    <row r="110" spans="1:30" ht="14">
      <c r="A110" s="62" t="s">
        <v>616</v>
      </c>
      <c r="B110">
        <v>0</v>
      </c>
      <c r="C110">
        <v>192</v>
      </c>
      <c r="D110">
        <v>34</v>
      </c>
      <c r="E110">
        <v>2</v>
      </c>
      <c r="F110">
        <v>40</v>
      </c>
      <c r="G110">
        <v>95</v>
      </c>
      <c r="H110">
        <v>14</v>
      </c>
      <c r="I110">
        <v>29</v>
      </c>
      <c r="J110">
        <v>3</v>
      </c>
      <c r="K110">
        <v>60</v>
      </c>
      <c r="L110">
        <v>24</v>
      </c>
      <c r="M110">
        <v>19</v>
      </c>
      <c r="N110">
        <v>34</v>
      </c>
      <c r="O110">
        <v>16</v>
      </c>
      <c r="P110">
        <v>0</v>
      </c>
      <c r="Q110">
        <v>17</v>
      </c>
      <c r="R110">
        <v>38</v>
      </c>
      <c r="S110">
        <v>13</v>
      </c>
      <c r="T110">
        <v>5</v>
      </c>
      <c r="U110">
        <v>13</v>
      </c>
      <c r="V110">
        <v>0</v>
      </c>
      <c r="W110">
        <v>288</v>
      </c>
      <c r="X110">
        <v>38</v>
      </c>
      <c r="Y110">
        <v>7</v>
      </c>
      <c r="Z110">
        <v>113</v>
      </c>
      <c r="AA110">
        <v>32</v>
      </c>
      <c r="AB110">
        <v>1515</v>
      </c>
      <c r="AC110">
        <f>IF('2026'!X110="",0,'2026'!X110)</f>
        <v>12</v>
      </c>
      <c r="AD110" s="104">
        <f t="shared" si="7"/>
        <v>21.5</v>
      </c>
    </row>
    <row r="111" spans="1:30">
      <c r="AD111" s="104"/>
    </row>
    <row r="112" spans="1:30" ht="14">
      <c r="A112" s="2" t="s">
        <v>1279</v>
      </c>
      <c r="AD112" s="104"/>
    </row>
    <row r="113" spans="1:30" ht="14">
      <c r="A113" s="62" t="s">
        <v>687</v>
      </c>
      <c r="B113">
        <v>12</v>
      </c>
      <c r="C113">
        <v>4</v>
      </c>
      <c r="D113">
        <v>18</v>
      </c>
      <c r="E113">
        <v>11</v>
      </c>
      <c r="F113">
        <v>1</v>
      </c>
      <c r="G113">
        <v>2</v>
      </c>
      <c r="H113">
        <v>0</v>
      </c>
      <c r="I113">
        <v>4</v>
      </c>
      <c r="J113">
        <v>1</v>
      </c>
      <c r="K113">
        <v>0</v>
      </c>
      <c r="L113">
        <v>2</v>
      </c>
      <c r="M113">
        <v>1</v>
      </c>
      <c r="N113">
        <v>0</v>
      </c>
      <c r="O113">
        <v>11</v>
      </c>
      <c r="P113">
        <v>2</v>
      </c>
      <c r="Q113">
        <v>4</v>
      </c>
      <c r="R113">
        <v>9</v>
      </c>
      <c r="S113">
        <v>5</v>
      </c>
      <c r="T113">
        <v>1</v>
      </c>
      <c r="U113">
        <v>8</v>
      </c>
      <c r="V113">
        <v>4</v>
      </c>
      <c r="W113">
        <v>2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f>IF('2026'!X113="",0,'2026'!X113)</f>
        <v>0</v>
      </c>
      <c r="AD113" s="104">
        <f t="shared" ref="AD113:AD115" si="8">IF(MEDIAN(B113:AC113)=0,"",MEDIAN(B113:AC113))</f>
        <v>2</v>
      </c>
    </row>
    <row r="114" spans="1:30" ht="14">
      <c r="A114" s="61" t="s">
        <v>688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1</v>
      </c>
      <c r="Z114">
        <v>0</v>
      </c>
      <c r="AA114">
        <v>0</v>
      </c>
      <c r="AB114">
        <v>0</v>
      </c>
      <c r="AC114">
        <f>IF('2026'!X114="",0,'2026'!X114)</f>
        <v>0</v>
      </c>
      <c r="AD114" s="104" t="str">
        <f t="shared" si="8"/>
        <v/>
      </c>
    </row>
    <row r="115" spans="1:30" ht="14">
      <c r="A115" s="61" t="s">
        <v>791</v>
      </c>
      <c r="B115">
        <v>0</v>
      </c>
      <c r="C115">
        <v>0</v>
      </c>
      <c r="D115">
        <v>0</v>
      </c>
      <c r="E115">
        <v>1</v>
      </c>
      <c r="F115">
        <v>3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f>IF('2026'!X115="",0,'2026'!X115)</f>
        <v>0</v>
      </c>
      <c r="AD115" s="104" t="str">
        <f t="shared" si="8"/>
        <v/>
      </c>
    </row>
    <row r="116" spans="1:30">
      <c r="A116" s="48"/>
      <c r="AD116" s="104"/>
    </row>
    <row r="117" spans="1:30">
      <c r="A117" s="53" t="s">
        <v>1274</v>
      </c>
      <c r="AD117" s="104"/>
    </row>
    <row r="118" spans="1:30" ht="14">
      <c r="A118" s="61" t="s">
        <v>245</v>
      </c>
      <c r="B118">
        <v>1</v>
      </c>
      <c r="C118">
        <v>1</v>
      </c>
      <c r="D118">
        <v>3</v>
      </c>
      <c r="E118">
        <v>3</v>
      </c>
      <c r="F118">
        <v>1</v>
      </c>
      <c r="G118">
        <v>0</v>
      </c>
      <c r="H118">
        <v>1</v>
      </c>
      <c r="I118">
        <v>1</v>
      </c>
      <c r="J118">
        <v>1</v>
      </c>
      <c r="K118">
        <v>0</v>
      </c>
      <c r="L118">
        <v>2</v>
      </c>
      <c r="M118">
        <v>2</v>
      </c>
      <c r="N118">
        <v>0</v>
      </c>
      <c r="O118">
        <v>2</v>
      </c>
      <c r="P118">
        <v>0</v>
      </c>
      <c r="Q118">
        <v>0</v>
      </c>
      <c r="R118">
        <v>0</v>
      </c>
      <c r="S118">
        <v>1</v>
      </c>
      <c r="T118">
        <v>0</v>
      </c>
      <c r="U118">
        <v>0</v>
      </c>
      <c r="V118">
        <v>2</v>
      </c>
      <c r="W118">
        <v>0</v>
      </c>
      <c r="X118">
        <v>4</v>
      </c>
      <c r="Y118">
        <v>3</v>
      </c>
      <c r="Z118">
        <v>1</v>
      </c>
      <c r="AA118">
        <v>4</v>
      </c>
      <c r="AB118">
        <v>2</v>
      </c>
      <c r="AC118">
        <f>IF('2026'!X118="",0,'2026'!X118)</f>
        <v>2</v>
      </c>
      <c r="AD118" s="104">
        <f t="shared" ref="AD118:AD127" si="9">IF(MEDIAN(B118:AC118)=0,"",MEDIAN(B118:AC118))</f>
        <v>1</v>
      </c>
    </row>
    <row r="119" spans="1:30" ht="14">
      <c r="A119" s="61" t="s">
        <v>246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1</v>
      </c>
      <c r="H119">
        <v>0</v>
      </c>
      <c r="I119">
        <v>0</v>
      </c>
      <c r="J119">
        <v>0</v>
      </c>
      <c r="K119">
        <v>4</v>
      </c>
      <c r="L119">
        <v>10</v>
      </c>
      <c r="M119">
        <v>4</v>
      </c>
      <c r="N119">
        <v>3</v>
      </c>
      <c r="O119">
        <v>8</v>
      </c>
      <c r="P119">
        <v>1</v>
      </c>
      <c r="Q119">
        <v>3</v>
      </c>
      <c r="R119">
        <v>0</v>
      </c>
      <c r="S119">
        <v>1</v>
      </c>
      <c r="T119">
        <v>0</v>
      </c>
      <c r="U119">
        <v>0</v>
      </c>
      <c r="V119">
        <v>13</v>
      </c>
      <c r="W119">
        <v>0</v>
      </c>
      <c r="X119">
        <v>1</v>
      </c>
      <c r="Y119">
        <v>1</v>
      </c>
      <c r="Z119">
        <v>0</v>
      </c>
      <c r="AA119">
        <v>0</v>
      </c>
      <c r="AB119">
        <v>0</v>
      </c>
      <c r="AC119">
        <f>IF('2026'!X119="",0,'2026'!X119)</f>
        <v>0</v>
      </c>
      <c r="AD119" s="104" t="str">
        <f t="shared" si="9"/>
        <v/>
      </c>
    </row>
    <row r="120" spans="1:30" ht="14">
      <c r="A120" s="61" t="s">
        <v>247</v>
      </c>
      <c r="B120">
        <v>0</v>
      </c>
      <c r="C120">
        <v>0</v>
      </c>
      <c r="D120">
        <v>1</v>
      </c>
      <c r="E120">
        <v>52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11</v>
      </c>
      <c r="L120">
        <v>6</v>
      </c>
      <c r="M120">
        <v>31</v>
      </c>
      <c r="N120">
        <v>0</v>
      </c>
      <c r="O120">
        <v>0</v>
      </c>
      <c r="P120">
        <v>0</v>
      </c>
      <c r="Q120">
        <v>0</v>
      </c>
      <c r="R120">
        <v>2</v>
      </c>
      <c r="S120">
        <v>0</v>
      </c>
      <c r="T120">
        <v>0</v>
      </c>
      <c r="U120">
        <v>0</v>
      </c>
      <c r="V120">
        <v>6</v>
      </c>
      <c r="W120">
        <v>0</v>
      </c>
      <c r="X120">
        <v>0</v>
      </c>
      <c r="Y120">
        <v>4</v>
      </c>
      <c r="Z120">
        <v>0</v>
      </c>
      <c r="AA120">
        <v>0</v>
      </c>
      <c r="AB120">
        <v>0</v>
      </c>
      <c r="AC120">
        <f>IF('2026'!X120="",0,'2026'!X120)</f>
        <v>0</v>
      </c>
      <c r="AD120" s="104" t="str">
        <f t="shared" si="9"/>
        <v/>
      </c>
    </row>
    <row r="121" spans="1:30" ht="14">
      <c r="A121" s="61" t="s">
        <v>248</v>
      </c>
      <c r="B121">
        <v>0</v>
      </c>
      <c r="C121">
        <v>1</v>
      </c>
      <c r="D121">
        <v>1</v>
      </c>
      <c r="E121">
        <v>7</v>
      </c>
      <c r="F121">
        <v>2</v>
      </c>
      <c r="G121">
        <v>1</v>
      </c>
      <c r="H121">
        <v>14</v>
      </c>
      <c r="I121">
        <v>0</v>
      </c>
      <c r="J121">
        <v>1</v>
      </c>
      <c r="K121">
        <v>0</v>
      </c>
      <c r="L121">
        <v>1</v>
      </c>
      <c r="M121">
        <v>15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15</v>
      </c>
      <c r="U121">
        <v>0</v>
      </c>
      <c r="V121">
        <v>9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f>IF('2026'!X121="",0,'2026'!X121)</f>
        <v>0</v>
      </c>
      <c r="AD121" s="104" t="str">
        <f t="shared" si="9"/>
        <v/>
      </c>
    </row>
    <row r="122" spans="1:30" ht="14">
      <c r="A122" s="61" t="s">
        <v>805</v>
      </c>
      <c r="B122">
        <v>0</v>
      </c>
      <c r="C122">
        <v>0</v>
      </c>
      <c r="D122">
        <v>0</v>
      </c>
      <c r="E122">
        <v>1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f>IF('2026'!X122="",0,'2026'!X122)</f>
        <v>0</v>
      </c>
      <c r="AD122" s="104" t="str">
        <f t="shared" si="9"/>
        <v/>
      </c>
    </row>
    <row r="123" spans="1:30" ht="14">
      <c r="A123" s="51" t="s">
        <v>1367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3</v>
      </c>
      <c r="X123">
        <v>0</v>
      </c>
      <c r="Y123">
        <v>0</v>
      </c>
      <c r="Z123">
        <v>0</v>
      </c>
      <c r="AA123">
        <v>0</v>
      </c>
      <c r="AB123">
        <v>1</v>
      </c>
      <c r="AC123">
        <f>IF('2026'!X123="",0,'2026'!X123)</f>
        <v>0</v>
      </c>
      <c r="AD123" s="104" t="str">
        <f t="shared" si="9"/>
        <v/>
      </c>
    </row>
    <row r="124" spans="1:30">
      <c r="A124" s="48"/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f>IF('2026'!X124="",0,'2026'!X124)</f>
        <v>0</v>
      </c>
      <c r="AD124" s="104" t="str">
        <f t="shared" si="9"/>
        <v/>
      </c>
    </row>
    <row r="125" spans="1:30" ht="14">
      <c r="A125" s="2" t="s">
        <v>1273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f>IF('2026'!X125="",0,'2026'!X125)</f>
        <v>0</v>
      </c>
      <c r="AD125" s="104" t="str">
        <f t="shared" si="9"/>
        <v/>
      </c>
    </row>
    <row r="126" spans="1:30" ht="14">
      <c r="A126" s="61" t="s">
        <v>1</v>
      </c>
      <c r="B126">
        <v>0</v>
      </c>
      <c r="C126">
        <v>0</v>
      </c>
      <c r="D126">
        <v>0</v>
      </c>
      <c r="E126">
        <v>1</v>
      </c>
      <c r="F126">
        <v>0</v>
      </c>
      <c r="G126">
        <v>0</v>
      </c>
      <c r="H126">
        <v>2</v>
      </c>
      <c r="I126">
        <v>0</v>
      </c>
      <c r="J126">
        <v>0</v>
      </c>
      <c r="K126">
        <v>0</v>
      </c>
      <c r="L126">
        <v>7</v>
      </c>
      <c r="M126">
        <v>1</v>
      </c>
      <c r="N126">
        <v>4</v>
      </c>
      <c r="O126">
        <v>4</v>
      </c>
      <c r="P126">
        <v>4</v>
      </c>
      <c r="Q126">
        <v>1</v>
      </c>
      <c r="R126">
        <v>7</v>
      </c>
      <c r="S126">
        <v>0</v>
      </c>
      <c r="T126">
        <v>3</v>
      </c>
      <c r="U126">
        <v>0</v>
      </c>
      <c r="V126">
        <v>4</v>
      </c>
      <c r="W126">
        <v>0</v>
      </c>
      <c r="X126">
        <v>2</v>
      </c>
      <c r="Y126">
        <v>2</v>
      </c>
      <c r="Z126">
        <v>1</v>
      </c>
      <c r="AA126">
        <v>0</v>
      </c>
      <c r="AB126">
        <v>0</v>
      </c>
      <c r="AC126">
        <f>IF('2026'!X126="",0,'2026'!X126)</f>
        <v>1</v>
      </c>
      <c r="AD126" s="104">
        <f t="shared" si="9"/>
        <v>1</v>
      </c>
    </row>
    <row r="127" spans="1:30" ht="14">
      <c r="A127" s="61" t="s">
        <v>17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2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1</v>
      </c>
      <c r="Z127">
        <v>0</v>
      </c>
      <c r="AA127">
        <v>0</v>
      </c>
      <c r="AB127">
        <v>0</v>
      </c>
      <c r="AC127">
        <f>IF('2026'!X127="",0,'2026'!X127)</f>
        <v>0</v>
      </c>
      <c r="AD127" s="104" t="str">
        <f t="shared" si="9"/>
        <v/>
      </c>
    </row>
    <row r="128" spans="1:30">
      <c r="AD128" s="104"/>
    </row>
    <row r="129" spans="1:30" ht="14">
      <c r="A129" s="2" t="s">
        <v>65</v>
      </c>
      <c r="AD129" s="104"/>
    </row>
    <row r="130" spans="1:30" ht="14">
      <c r="A130" s="62" t="s">
        <v>695</v>
      </c>
      <c r="B130">
        <v>1</v>
      </c>
      <c r="C130">
        <v>0</v>
      </c>
      <c r="D130">
        <v>13</v>
      </c>
      <c r="E130">
        <v>0</v>
      </c>
      <c r="F130">
        <v>9</v>
      </c>
      <c r="G130">
        <v>3</v>
      </c>
      <c r="H130">
        <v>12</v>
      </c>
      <c r="I130">
        <v>1</v>
      </c>
      <c r="J130">
        <v>0</v>
      </c>
      <c r="K130">
        <v>2</v>
      </c>
      <c r="L130">
        <v>10</v>
      </c>
      <c r="M130">
        <v>2</v>
      </c>
      <c r="N130">
        <v>23</v>
      </c>
      <c r="O130">
        <v>78</v>
      </c>
      <c r="P130">
        <v>4</v>
      </c>
      <c r="Q130">
        <v>6</v>
      </c>
      <c r="R130">
        <v>10</v>
      </c>
      <c r="S130">
        <v>76</v>
      </c>
      <c r="T130">
        <v>29</v>
      </c>
      <c r="U130">
        <v>73</v>
      </c>
      <c r="V130">
        <v>43</v>
      </c>
      <c r="W130">
        <v>124</v>
      </c>
      <c r="X130">
        <v>83</v>
      </c>
      <c r="Y130">
        <v>51</v>
      </c>
      <c r="Z130">
        <v>18</v>
      </c>
      <c r="AA130">
        <v>79</v>
      </c>
      <c r="AB130">
        <v>12</v>
      </c>
      <c r="AC130">
        <f>IF('2026'!X130="",0,'2026'!X130)</f>
        <v>22</v>
      </c>
      <c r="AD130" s="104">
        <f t="shared" ref="AD130:AD136" si="10">IF(MEDIAN(B130:AC130)=0,"",MEDIAN(B130:AC130))</f>
        <v>12</v>
      </c>
    </row>
    <row r="131" spans="1:30" ht="14">
      <c r="A131" s="62" t="s">
        <v>570</v>
      </c>
      <c r="B131">
        <v>1</v>
      </c>
      <c r="C131">
        <v>2</v>
      </c>
      <c r="D131">
        <v>2</v>
      </c>
      <c r="E131">
        <v>0</v>
      </c>
      <c r="F131">
        <v>1</v>
      </c>
      <c r="G131">
        <v>0</v>
      </c>
      <c r="H131">
        <v>0</v>
      </c>
      <c r="I131">
        <v>2</v>
      </c>
      <c r="J131">
        <v>0</v>
      </c>
      <c r="K131">
        <v>0</v>
      </c>
      <c r="L131">
        <v>1</v>
      </c>
      <c r="M131">
        <v>1</v>
      </c>
      <c r="N131">
        <v>1</v>
      </c>
      <c r="O131">
        <v>1</v>
      </c>
      <c r="P131">
        <v>0</v>
      </c>
      <c r="Q131">
        <v>0</v>
      </c>
      <c r="R131">
        <v>0</v>
      </c>
      <c r="S131">
        <v>3</v>
      </c>
      <c r="T131">
        <v>2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f>IF('2026'!X131="",0,'2026'!X131)</f>
        <v>0</v>
      </c>
      <c r="AD131" s="104" t="str">
        <f t="shared" si="10"/>
        <v/>
      </c>
    </row>
    <row r="132" spans="1:30" ht="14">
      <c r="A132" s="62" t="s">
        <v>528</v>
      </c>
      <c r="B132">
        <v>0</v>
      </c>
      <c r="C132">
        <v>3</v>
      </c>
      <c r="D132">
        <v>2</v>
      </c>
      <c r="E132">
        <v>6</v>
      </c>
      <c r="F132">
        <v>4</v>
      </c>
      <c r="G132">
        <v>6</v>
      </c>
      <c r="H132">
        <v>3</v>
      </c>
      <c r="I132">
        <v>3</v>
      </c>
      <c r="J132">
        <v>0</v>
      </c>
      <c r="K132">
        <v>0</v>
      </c>
      <c r="L132">
        <v>1</v>
      </c>
      <c r="M132">
        <v>2</v>
      </c>
      <c r="N132">
        <v>4</v>
      </c>
      <c r="O132">
        <v>3</v>
      </c>
      <c r="P132">
        <v>0</v>
      </c>
      <c r="Q132">
        <v>3</v>
      </c>
      <c r="R132">
        <v>1</v>
      </c>
      <c r="S132">
        <v>0</v>
      </c>
      <c r="T132">
        <v>2</v>
      </c>
      <c r="U132">
        <v>0</v>
      </c>
      <c r="V132">
        <v>0</v>
      </c>
      <c r="W132">
        <v>2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f>IF('2026'!X132="",0,'2026'!X132)</f>
        <v>0</v>
      </c>
      <c r="AD132" s="104">
        <f t="shared" si="10"/>
        <v>1</v>
      </c>
    </row>
    <row r="133" spans="1:30" ht="14">
      <c r="A133" s="62" t="s">
        <v>821</v>
      </c>
      <c r="B133">
        <v>0</v>
      </c>
      <c r="C133">
        <v>0</v>
      </c>
      <c r="D133">
        <v>0</v>
      </c>
      <c r="E133">
        <v>1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f>IF('2026'!X133="",0,'2026'!X133)</f>
        <v>0</v>
      </c>
      <c r="AD133" s="104" t="str">
        <f t="shared" si="10"/>
        <v/>
      </c>
    </row>
    <row r="134" spans="1:30" ht="14">
      <c r="A134" s="62" t="s">
        <v>572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1</v>
      </c>
      <c r="H134">
        <v>0</v>
      </c>
      <c r="I134">
        <v>3</v>
      </c>
      <c r="J134">
        <v>0</v>
      </c>
      <c r="K134">
        <v>0</v>
      </c>
      <c r="L134">
        <v>0</v>
      </c>
      <c r="M134">
        <v>4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4</v>
      </c>
      <c r="T134">
        <v>0</v>
      </c>
      <c r="U134">
        <v>0</v>
      </c>
      <c r="V134">
        <v>0</v>
      </c>
      <c r="W134">
        <v>1</v>
      </c>
      <c r="X134">
        <v>0</v>
      </c>
      <c r="Y134">
        <v>1</v>
      </c>
      <c r="Z134">
        <v>1</v>
      </c>
      <c r="AA134">
        <v>1</v>
      </c>
      <c r="AB134">
        <v>0</v>
      </c>
      <c r="AC134">
        <f>IF('2026'!X134="",0,'2026'!X134)</f>
        <v>0</v>
      </c>
      <c r="AD134" s="104" t="str">
        <f t="shared" si="10"/>
        <v/>
      </c>
    </row>
    <row r="135" spans="1:30" ht="14">
      <c r="A135" s="62" t="s">
        <v>571</v>
      </c>
      <c r="B135">
        <v>10</v>
      </c>
      <c r="C135">
        <v>5</v>
      </c>
      <c r="D135">
        <v>5</v>
      </c>
      <c r="E135">
        <v>7</v>
      </c>
      <c r="F135">
        <v>8</v>
      </c>
      <c r="G135">
        <v>19</v>
      </c>
      <c r="H135">
        <v>9</v>
      </c>
      <c r="I135">
        <v>8</v>
      </c>
      <c r="J135">
        <v>12</v>
      </c>
      <c r="K135">
        <v>6</v>
      </c>
      <c r="L135">
        <v>5</v>
      </c>
      <c r="M135">
        <v>10</v>
      </c>
      <c r="N135">
        <v>9</v>
      </c>
      <c r="O135">
        <v>10</v>
      </c>
      <c r="P135">
        <v>9</v>
      </c>
      <c r="Q135">
        <v>8</v>
      </c>
      <c r="R135">
        <v>6</v>
      </c>
      <c r="S135">
        <v>10</v>
      </c>
      <c r="T135">
        <v>22</v>
      </c>
      <c r="U135">
        <v>22</v>
      </c>
      <c r="V135">
        <v>12</v>
      </c>
      <c r="W135">
        <v>20</v>
      </c>
      <c r="X135">
        <v>24</v>
      </c>
      <c r="Y135">
        <v>18</v>
      </c>
      <c r="Z135">
        <v>10</v>
      </c>
      <c r="AA135">
        <v>17</v>
      </c>
      <c r="AB135">
        <v>9</v>
      </c>
      <c r="AC135">
        <f>IF('2026'!X135="",0,'2026'!X135)</f>
        <v>12</v>
      </c>
      <c r="AD135" s="104">
        <f t="shared" si="10"/>
        <v>10</v>
      </c>
    </row>
    <row r="136" spans="1:30" ht="14">
      <c r="A136" s="39" t="s">
        <v>896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1</v>
      </c>
      <c r="I136">
        <v>1</v>
      </c>
      <c r="J136">
        <v>0</v>
      </c>
      <c r="K136">
        <v>1</v>
      </c>
      <c r="L136">
        <v>0</v>
      </c>
      <c r="M136">
        <v>0</v>
      </c>
      <c r="N136">
        <v>0</v>
      </c>
      <c r="O136">
        <v>33</v>
      </c>
      <c r="P136">
        <v>0</v>
      </c>
      <c r="Q136">
        <v>1</v>
      </c>
      <c r="R136">
        <v>0</v>
      </c>
      <c r="S136">
        <v>0</v>
      </c>
      <c r="T136">
        <v>0</v>
      </c>
      <c r="U136">
        <v>5</v>
      </c>
      <c r="V136">
        <v>6</v>
      </c>
      <c r="W136">
        <v>7</v>
      </c>
      <c r="X136">
        <v>19</v>
      </c>
      <c r="Y136">
        <v>0</v>
      </c>
      <c r="Z136">
        <v>21</v>
      </c>
      <c r="AA136">
        <v>9</v>
      </c>
      <c r="AB136">
        <v>15</v>
      </c>
      <c r="AC136">
        <f>IF('2026'!X136="",0,'2026'!X136)</f>
        <v>0</v>
      </c>
      <c r="AD136" s="104" t="str">
        <f t="shared" si="10"/>
        <v/>
      </c>
    </row>
    <row r="138" spans="1:30">
      <c r="A138" s="3" t="s">
        <v>692</v>
      </c>
      <c r="AD138" s="104"/>
    </row>
    <row r="139" spans="1:30" ht="14">
      <c r="A139" s="62" t="s">
        <v>390</v>
      </c>
      <c r="B139">
        <v>52</v>
      </c>
      <c r="C139">
        <v>48</v>
      </c>
      <c r="D139">
        <v>46</v>
      </c>
      <c r="E139">
        <v>59</v>
      </c>
      <c r="F139">
        <v>72</v>
      </c>
      <c r="G139">
        <v>59</v>
      </c>
      <c r="H139">
        <v>67</v>
      </c>
      <c r="I139">
        <v>60</v>
      </c>
      <c r="J139">
        <v>72</v>
      </c>
      <c r="K139">
        <v>20</v>
      </c>
      <c r="L139">
        <v>75</v>
      </c>
      <c r="M139">
        <v>97</v>
      </c>
      <c r="N139">
        <v>56</v>
      </c>
      <c r="O139">
        <v>43</v>
      </c>
      <c r="P139">
        <v>45</v>
      </c>
      <c r="Q139">
        <v>94</v>
      </c>
      <c r="R139">
        <v>77</v>
      </c>
      <c r="S139">
        <v>59</v>
      </c>
      <c r="T139">
        <v>115</v>
      </c>
      <c r="U139">
        <v>84</v>
      </c>
      <c r="V139">
        <v>67</v>
      </c>
      <c r="W139">
        <v>156</v>
      </c>
      <c r="X139">
        <v>153</v>
      </c>
      <c r="Y139">
        <v>135</v>
      </c>
      <c r="Z139">
        <v>81</v>
      </c>
      <c r="AA139">
        <v>69</v>
      </c>
      <c r="AB139">
        <v>151</v>
      </c>
      <c r="AC139">
        <f>IF('2026'!X139="",0,'2026'!X139)</f>
        <v>87</v>
      </c>
      <c r="AD139" s="104">
        <f t="shared" ref="AD139:AD153" si="11">IF(MEDIAN(B139:AC139)=0,"",MEDIAN(B139:AC139))</f>
        <v>70.5</v>
      </c>
    </row>
    <row r="140" spans="1:30" ht="14">
      <c r="A140" s="62" t="s">
        <v>391</v>
      </c>
      <c r="B140">
        <v>12</v>
      </c>
      <c r="C140">
        <v>7</v>
      </c>
      <c r="D140">
        <v>12</v>
      </c>
      <c r="E140">
        <v>21</v>
      </c>
      <c r="F140">
        <v>8</v>
      </c>
      <c r="G140">
        <v>13</v>
      </c>
      <c r="H140">
        <v>6</v>
      </c>
      <c r="I140">
        <v>9</v>
      </c>
      <c r="J140">
        <v>17</v>
      </c>
      <c r="K140">
        <v>6</v>
      </c>
      <c r="L140">
        <v>20</v>
      </c>
      <c r="M140">
        <v>14</v>
      </c>
      <c r="N140">
        <v>19</v>
      </c>
      <c r="O140">
        <v>18</v>
      </c>
      <c r="P140">
        <v>22</v>
      </c>
      <c r="Q140">
        <v>24</v>
      </c>
      <c r="R140">
        <v>16</v>
      </c>
      <c r="S140">
        <v>19</v>
      </c>
      <c r="T140">
        <v>32</v>
      </c>
      <c r="U140">
        <v>20</v>
      </c>
      <c r="V140">
        <v>14</v>
      </c>
      <c r="W140">
        <v>31</v>
      </c>
      <c r="X140">
        <v>37</v>
      </c>
      <c r="Y140">
        <v>31</v>
      </c>
      <c r="Z140">
        <v>24</v>
      </c>
      <c r="AA140">
        <v>27</v>
      </c>
      <c r="AB140">
        <v>22</v>
      </c>
      <c r="AC140">
        <f>IF('2026'!X140="",0,'2026'!X140)</f>
        <v>16</v>
      </c>
      <c r="AD140" s="104">
        <f t="shared" si="11"/>
        <v>18.5</v>
      </c>
    </row>
    <row r="141" spans="1:30" ht="14">
      <c r="A141" s="62" t="s">
        <v>439</v>
      </c>
      <c r="B141">
        <v>1</v>
      </c>
      <c r="C141">
        <v>4</v>
      </c>
      <c r="D141">
        <v>3</v>
      </c>
      <c r="E141">
        <v>6</v>
      </c>
      <c r="F141">
        <v>7</v>
      </c>
      <c r="G141">
        <v>2</v>
      </c>
      <c r="H141">
        <v>2</v>
      </c>
      <c r="I141">
        <v>1</v>
      </c>
      <c r="J141">
        <v>2</v>
      </c>
      <c r="K141">
        <v>1</v>
      </c>
      <c r="L141">
        <v>3</v>
      </c>
      <c r="M141">
        <v>4</v>
      </c>
      <c r="N141">
        <v>2</v>
      </c>
      <c r="O141">
        <v>5</v>
      </c>
      <c r="P141">
        <v>2</v>
      </c>
      <c r="Q141">
        <v>3</v>
      </c>
      <c r="R141">
        <v>2</v>
      </c>
      <c r="S141">
        <v>2</v>
      </c>
      <c r="T141">
        <v>1</v>
      </c>
      <c r="U141">
        <v>1</v>
      </c>
      <c r="V141">
        <v>2</v>
      </c>
      <c r="W141">
        <v>6</v>
      </c>
      <c r="X141">
        <v>2</v>
      </c>
      <c r="Y141">
        <v>3</v>
      </c>
      <c r="Z141">
        <v>0</v>
      </c>
      <c r="AA141">
        <v>2</v>
      </c>
      <c r="AB141">
        <v>2</v>
      </c>
      <c r="AC141">
        <f>IF('2026'!X141="",0,'2026'!X141)</f>
        <v>0</v>
      </c>
      <c r="AD141" s="104">
        <f t="shared" si="11"/>
        <v>2</v>
      </c>
    </row>
    <row r="142" spans="1:30" ht="14">
      <c r="A142" s="62" t="s">
        <v>593</v>
      </c>
      <c r="B142">
        <v>0</v>
      </c>
      <c r="C142">
        <v>0</v>
      </c>
      <c r="D142">
        <v>2</v>
      </c>
      <c r="E142">
        <v>5</v>
      </c>
      <c r="F142">
        <v>4</v>
      </c>
      <c r="G142">
        <v>2</v>
      </c>
      <c r="H142">
        <v>1</v>
      </c>
      <c r="I142">
        <v>1</v>
      </c>
      <c r="J142">
        <v>0</v>
      </c>
      <c r="K142">
        <v>1</v>
      </c>
      <c r="L142">
        <v>2</v>
      </c>
      <c r="M142">
        <v>3</v>
      </c>
      <c r="N142">
        <v>2</v>
      </c>
      <c r="O142">
        <v>1</v>
      </c>
      <c r="P142">
        <v>1</v>
      </c>
      <c r="Q142">
        <v>2</v>
      </c>
      <c r="R142">
        <v>2</v>
      </c>
      <c r="S142">
        <v>0</v>
      </c>
      <c r="T142">
        <v>4</v>
      </c>
      <c r="U142">
        <v>1</v>
      </c>
      <c r="V142">
        <v>2</v>
      </c>
      <c r="W142">
        <v>4</v>
      </c>
      <c r="X142">
        <v>5</v>
      </c>
      <c r="Y142">
        <v>2</v>
      </c>
      <c r="Z142">
        <v>0</v>
      </c>
      <c r="AA142">
        <v>4</v>
      </c>
      <c r="AB142">
        <v>1</v>
      </c>
      <c r="AC142">
        <f>IF('2026'!X142="",0,'2026'!X142)</f>
        <v>0</v>
      </c>
      <c r="AD142" s="104">
        <f t="shared" si="11"/>
        <v>2</v>
      </c>
    </row>
    <row r="143" spans="1:30" ht="14">
      <c r="A143" s="62" t="s">
        <v>594</v>
      </c>
      <c r="B143">
        <v>1</v>
      </c>
      <c r="C143">
        <v>4</v>
      </c>
      <c r="D143">
        <v>3</v>
      </c>
      <c r="E143">
        <v>1</v>
      </c>
      <c r="F143">
        <v>0</v>
      </c>
      <c r="G143">
        <v>1</v>
      </c>
      <c r="H143">
        <v>3</v>
      </c>
      <c r="I143">
        <v>1</v>
      </c>
      <c r="J143">
        <v>1</v>
      </c>
      <c r="K143">
        <v>1</v>
      </c>
      <c r="L143">
        <v>3</v>
      </c>
      <c r="M143">
        <v>2</v>
      </c>
      <c r="N143">
        <v>1</v>
      </c>
      <c r="O143">
        <v>1</v>
      </c>
      <c r="P143">
        <v>2</v>
      </c>
      <c r="Q143">
        <v>0</v>
      </c>
      <c r="R143">
        <v>1</v>
      </c>
      <c r="S143">
        <v>2</v>
      </c>
      <c r="T143">
        <v>2</v>
      </c>
      <c r="U143">
        <v>2</v>
      </c>
      <c r="V143">
        <v>5</v>
      </c>
      <c r="W143">
        <v>4</v>
      </c>
      <c r="X143">
        <v>4</v>
      </c>
      <c r="Y143">
        <v>1</v>
      </c>
      <c r="Z143">
        <v>0</v>
      </c>
      <c r="AA143">
        <v>2</v>
      </c>
      <c r="AB143">
        <v>6</v>
      </c>
      <c r="AC143">
        <f>IF('2026'!X143="",0,'2026'!X143)</f>
        <v>0</v>
      </c>
      <c r="AD143" s="104">
        <f t="shared" si="11"/>
        <v>1.5</v>
      </c>
    </row>
    <row r="144" spans="1:30" ht="14">
      <c r="A144" s="38" t="s">
        <v>1566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1</v>
      </c>
      <c r="H144">
        <v>0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1</v>
      </c>
      <c r="S144">
        <v>1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f>IF('2026'!X144="",0,'2026'!X144)</f>
        <v>0</v>
      </c>
      <c r="AD144" s="104" t="str">
        <f t="shared" si="11"/>
        <v/>
      </c>
    </row>
    <row r="145" spans="1:30" ht="14">
      <c r="A145" s="62" t="s">
        <v>357</v>
      </c>
      <c r="B145">
        <v>0</v>
      </c>
      <c r="C145">
        <v>0</v>
      </c>
      <c r="D145">
        <v>5</v>
      </c>
      <c r="E145">
        <v>2</v>
      </c>
      <c r="F145">
        <v>0</v>
      </c>
      <c r="G145">
        <v>0</v>
      </c>
      <c r="H145">
        <v>0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3</v>
      </c>
      <c r="Q145">
        <v>0</v>
      </c>
      <c r="R145">
        <v>1</v>
      </c>
      <c r="S145">
        <v>0</v>
      </c>
      <c r="T145">
        <v>0</v>
      </c>
      <c r="U145">
        <v>0</v>
      </c>
      <c r="V145">
        <v>0</v>
      </c>
      <c r="W145">
        <v>1</v>
      </c>
      <c r="X145">
        <v>0</v>
      </c>
      <c r="Y145">
        <v>1</v>
      </c>
      <c r="Z145">
        <v>0</v>
      </c>
      <c r="AA145">
        <v>1</v>
      </c>
      <c r="AB145">
        <v>0</v>
      </c>
      <c r="AC145">
        <f>IF('2026'!X145="",0,'2026'!X145)</f>
        <v>0</v>
      </c>
      <c r="AD145" s="104" t="str">
        <f t="shared" si="11"/>
        <v/>
      </c>
    </row>
    <row r="146" spans="1:30" ht="14">
      <c r="A146" s="62" t="s">
        <v>551</v>
      </c>
      <c r="B146">
        <v>2</v>
      </c>
      <c r="C146">
        <v>8</v>
      </c>
      <c r="D146">
        <v>30</v>
      </c>
      <c r="E146">
        <v>11</v>
      </c>
      <c r="F146">
        <v>8</v>
      </c>
      <c r="G146">
        <v>7</v>
      </c>
      <c r="H146">
        <v>12</v>
      </c>
      <c r="I146">
        <v>3</v>
      </c>
      <c r="J146">
        <v>8</v>
      </c>
      <c r="K146">
        <v>8</v>
      </c>
      <c r="L146">
        <v>22</v>
      </c>
      <c r="M146">
        <v>9</v>
      </c>
      <c r="N146">
        <v>9</v>
      </c>
      <c r="O146">
        <v>6</v>
      </c>
      <c r="P146">
        <v>6</v>
      </c>
      <c r="Q146">
        <v>12</v>
      </c>
      <c r="R146">
        <v>3</v>
      </c>
      <c r="S146">
        <v>8</v>
      </c>
      <c r="T146">
        <v>5</v>
      </c>
      <c r="U146">
        <v>9</v>
      </c>
      <c r="V146">
        <v>3</v>
      </c>
      <c r="W146">
        <v>17</v>
      </c>
      <c r="X146">
        <v>12</v>
      </c>
      <c r="Y146">
        <v>6</v>
      </c>
      <c r="Z146">
        <v>7</v>
      </c>
      <c r="AA146">
        <v>4</v>
      </c>
      <c r="AB146">
        <v>3</v>
      </c>
      <c r="AC146">
        <f>IF('2026'!X146="",0,'2026'!X146)</f>
        <v>6</v>
      </c>
      <c r="AD146" s="104">
        <f t="shared" si="11"/>
        <v>8</v>
      </c>
    </row>
    <row r="147" spans="1:30" ht="14">
      <c r="A147" s="62" t="s">
        <v>392</v>
      </c>
      <c r="B147">
        <v>2</v>
      </c>
      <c r="C147">
        <v>4</v>
      </c>
      <c r="D147">
        <v>10</v>
      </c>
      <c r="E147">
        <v>6</v>
      </c>
      <c r="F147">
        <v>2</v>
      </c>
      <c r="G147">
        <v>5</v>
      </c>
      <c r="H147">
        <v>1</v>
      </c>
      <c r="I147">
        <v>6</v>
      </c>
      <c r="J147">
        <v>8</v>
      </c>
      <c r="K147">
        <v>5</v>
      </c>
      <c r="L147">
        <v>5</v>
      </c>
      <c r="M147">
        <v>5</v>
      </c>
      <c r="N147">
        <v>4</v>
      </c>
      <c r="O147">
        <v>10</v>
      </c>
      <c r="P147">
        <v>6</v>
      </c>
      <c r="Q147">
        <v>5</v>
      </c>
      <c r="R147">
        <v>8</v>
      </c>
      <c r="S147">
        <v>5</v>
      </c>
      <c r="T147">
        <v>14</v>
      </c>
      <c r="U147">
        <v>17</v>
      </c>
      <c r="V147">
        <v>7</v>
      </c>
      <c r="W147">
        <v>12</v>
      </c>
      <c r="X147">
        <v>22</v>
      </c>
      <c r="Y147">
        <v>16</v>
      </c>
      <c r="Z147">
        <v>12</v>
      </c>
      <c r="AA147">
        <v>12</v>
      </c>
      <c r="AB147">
        <v>39</v>
      </c>
      <c r="AC147">
        <f>IF('2026'!X147="",0,'2026'!X147)</f>
        <v>12</v>
      </c>
      <c r="AD147" s="104">
        <f t="shared" si="11"/>
        <v>6.5</v>
      </c>
    </row>
    <row r="148" spans="1:30" ht="14">
      <c r="A148" s="62" t="s">
        <v>437</v>
      </c>
      <c r="B148">
        <v>0</v>
      </c>
      <c r="C148">
        <v>0</v>
      </c>
      <c r="D148">
        <v>0</v>
      </c>
      <c r="E148">
        <v>3</v>
      </c>
      <c r="F148">
        <v>1</v>
      </c>
      <c r="G148">
        <v>2</v>
      </c>
      <c r="H148">
        <v>3</v>
      </c>
      <c r="I148">
        <v>1</v>
      </c>
      <c r="J148">
        <v>1</v>
      </c>
      <c r="K148">
        <v>1</v>
      </c>
      <c r="L148">
        <v>3</v>
      </c>
      <c r="M148">
        <v>7</v>
      </c>
      <c r="N148">
        <v>0</v>
      </c>
      <c r="O148">
        <v>1</v>
      </c>
      <c r="P148">
        <v>1</v>
      </c>
      <c r="Q148">
        <v>1</v>
      </c>
      <c r="R148">
        <v>1</v>
      </c>
      <c r="S148">
        <v>4</v>
      </c>
      <c r="T148">
        <v>2</v>
      </c>
      <c r="U148">
        <v>4</v>
      </c>
      <c r="V148">
        <v>4</v>
      </c>
      <c r="W148">
        <v>8</v>
      </c>
      <c r="X148">
        <v>2</v>
      </c>
      <c r="Y148">
        <v>6</v>
      </c>
      <c r="Z148">
        <v>1</v>
      </c>
      <c r="AA148">
        <v>3</v>
      </c>
      <c r="AB148">
        <v>0</v>
      </c>
      <c r="AC148">
        <f>IF('2026'!X148="",0,'2026'!X148)</f>
        <v>2</v>
      </c>
      <c r="AD148" s="104">
        <f t="shared" si="11"/>
        <v>1.5</v>
      </c>
    </row>
    <row r="149" spans="1:30" ht="14">
      <c r="A149" s="62" t="s">
        <v>438</v>
      </c>
      <c r="B149">
        <v>33</v>
      </c>
      <c r="C149">
        <v>40</v>
      </c>
      <c r="D149">
        <v>78</v>
      </c>
      <c r="E149">
        <v>73</v>
      </c>
      <c r="F149">
        <v>55</v>
      </c>
      <c r="G149">
        <v>43</v>
      </c>
      <c r="H149">
        <v>38</v>
      </c>
      <c r="I149">
        <v>53</v>
      </c>
      <c r="J149">
        <v>30</v>
      </c>
      <c r="K149">
        <v>28</v>
      </c>
      <c r="L149">
        <v>93</v>
      </c>
      <c r="M149">
        <v>58</v>
      </c>
      <c r="N149">
        <v>53</v>
      </c>
      <c r="O149">
        <v>56</v>
      </c>
      <c r="P149">
        <v>60</v>
      </c>
      <c r="Q149">
        <v>59</v>
      </c>
      <c r="R149">
        <v>63</v>
      </c>
      <c r="S149">
        <v>43</v>
      </c>
      <c r="T149">
        <v>31</v>
      </c>
      <c r="U149">
        <v>58</v>
      </c>
      <c r="V149">
        <v>49</v>
      </c>
      <c r="W149">
        <v>76</v>
      </c>
      <c r="X149">
        <v>90</v>
      </c>
      <c r="Y149">
        <v>46</v>
      </c>
      <c r="Z149">
        <v>38</v>
      </c>
      <c r="AA149">
        <v>42</v>
      </c>
      <c r="AB149">
        <v>49</v>
      </c>
      <c r="AC149">
        <f>IF('2026'!X149="",0,'2026'!X149)</f>
        <v>42</v>
      </c>
      <c r="AD149" s="104">
        <f t="shared" si="11"/>
        <v>51</v>
      </c>
    </row>
    <row r="150" spans="1:30" ht="14">
      <c r="A150" s="62" t="s">
        <v>160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f>IF('2026'!X150="",0,'2026'!X150)</f>
        <v>0</v>
      </c>
      <c r="AD150" s="104" t="str">
        <f t="shared" si="11"/>
        <v/>
      </c>
    </row>
    <row r="151" spans="1:30" ht="14">
      <c r="A151" s="62" t="s">
        <v>393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1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1</v>
      </c>
      <c r="X151">
        <v>1</v>
      </c>
      <c r="Y151">
        <v>0</v>
      </c>
      <c r="Z151">
        <v>0</v>
      </c>
      <c r="AA151">
        <v>0</v>
      </c>
      <c r="AB151">
        <v>0</v>
      </c>
      <c r="AC151">
        <f>IF('2026'!X151="",0,'2026'!X151)</f>
        <v>0</v>
      </c>
      <c r="AD151" s="104" t="str">
        <f t="shared" si="11"/>
        <v/>
      </c>
    </row>
    <row r="152" spans="1:30" ht="14">
      <c r="A152" s="62" t="s">
        <v>19</v>
      </c>
      <c r="B152">
        <v>0</v>
      </c>
      <c r="C152">
        <v>0</v>
      </c>
      <c r="D152">
        <v>1</v>
      </c>
      <c r="E152">
        <v>0</v>
      </c>
      <c r="F152">
        <v>0</v>
      </c>
      <c r="G152">
        <v>3</v>
      </c>
      <c r="H152">
        <v>2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2</v>
      </c>
      <c r="O152">
        <v>1</v>
      </c>
      <c r="P152">
        <v>0</v>
      </c>
      <c r="Q152">
        <v>1</v>
      </c>
      <c r="R152">
        <v>4</v>
      </c>
      <c r="S152">
        <v>0</v>
      </c>
      <c r="T152">
        <v>1</v>
      </c>
      <c r="U152">
        <v>0</v>
      </c>
      <c r="V152">
        <v>3</v>
      </c>
      <c r="W152">
        <v>2</v>
      </c>
      <c r="X152">
        <v>4</v>
      </c>
      <c r="Y152">
        <v>8</v>
      </c>
      <c r="Z152">
        <v>0</v>
      </c>
      <c r="AA152">
        <v>1</v>
      </c>
      <c r="AB152">
        <v>3</v>
      </c>
      <c r="AC152">
        <f>IF('2026'!X152="",0,'2026'!X152)</f>
        <v>1</v>
      </c>
      <c r="AD152" s="104">
        <f t="shared" si="11"/>
        <v>1</v>
      </c>
    </row>
    <row r="153" spans="1:30" ht="14">
      <c r="A153" s="38" t="s">
        <v>1447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1</v>
      </c>
      <c r="Z153">
        <v>0</v>
      </c>
      <c r="AA153">
        <v>0</v>
      </c>
      <c r="AB153">
        <v>1</v>
      </c>
      <c r="AC153">
        <f>IF('2026'!X153="",0,'2026'!X153)</f>
        <v>0</v>
      </c>
      <c r="AD153" s="104" t="str">
        <f t="shared" si="11"/>
        <v/>
      </c>
    </row>
    <row r="154" spans="1:30">
      <c r="A154" s="48"/>
      <c r="AD154" s="104"/>
    </row>
    <row r="155" spans="1:30" ht="14">
      <c r="A155" s="2" t="s">
        <v>980</v>
      </c>
      <c r="AD155" s="104"/>
    </row>
    <row r="156" spans="1:30" ht="14">
      <c r="A156" s="62" t="s">
        <v>865</v>
      </c>
      <c r="B156">
        <v>0</v>
      </c>
      <c r="C156">
        <v>0</v>
      </c>
      <c r="D156">
        <v>0</v>
      </c>
      <c r="E156">
        <v>1</v>
      </c>
      <c r="F156">
        <v>0</v>
      </c>
      <c r="G156">
        <v>0</v>
      </c>
      <c r="H156">
        <v>0</v>
      </c>
      <c r="I156">
        <v>0</v>
      </c>
      <c r="J156">
        <v>2</v>
      </c>
      <c r="K156">
        <v>0</v>
      </c>
      <c r="L156">
        <v>0</v>
      </c>
      <c r="M156">
        <v>1</v>
      </c>
      <c r="N156">
        <v>0</v>
      </c>
      <c r="O156">
        <v>2</v>
      </c>
      <c r="P156">
        <v>1</v>
      </c>
      <c r="Q156">
        <v>2</v>
      </c>
      <c r="R156">
        <v>2</v>
      </c>
      <c r="S156">
        <v>0</v>
      </c>
      <c r="T156">
        <v>0</v>
      </c>
      <c r="U156">
        <v>1</v>
      </c>
      <c r="V156">
        <v>0</v>
      </c>
      <c r="W156">
        <v>0</v>
      </c>
      <c r="X156">
        <v>0</v>
      </c>
      <c r="Y156">
        <v>2</v>
      </c>
      <c r="Z156">
        <v>0</v>
      </c>
      <c r="AA156">
        <v>1</v>
      </c>
      <c r="AB156">
        <v>1</v>
      </c>
      <c r="AC156">
        <f>IF('2026'!X156="",0,'2026'!X156)</f>
        <v>2</v>
      </c>
      <c r="AD156" s="104" t="str">
        <f t="shared" ref="AD156:AD165" si="12">IF(MEDIAN(B156:AC156)=0,"",MEDIAN(B156:AC156))</f>
        <v/>
      </c>
    </row>
    <row r="157" spans="1:30" ht="14">
      <c r="A157" s="61" t="s">
        <v>842</v>
      </c>
      <c r="B157">
        <v>0</v>
      </c>
      <c r="C157">
        <v>1</v>
      </c>
      <c r="D157">
        <v>1</v>
      </c>
      <c r="E157">
        <v>0</v>
      </c>
      <c r="F157">
        <v>1</v>
      </c>
      <c r="G157">
        <v>2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2</v>
      </c>
      <c r="Q157">
        <v>0</v>
      </c>
      <c r="R157">
        <v>0</v>
      </c>
      <c r="S157">
        <v>0</v>
      </c>
      <c r="T157">
        <v>1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f>IF('2026'!X157="",0,'2026'!X157)</f>
        <v>1</v>
      </c>
      <c r="AD157" s="104" t="str">
        <f t="shared" si="12"/>
        <v/>
      </c>
    </row>
    <row r="158" spans="1:30" ht="14">
      <c r="A158" s="61" t="s">
        <v>866</v>
      </c>
      <c r="B158">
        <v>0</v>
      </c>
      <c r="C158">
        <v>1</v>
      </c>
      <c r="D158">
        <v>5</v>
      </c>
      <c r="E158">
        <v>6</v>
      </c>
      <c r="F158">
        <v>1</v>
      </c>
      <c r="G158">
        <v>5</v>
      </c>
      <c r="H158">
        <v>1</v>
      </c>
      <c r="I158">
        <v>0</v>
      </c>
      <c r="J158">
        <v>2</v>
      </c>
      <c r="K158">
        <v>0</v>
      </c>
      <c r="L158">
        <v>11</v>
      </c>
      <c r="M158">
        <v>6</v>
      </c>
      <c r="N158">
        <v>7</v>
      </c>
      <c r="O158">
        <v>5</v>
      </c>
      <c r="P158">
        <v>4</v>
      </c>
      <c r="Q158">
        <v>7</v>
      </c>
      <c r="R158">
        <v>11</v>
      </c>
      <c r="S158">
        <v>11</v>
      </c>
      <c r="T158">
        <v>9</v>
      </c>
      <c r="U158">
        <v>4</v>
      </c>
      <c r="V158">
        <v>7</v>
      </c>
      <c r="W158">
        <v>15</v>
      </c>
      <c r="X158">
        <v>10</v>
      </c>
      <c r="Y158">
        <v>5</v>
      </c>
      <c r="Z158">
        <v>8</v>
      </c>
      <c r="AA158">
        <v>5</v>
      </c>
      <c r="AB158">
        <v>7</v>
      </c>
      <c r="AC158">
        <f>IF('2026'!X158="",0,'2026'!X158)</f>
        <v>15</v>
      </c>
      <c r="AD158" s="104">
        <f t="shared" si="12"/>
        <v>5.5</v>
      </c>
    </row>
    <row r="159" spans="1:30" ht="14">
      <c r="A159" s="61" t="s">
        <v>479</v>
      </c>
      <c r="B159">
        <v>0</v>
      </c>
      <c r="C159">
        <v>0</v>
      </c>
      <c r="D159">
        <v>0</v>
      </c>
      <c r="E159">
        <v>0</v>
      </c>
      <c r="F159">
        <v>2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1</v>
      </c>
      <c r="N159">
        <v>4</v>
      </c>
      <c r="O159">
        <v>0</v>
      </c>
      <c r="P159">
        <v>1</v>
      </c>
      <c r="Q159">
        <v>0</v>
      </c>
      <c r="R159">
        <v>1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3</v>
      </c>
      <c r="Y159">
        <v>0</v>
      </c>
      <c r="Z159">
        <v>0</v>
      </c>
      <c r="AA159">
        <v>0</v>
      </c>
      <c r="AB159">
        <v>0</v>
      </c>
      <c r="AC159">
        <f>IF('2026'!X159="",0,'2026'!X159)</f>
        <v>0</v>
      </c>
      <c r="AD159" s="104" t="str">
        <f t="shared" si="12"/>
        <v/>
      </c>
    </row>
    <row r="160" spans="1:30" ht="14">
      <c r="A160" s="61" t="s">
        <v>480</v>
      </c>
      <c r="B160">
        <v>1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2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f>IF('2026'!X160="",0,'2026'!X160)</f>
        <v>0</v>
      </c>
      <c r="AD160" s="104" t="str">
        <f t="shared" si="12"/>
        <v/>
      </c>
    </row>
    <row r="161" spans="1:30" ht="14">
      <c r="A161" s="61" t="s">
        <v>214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1</v>
      </c>
      <c r="Y161">
        <v>0</v>
      </c>
      <c r="Z161">
        <v>0</v>
      </c>
      <c r="AA161">
        <v>0</v>
      </c>
      <c r="AB161">
        <v>0</v>
      </c>
      <c r="AC161">
        <f>IF('2026'!X161="",0,'2026'!X161)</f>
        <v>0</v>
      </c>
      <c r="AD161" s="104" t="str">
        <f t="shared" si="12"/>
        <v/>
      </c>
    </row>
    <row r="162" spans="1:30" ht="14">
      <c r="A162" s="61" t="s">
        <v>867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1</v>
      </c>
      <c r="M162">
        <v>0</v>
      </c>
      <c r="N162">
        <v>1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f>IF('2026'!X162="",0,'2026'!X162)</f>
        <v>1</v>
      </c>
      <c r="AD162" s="104" t="str">
        <f t="shared" si="12"/>
        <v/>
      </c>
    </row>
    <row r="163" spans="1:30" ht="14">
      <c r="A163" s="61" t="s">
        <v>576</v>
      </c>
      <c r="B163">
        <v>0</v>
      </c>
      <c r="C163">
        <v>1</v>
      </c>
      <c r="D163">
        <v>0</v>
      </c>
      <c r="E163">
        <v>1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1</v>
      </c>
      <c r="M163">
        <v>2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f>IF('2026'!X163="",0,'2026'!X163)</f>
        <v>0</v>
      </c>
      <c r="AD163" s="104" t="str">
        <f t="shared" si="12"/>
        <v/>
      </c>
    </row>
    <row r="164" spans="1:30" ht="14">
      <c r="A164" s="61" t="s">
        <v>697</v>
      </c>
      <c r="B164">
        <v>0</v>
      </c>
      <c r="C164">
        <v>1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f>IF('2026'!X164="",0,'2026'!X164)</f>
        <v>0</v>
      </c>
      <c r="AD164" s="104" t="str">
        <f t="shared" si="12"/>
        <v/>
      </c>
    </row>
    <row r="165" spans="1:30" ht="14">
      <c r="A165" s="61" t="s">
        <v>291</v>
      </c>
      <c r="B165">
        <v>0</v>
      </c>
      <c r="C165">
        <v>0</v>
      </c>
      <c r="D165">
        <v>0</v>
      </c>
      <c r="E165">
        <v>0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2</v>
      </c>
      <c r="X165">
        <v>0</v>
      </c>
      <c r="Y165">
        <v>1</v>
      </c>
      <c r="Z165">
        <v>0</v>
      </c>
      <c r="AA165">
        <v>1</v>
      </c>
      <c r="AB165">
        <v>0</v>
      </c>
      <c r="AC165">
        <f>IF('2026'!X165="",0,'2026'!X165)</f>
        <v>0</v>
      </c>
      <c r="AD165" s="104" t="str">
        <f t="shared" si="12"/>
        <v/>
      </c>
    </row>
    <row r="166" spans="1:30">
      <c r="AD166" s="104"/>
    </row>
    <row r="167" spans="1:30" ht="14">
      <c r="A167" s="2" t="s">
        <v>383</v>
      </c>
      <c r="AD167" s="104"/>
    </row>
    <row r="168" spans="1:30" ht="14">
      <c r="A168" s="62" t="s">
        <v>332</v>
      </c>
      <c r="B168">
        <v>1</v>
      </c>
      <c r="C168">
        <v>9</v>
      </c>
      <c r="D168">
        <v>6</v>
      </c>
      <c r="E168">
        <v>15</v>
      </c>
      <c r="F168">
        <v>15</v>
      </c>
      <c r="G168">
        <v>8</v>
      </c>
      <c r="H168">
        <v>12</v>
      </c>
      <c r="I168">
        <v>4</v>
      </c>
      <c r="J168">
        <v>6</v>
      </c>
      <c r="K168">
        <v>0</v>
      </c>
      <c r="L168">
        <v>1</v>
      </c>
      <c r="M168">
        <v>7</v>
      </c>
      <c r="N168">
        <v>6</v>
      </c>
      <c r="O168">
        <v>3</v>
      </c>
      <c r="P168">
        <v>3</v>
      </c>
      <c r="Q168">
        <v>4</v>
      </c>
      <c r="R168">
        <v>2</v>
      </c>
      <c r="S168">
        <v>3</v>
      </c>
      <c r="T168">
        <v>3</v>
      </c>
      <c r="U168">
        <v>2</v>
      </c>
      <c r="V168">
        <v>0</v>
      </c>
      <c r="W168">
        <v>5</v>
      </c>
      <c r="X168">
        <v>6</v>
      </c>
      <c r="Y168">
        <v>4</v>
      </c>
      <c r="Z168">
        <v>5</v>
      </c>
      <c r="AA168">
        <v>7</v>
      </c>
      <c r="AB168">
        <v>2</v>
      </c>
      <c r="AC168">
        <f>IF('2026'!X168="",0,'2026'!X168)</f>
        <v>5</v>
      </c>
      <c r="AD168" s="104">
        <f>IF(MEDIAN(B168:AC168)=0,"",MEDIAN(B168:AC168))</f>
        <v>4.5</v>
      </c>
    </row>
    <row r="169" spans="1:30">
      <c r="AD169" s="104"/>
    </row>
    <row r="170" spans="1:30">
      <c r="A170" s="3" t="s">
        <v>554</v>
      </c>
      <c r="AD170" s="104"/>
    </row>
    <row r="171" spans="1:30" ht="14">
      <c r="A171" s="62" t="s">
        <v>198</v>
      </c>
      <c r="B171">
        <v>0</v>
      </c>
      <c r="C171">
        <v>4</v>
      </c>
      <c r="D171">
        <v>2</v>
      </c>
      <c r="E171">
        <v>2</v>
      </c>
      <c r="F171">
        <v>0</v>
      </c>
      <c r="G171">
        <v>2</v>
      </c>
      <c r="H171">
        <v>2</v>
      </c>
      <c r="I171">
        <v>1</v>
      </c>
      <c r="J171">
        <v>0</v>
      </c>
      <c r="K171">
        <v>1</v>
      </c>
      <c r="L171">
        <v>2</v>
      </c>
      <c r="M171">
        <v>0</v>
      </c>
      <c r="N171">
        <v>0</v>
      </c>
      <c r="O171">
        <v>1</v>
      </c>
      <c r="P171">
        <v>0</v>
      </c>
      <c r="Q171">
        <v>0</v>
      </c>
      <c r="R171">
        <v>2</v>
      </c>
      <c r="S171">
        <v>0</v>
      </c>
      <c r="T171">
        <v>0</v>
      </c>
      <c r="U171">
        <v>0</v>
      </c>
      <c r="V171">
        <v>0</v>
      </c>
      <c r="W171">
        <v>3</v>
      </c>
      <c r="X171">
        <v>1</v>
      </c>
      <c r="Y171">
        <v>0</v>
      </c>
      <c r="Z171">
        <v>0</v>
      </c>
      <c r="AA171">
        <v>0</v>
      </c>
      <c r="AB171">
        <v>2</v>
      </c>
      <c r="AC171">
        <f>IF('2026'!X171="",0,'2026'!X171)</f>
        <v>1</v>
      </c>
      <c r="AD171" s="104">
        <f t="shared" ref="AD171:AD172" si="13">IF(MEDIAN(B171:AC171)=0,"",MEDIAN(B171:AC171))</f>
        <v>0.5</v>
      </c>
    </row>
    <row r="172" spans="1:30" ht="14">
      <c r="A172" s="61" t="s">
        <v>199</v>
      </c>
      <c r="B172">
        <v>0</v>
      </c>
      <c r="C172">
        <v>1</v>
      </c>
      <c r="D172">
        <v>6</v>
      </c>
      <c r="E172">
        <v>1</v>
      </c>
      <c r="F172">
        <v>7</v>
      </c>
      <c r="G172">
        <v>1</v>
      </c>
      <c r="H172">
        <v>6</v>
      </c>
      <c r="I172">
        <v>2</v>
      </c>
      <c r="J172">
        <v>1</v>
      </c>
      <c r="K172">
        <v>1</v>
      </c>
      <c r="L172">
        <v>3</v>
      </c>
      <c r="M172">
        <v>3</v>
      </c>
      <c r="N172">
        <v>2</v>
      </c>
      <c r="O172">
        <v>0</v>
      </c>
      <c r="P172">
        <v>3</v>
      </c>
      <c r="Q172">
        <v>3</v>
      </c>
      <c r="R172">
        <v>3</v>
      </c>
      <c r="S172">
        <v>3</v>
      </c>
      <c r="T172">
        <v>6</v>
      </c>
      <c r="U172">
        <v>0</v>
      </c>
      <c r="V172">
        <v>11</v>
      </c>
      <c r="W172">
        <v>5</v>
      </c>
      <c r="X172">
        <v>11</v>
      </c>
      <c r="Y172">
        <v>11</v>
      </c>
      <c r="Z172">
        <v>5</v>
      </c>
      <c r="AA172">
        <v>4</v>
      </c>
      <c r="AB172">
        <v>6</v>
      </c>
      <c r="AC172">
        <f>IF('2026'!X172="",0,'2026'!X172)</f>
        <v>4</v>
      </c>
      <c r="AD172" s="104">
        <f t="shared" si="13"/>
        <v>3</v>
      </c>
    </row>
    <row r="173" spans="1:30">
      <c r="A173" s="140" t="s">
        <v>1498</v>
      </c>
      <c r="AD173" s="104"/>
    </row>
    <row r="174" spans="1:30" ht="14">
      <c r="A174" s="61" t="s">
        <v>717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2</v>
      </c>
      <c r="I174">
        <v>1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1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f>IF('2026'!X174="",0,'2026'!X174)</f>
        <v>0</v>
      </c>
      <c r="AD174" s="104" t="str">
        <f t="shared" ref="AD174:AD183" si="14">IF(MEDIAN(B174:AC174)=0,"",MEDIAN(B174:AC174))</f>
        <v/>
      </c>
    </row>
    <row r="175" spans="1:30" ht="14">
      <c r="A175" s="62" t="s">
        <v>333</v>
      </c>
      <c r="B175">
        <v>11</v>
      </c>
      <c r="C175">
        <v>12</v>
      </c>
      <c r="D175">
        <v>26</v>
      </c>
      <c r="E175">
        <v>29</v>
      </c>
      <c r="F175">
        <v>40</v>
      </c>
      <c r="G175">
        <v>30</v>
      </c>
      <c r="H175">
        <v>18</v>
      </c>
      <c r="I175">
        <v>6</v>
      </c>
      <c r="J175">
        <v>6</v>
      </c>
      <c r="K175">
        <v>18</v>
      </c>
      <c r="L175">
        <v>40</v>
      </c>
      <c r="M175">
        <v>50</v>
      </c>
      <c r="N175">
        <v>20</v>
      </c>
      <c r="O175">
        <v>10</v>
      </c>
      <c r="P175">
        <v>7</v>
      </c>
      <c r="Q175">
        <v>34</v>
      </c>
      <c r="R175">
        <v>24</v>
      </c>
      <c r="S175">
        <v>12</v>
      </c>
      <c r="T175">
        <v>5</v>
      </c>
      <c r="U175">
        <v>12</v>
      </c>
      <c r="V175">
        <v>23</v>
      </c>
      <c r="W175">
        <v>55</v>
      </c>
      <c r="X175">
        <v>34</v>
      </c>
      <c r="Y175">
        <v>57</v>
      </c>
      <c r="Z175">
        <v>27</v>
      </c>
      <c r="AA175">
        <v>39</v>
      </c>
      <c r="AB175">
        <v>17</v>
      </c>
      <c r="AC175">
        <f>IF('2026'!X175="",0,'2026'!X175)</f>
        <v>22</v>
      </c>
      <c r="AD175" s="104">
        <f t="shared" si="14"/>
        <v>22.5</v>
      </c>
    </row>
    <row r="176" spans="1:30" ht="14">
      <c r="A176" s="61" t="s">
        <v>334</v>
      </c>
      <c r="B176">
        <v>2</v>
      </c>
      <c r="C176">
        <v>1</v>
      </c>
      <c r="D176">
        <v>1</v>
      </c>
      <c r="E176">
        <v>3</v>
      </c>
      <c r="F176">
        <v>3</v>
      </c>
      <c r="G176">
        <v>2</v>
      </c>
      <c r="H176">
        <v>1</v>
      </c>
      <c r="I176">
        <v>1</v>
      </c>
      <c r="J176">
        <v>0</v>
      </c>
      <c r="K176">
        <v>1</v>
      </c>
      <c r="L176">
        <v>3</v>
      </c>
      <c r="M176">
        <v>3</v>
      </c>
      <c r="N176">
        <v>3</v>
      </c>
      <c r="O176">
        <v>3</v>
      </c>
      <c r="P176">
        <v>2</v>
      </c>
      <c r="Q176">
        <v>1</v>
      </c>
      <c r="R176">
        <v>4</v>
      </c>
      <c r="S176">
        <v>1</v>
      </c>
      <c r="T176">
        <v>3</v>
      </c>
      <c r="U176">
        <v>6</v>
      </c>
      <c r="V176">
        <v>3</v>
      </c>
      <c r="W176">
        <v>13</v>
      </c>
      <c r="X176">
        <v>6</v>
      </c>
      <c r="Y176">
        <v>10</v>
      </c>
      <c r="Z176">
        <v>5</v>
      </c>
      <c r="AA176">
        <v>9</v>
      </c>
      <c r="AB176">
        <v>2</v>
      </c>
      <c r="AC176">
        <f>IF('2026'!X176="",0,'2026'!X176)</f>
        <v>5</v>
      </c>
      <c r="AD176" s="104">
        <f t="shared" si="14"/>
        <v>3</v>
      </c>
    </row>
    <row r="177" spans="1:30" ht="14">
      <c r="A177" s="61" t="s">
        <v>1256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1</v>
      </c>
      <c r="V177">
        <v>1</v>
      </c>
      <c r="W177">
        <v>1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f>IF('2026'!X177="",0,'2026'!X177)</f>
        <v>0</v>
      </c>
      <c r="AD177" s="104" t="str">
        <f t="shared" si="14"/>
        <v/>
      </c>
    </row>
    <row r="178" spans="1:30" ht="14">
      <c r="A178" s="61" t="s">
        <v>200</v>
      </c>
      <c r="B178">
        <v>1</v>
      </c>
      <c r="C178">
        <v>4</v>
      </c>
      <c r="D178">
        <v>15</v>
      </c>
      <c r="E178">
        <v>4</v>
      </c>
      <c r="F178">
        <v>13</v>
      </c>
      <c r="G178">
        <v>9</v>
      </c>
      <c r="H178">
        <v>4</v>
      </c>
      <c r="I178">
        <v>5</v>
      </c>
      <c r="J178">
        <v>4</v>
      </c>
      <c r="K178">
        <v>4</v>
      </c>
      <c r="L178">
        <v>17</v>
      </c>
      <c r="M178">
        <v>9</v>
      </c>
      <c r="N178">
        <v>7</v>
      </c>
      <c r="O178">
        <v>7</v>
      </c>
      <c r="P178">
        <v>7</v>
      </c>
      <c r="Q178">
        <v>10</v>
      </c>
      <c r="R178">
        <v>11</v>
      </c>
      <c r="S178">
        <v>3</v>
      </c>
      <c r="T178">
        <v>6</v>
      </c>
      <c r="U178">
        <v>9</v>
      </c>
      <c r="V178">
        <v>20</v>
      </c>
      <c r="W178">
        <v>18</v>
      </c>
      <c r="X178">
        <v>12</v>
      </c>
      <c r="Y178">
        <v>20</v>
      </c>
      <c r="Z178">
        <v>22</v>
      </c>
      <c r="AA178">
        <v>24</v>
      </c>
      <c r="AB178">
        <v>17</v>
      </c>
      <c r="AC178">
        <f>IF('2026'!X178="",0,'2026'!X178)</f>
        <v>28</v>
      </c>
      <c r="AD178" s="104">
        <f t="shared" si="14"/>
        <v>9</v>
      </c>
    </row>
    <row r="179" spans="1:30" ht="14">
      <c r="A179" s="61" t="s">
        <v>336</v>
      </c>
      <c r="B179">
        <v>0</v>
      </c>
      <c r="C179">
        <v>1</v>
      </c>
      <c r="D179">
        <v>3</v>
      </c>
      <c r="E179">
        <v>7</v>
      </c>
      <c r="F179">
        <v>6</v>
      </c>
      <c r="G179">
        <v>7</v>
      </c>
      <c r="H179">
        <v>4</v>
      </c>
      <c r="I179">
        <v>1</v>
      </c>
      <c r="J179">
        <v>3</v>
      </c>
      <c r="K179">
        <v>0</v>
      </c>
      <c r="L179">
        <v>7</v>
      </c>
      <c r="M179">
        <v>5</v>
      </c>
      <c r="N179">
        <v>2</v>
      </c>
      <c r="O179">
        <v>2</v>
      </c>
      <c r="P179">
        <v>4</v>
      </c>
      <c r="Q179">
        <v>4</v>
      </c>
      <c r="R179">
        <v>4</v>
      </c>
      <c r="S179">
        <v>4</v>
      </c>
      <c r="T179">
        <v>7</v>
      </c>
      <c r="U179">
        <v>6</v>
      </c>
      <c r="V179">
        <v>8</v>
      </c>
      <c r="W179">
        <v>4</v>
      </c>
      <c r="X179">
        <v>6</v>
      </c>
      <c r="Y179">
        <v>9</v>
      </c>
      <c r="Z179">
        <v>4</v>
      </c>
      <c r="AA179">
        <v>11</v>
      </c>
      <c r="AB179">
        <v>8</v>
      </c>
      <c r="AC179">
        <f>IF('2026'!X179="",0,'2026'!X179)</f>
        <v>7</v>
      </c>
      <c r="AD179" s="104">
        <f t="shared" si="14"/>
        <v>4</v>
      </c>
    </row>
    <row r="180" spans="1:30" ht="14">
      <c r="A180" s="61" t="s">
        <v>787</v>
      </c>
      <c r="B180">
        <v>0</v>
      </c>
      <c r="C180">
        <v>1</v>
      </c>
      <c r="D180">
        <v>1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2</v>
      </c>
      <c r="N180">
        <v>2</v>
      </c>
      <c r="O180">
        <v>0</v>
      </c>
      <c r="P180">
        <v>1</v>
      </c>
      <c r="Q180">
        <v>0</v>
      </c>
      <c r="R180">
        <v>0</v>
      </c>
      <c r="S180">
        <v>0</v>
      </c>
      <c r="T180">
        <v>0</v>
      </c>
      <c r="U180">
        <v>2</v>
      </c>
      <c r="V180">
        <v>2</v>
      </c>
      <c r="W180">
        <v>1</v>
      </c>
      <c r="X180">
        <v>5</v>
      </c>
      <c r="Y180">
        <v>0</v>
      </c>
      <c r="Z180">
        <v>0</v>
      </c>
      <c r="AA180">
        <v>2</v>
      </c>
      <c r="AB180">
        <v>0</v>
      </c>
      <c r="AC180">
        <f>IF('2026'!X180="",0,'2026'!X180)</f>
        <v>2</v>
      </c>
      <c r="AD180" s="104" t="str">
        <f t="shared" si="14"/>
        <v/>
      </c>
    </row>
    <row r="181" spans="1:30" ht="14">
      <c r="A181" s="61" t="s">
        <v>263</v>
      </c>
      <c r="B181">
        <v>0</v>
      </c>
      <c r="C181">
        <v>1</v>
      </c>
      <c r="D181">
        <v>3</v>
      </c>
      <c r="E181">
        <v>2</v>
      </c>
      <c r="F181">
        <v>3</v>
      </c>
      <c r="G181">
        <v>4</v>
      </c>
      <c r="H181">
        <v>2</v>
      </c>
      <c r="I181">
        <v>4</v>
      </c>
      <c r="J181">
        <v>0</v>
      </c>
      <c r="K181">
        <v>1</v>
      </c>
      <c r="L181">
        <v>1</v>
      </c>
      <c r="M181">
        <v>3</v>
      </c>
      <c r="N181">
        <v>2</v>
      </c>
      <c r="O181">
        <v>4</v>
      </c>
      <c r="P181">
        <v>9</v>
      </c>
      <c r="Q181">
        <v>6</v>
      </c>
      <c r="R181">
        <v>5</v>
      </c>
      <c r="S181">
        <v>3</v>
      </c>
      <c r="T181">
        <v>8</v>
      </c>
      <c r="U181">
        <v>3</v>
      </c>
      <c r="V181">
        <v>6</v>
      </c>
      <c r="W181">
        <v>10</v>
      </c>
      <c r="X181">
        <v>5</v>
      </c>
      <c r="Y181">
        <v>5</v>
      </c>
      <c r="Z181">
        <v>7</v>
      </c>
      <c r="AA181">
        <v>8</v>
      </c>
      <c r="AB181">
        <v>9</v>
      </c>
      <c r="AC181">
        <f>IF('2026'!X181="",0,'2026'!X181)</f>
        <v>11</v>
      </c>
      <c r="AD181" s="104">
        <f t="shared" si="14"/>
        <v>4</v>
      </c>
    </row>
    <row r="182" spans="1:30" ht="14">
      <c r="A182" s="61" t="s">
        <v>271</v>
      </c>
      <c r="B182">
        <v>42</v>
      </c>
      <c r="C182">
        <v>28</v>
      </c>
      <c r="D182">
        <v>63</v>
      </c>
      <c r="E182">
        <v>42</v>
      </c>
      <c r="F182">
        <v>37</v>
      </c>
      <c r="G182">
        <v>59</v>
      </c>
      <c r="H182">
        <v>63</v>
      </c>
      <c r="I182">
        <v>21</v>
      </c>
      <c r="J182">
        <v>35</v>
      </c>
      <c r="K182">
        <v>23</v>
      </c>
      <c r="L182">
        <v>54</v>
      </c>
      <c r="M182">
        <v>30</v>
      </c>
      <c r="N182">
        <v>19</v>
      </c>
      <c r="O182">
        <v>22</v>
      </c>
      <c r="P182">
        <v>44</v>
      </c>
      <c r="Q182">
        <v>52</v>
      </c>
      <c r="R182">
        <v>33</v>
      </c>
      <c r="S182">
        <v>12</v>
      </c>
      <c r="T182">
        <v>26</v>
      </c>
      <c r="U182">
        <v>19</v>
      </c>
      <c r="V182">
        <v>39</v>
      </c>
      <c r="W182">
        <v>49</v>
      </c>
      <c r="X182">
        <v>63</v>
      </c>
      <c r="Y182">
        <v>48</v>
      </c>
      <c r="Z182">
        <v>39</v>
      </c>
      <c r="AA182">
        <v>36</v>
      </c>
      <c r="AB182">
        <v>28</v>
      </c>
      <c r="AC182">
        <f>IF('2026'!X182="",0,'2026'!X182)</f>
        <v>56</v>
      </c>
      <c r="AD182" s="104">
        <f t="shared" si="14"/>
        <v>38</v>
      </c>
    </row>
    <row r="183" spans="1:30" ht="14">
      <c r="A183" s="62" t="s">
        <v>206</v>
      </c>
      <c r="B183">
        <v>0</v>
      </c>
      <c r="C183">
        <v>0</v>
      </c>
      <c r="D183">
        <v>1</v>
      </c>
      <c r="E183">
        <v>3</v>
      </c>
      <c r="F183">
        <v>0</v>
      </c>
      <c r="G183">
        <v>2</v>
      </c>
      <c r="H183">
        <v>1</v>
      </c>
      <c r="I183">
        <v>2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1</v>
      </c>
      <c r="R183">
        <v>0</v>
      </c>
      <c r="S183">
        <v>0</v>
      </c>
      <c r="T183">
        <v>5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f>IF('2026'!X183="",0,'2026'!X183)</f>
        <v>1</v>
      </c>
      <c r="AD183" s="104" t="str">
        <f t="shared" si="14"/>
        <v/>
      </c>
    </row>
    <row r="184" spans="1:30">
      <c r="AD184" s="104"/>
    </row>
    <row r="185" spans="1:30" ht="14">
      <c r="A185" s="2" t="s">
        <v>253</v>
      </c>
      <c r="AD185" s="104"/>
    </row>
    <row r="186" spans="1:30" ht="14">
      <c r="A186" s="62" t="s">
        <v>440</v>
      </c>
      <c r="B186">
        <v>25</v>
      </c>
      <c r="C186">
        <v>27</v>
      </c>
      <c r="D186">
        <v>42</v>
      </c>
      <c r="E186">
        <v>45</v>
      </c>
      <c r="F186">
        <v>50</v>
      </c>
      <c r="G186">
        <v>33</v>
      </c>
      <c r="H186">
        <v>44</v>
      </c>
      <c r="I186">
        <v>26</v>
      </c>
      <c r="J186">
        <v>37</v>
      </c>
      <c r="K186">
        <v>29</v>
      </c>
      <c r="L186">
        <v>59</v>
      </c>
      <c r="M186">
        <v>38</v>
      </c>
      <c r="N186">
        <v>27</v>
      </c>
      <c r="O186">
        <v>33</v>
      </c>
      <c r="P186">
        <v>25</v>
      </c>
      <c r="Q186">
        <v>28</v>
      </c>
      <c r="R186">
        <v>41</v>
      </c>
      <c r="S186">
        <v>19</v>
      </c>
      <c r="T186">
        <v>13</v>
      </c>
      <c r="U186">
        <v>16</v>
      </c>
      <c r="V186">
        <v>12</v>
      </c>
      <c r="W186">
        <v>44</v>
      </c>
      <c r="X186">
        <v>42</v>
      </c>
      <c r="Y186">
        <v>35</v>
      </c>
      <c r="Z186">
        <v>23</v>
      </c>
      <c r="AA186">
        <v>29</v>
      </c>
      <c r="AB186">
        <v>44</v>
      </c>
      <c r="AC186">
        <f>IF('2026'!X186="",0,'2026'!X186)</f>
        <v>17</v>
      </c>
      <c r="AD186" s="104">
        <f t="shared" ref="AD186:AD190" si="15">IF(MEDIAN(B186:AC186)=0,"",MEDIAN(B186:AC186))</f>
        <v>31</v>
      </c>
    </row>
    <row r="187" spans="1:30" ht="14">
      <c r="A187" s="62" t="s">
        <v>441</v>
      </c>
      <c r="B187">
        <v>0</v>
      </c>
      <c r="C187">
        <v>0</v>
      </c>
      <c r="D187">
        <v>0</v>
      </c>
      <c r="E187">
        <v>7</v>
      </c>
      <c r="F187">
        <v>0</v>
      </c>
      <c r="G187">
        <v>2</v>
      </c>
      <c r="H187">
        <v>0</v>
      </c>
      <c r="I187">
        <v>1</v>
      </c>
      <c r="J187">
        <v>0</v>
      </c>
      <c r="K187">
        <v>0</v>
      </c>
      <c r="L187">
        <v>1</v>
      </c>
      <c r="M187">
        <v>0</v>
      </c>
      <c r="N187">
        <v>1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f>IF('2026'!X187="",0,'2026'!X187)</f>
        <v>0</v>
      </c>
      <c r="AD187" s="104" t="str">
        <f t="shared" si="15"/>
        <v/>
      </c>
    </row>
    <row r="188" spans="1:30" ht="14">
      <c r="A188" s="62" t="s">
        <v>442</v>
      </c>
      <c r="B188">
        <v>0</v>
      </c>
      <c r="C188">
        <v>1</v>
      </c>
      <c r="D188">
        <v>0</v>
      </c>
      <c r="E188">
        <v>2</v>
      </c>
      <c r="F188">
        <v>2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1</v>
      </c>
      <c r="M188">
        <v>1</v>
      </c>
      <c r="N188">
        <v>1</v>
      </c>
      <c r="O188">
        <v>2</v>
      </c>
      <c r="P188">
        <v>1</v>
      </c>
      <c r="Q188">
        <v>2</v>
      </c>
      <c r="R188">
        <v>2</v>
      </c>
      <c r="S188">
        <v>4</v>
      </c>
      <c r="T188">
        <v>0</v>
      </c>
      <c r="U188">
        <v>0</v>
      </c>
      <c r="V188">
        <v>0</v>
      </c>
      <c r="W188">
        <v>1</v>
      </c>
      <c r="X188">
        <v>0</v>
      </c>
      <c r="Y188">
        <v>4</v>
      </c>
      <c r="Z188">
        <v>1</v>
      </c>
      <c r="AA188">
        <v>0</v>
      </c>
      <c r="AB188">
        <v>0</v>
      </c>
      <c r="AC188">
        <f>IF('2026'!X188="",0,'2026'!X188)</f>
        <v>0</v>
      </c>
      <c r="AD188" s="104">
        <f t="shared" si="15"/>
        <v>1</v>
      </c>
    </row>
    <row r="189" spans="1:30" ht="14">
      <c r="A189" s="62" t="s">
        <v>443</v>
      </c>
      <c r="B189">
        <v>0</v>
      </c>
      <c r="C189">
        <v>0</v>
      </c>
      <c r="D189">
        <v>1</v>
      </c>
      <c r="E189">
        <v>2</v>
      </c>
      <c r="F189">
        <v>3</v>
      </c>
      <c r="G189">
        <v>0</v>
      </c>
      <c r="H189">
        <v>0</v>
      </c>
      <c r="I189">
        <v>0</v>
      </c>
      <c r="J189">
        <v>1</v>
      </c>
      <c r="K189">
        <v>2</v>
      </c>
      <c r="L189">
        <v>1</v>
      </c>
      <c r="M189">
        <v>2</v>
      </c>
      <c r="N189">
        <v>1</v>
      </c>
      <c r="O189">
        <v>2</v>
      </c>
      <c r="P189">
        <v>1</v>
      </c>
      <c r="Q189">
        <v>0</v>
      </c>
      <c r="R189">
        <v>1</v>
      </c>
      <c r="S189">
        <v>0</v>
      </c>
      <c r="T189">
        <v>0</v>
      </c>
      <c r="U189">
        <v>0</v>
      </c>
      <c r="V189">
        <v>2</v>
      </c>
      <c r="W189">
        <v>0</v>
      </c>
      <c r="X189">
        <v>0</v>
      </c>
      <c r="Y189">
        <v>5</v>
      </c>
      <c r="Z189">
        <v>0</v>
      </c>
      <c r="AA189">
        <v>2</v>
      </c>
      <c r="AB189">
        <v>0</v>
      </c>
      <c r="AC189">
        <f>IF('2026'!X189="",0,'2026'!X189)</f>
        <v>0</v>
      </c>
      <c r="AD189" s="104">
        <f t="shared" si="15"/>
        <v>0.5</v>
      </c>
    </row>
    <row r="190" spans="1:30" ht="14">
      <c r="A190" s="62" t="s">
        <v>20</v>
      </c>
      <c r="B190">
        <v>0</v>
      </c>
      <c r="C190">
        <v>0</v>
      </c>
      <c r="D190">
        <v>0</v>
      </c>
      <c r="E190">
        <v>1</v>
      </c>
      <c r="F190">
        <v>1</v>
      </c>
      <c r="G190">
        <v>0</v>
      </c>
      <c r="H190">
        <v>0</v>
      </c>
      <c r="I190">
        <v>1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1</v>
      </c>
      <c r="U190">
        <v>1</v>
      </c>
      <c r="V190">
        <v>0</v>
      </c>
      <c r="W190">
        <v>2</v>
      </c>
      <c r="X190">
        <v>0</v>
      </c>
      <c r="Y190">
        <v>0</v>
      </c>
      <c r="Z190">
        <v>0</v>
      </c>
      <c r="AA190">
        <v>1</v>
      </c>
      <c r="AB190">
        <v>0</v>
      </c>
      <c r="AC190">
        <f>IF('2026'!X190="",0,'2026'!X190)</f>
        <v>0</v>
      </c>
      <c r="AD190" s="104" t="str">
        <f t="shared" si="15"/>
        <v/>
      </c>
    </row>
    <row r="191" spans="1:30">
      <c r="AD191" s="104"/>
    </row>
    <row r="192" spans="1:30" ht="14">
      <c r="A192" s="2" t="s">
        <v>1455</v>
      </c>
      <c r="AD192" s="104"/>
    </row>
    <row r="193" spans="1:30" ht="14">
      <c r="A193" s="62" t="s">
        <v>264</v>
      </c>
      <c r="B193">
        <v>0</v>
      </c>
      <c r="C193">
        <v>0</v>
      </c>
      <c r="D193">
        <v>0</v>
      </c>
      <c r="E193">
        <v>5</v>
      </c>
      <c r="F193">
        <v>20</v>
      </c>
      <c r="G193">
        <v>4</v>
      </c>
      <c r="H193">
        <v>1</v>
      </c>
      <c r="I193">
        <v>5</v>
      </c>
      <c r="J193">
        <v>5</v>
      </c>
      <c r="K193">
        <v>0</v>
      </c>
      <c r="L193">
        <v>3</v>
      </c>
      <c r="M193">
        <v>0</v>
      </c>
      <c r="N193">
        <v>0</v>
      </c>
      <c r="O193">
        <v>1</v>
      </c>
      <c r="P193">
        <v>4</v>
      </c>
      <c r="Q193">
        <v>0</v>
      </c>
      <c r="R193">
        <v>2</v>
      </c>
      <c r="S193">
        <v>0</v>
      </c>
      <c r="T193">
        <v>2</v>
      </c>
      <c r="U193">
        <v>3</v>
      </c>
      <c r="V193">
        <v>0</v>
      </c>
      <c r="W193">
        <v>1</v>
      </c>
      <c r="X193">
        <v>0</v>
      </c>
      <c r="Y193">
        <v>1</v>
      </c>
      <c r="Z193">
        <v>5</v>
      </c>
      <c r="AA193">
        <v>3</v>
      </c>
      <c r="AB193">
        <v>1</v>
      </c>
      <c r="AC193">
        <f>IF('2026'!X193="",0,'2026'!X193)</f>
        <v>1</v>
      </c>
      <c r="AD193" s="104">
        <f t="shared" ref="AD193:AD205" si="16">IF(MEDIAN(B193:AC193)=0,"",MEDIAN(B193:AC193))</f>
        <v>1</v>
      </c>
    </row>
    <row r="194" spans="1:30" ht="14">
      <c r="A194" s="61" t="s">
        <v>265</v>
      </c>
      <c r="B194">
        <v>12</v>
      </c>
      <c r="C194">
        <v>5</v>
      </c>
      <c r="D194">
        <v>2</v>
      </c>
      <c r="E194">
        <v>6</v>
      </c>
      <c r="F194">
        <v>19</v>
      </c>
      <c r="G194">
        <v>2</v>
      </c>
      <c r="H194">
        <v>2</v>
      </c>
      <c r="I194">
        <v>14</v>
      </c>
      <c r="J194">
        <v>36</v>
      </c>
      <c r="K194">
        <v>6</v>
      </c>
      <c r="L194">
        <v>5</v>
      </c>
      <c r="M194">
        <v>1</v>
      </c>
      <c r="N194">
        <v>6</v>
      </c>
      <c r="O194">
        <v>4</v>
      </c>
      <c r="P194">
        <v>6</v>
      </c>
      <c r="Q194">
        <v>1</v>
      </c>
      <c r="R194">
        <v>12</v>
      </c>
      <c r="S194">
        <v>16</v>
      </c>
      <c r="T194">
        <v>16</v>
      </c>
      <c r="U194">
        <v>25</v>
      </c>
      <c r="V194">
        <v>4</v>
      </c>
      <c r="W194">
        <v>55</v>
      </c>
      <c r="X194">
        <v>2</v>
      </c>
      <c r="Y194">
        <v>3</v>
      </c>
      <c r="Z194">
        <v>20</v>
      </c>
      <c r="AA194">
        <v>33</v>
      </c>
      <c r="AB194">
        <v>5</v>
      </c>
      <c r="AC194">
        <f>IF('2026'!X194="",0,'2026'!X194)</f>
        <v>12</v>
      </c>
      <c r="AD194" s="104">
        <f t="shared" si="16"/>
        <v>6</v>
      </c>
    </row>
    <row r="195" spans="1:30" ht="14">
      <c r="A195" s="61" t="s">
        <v>51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1</v>
      </c>
      <c r="K195">
        <v>2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1</v>
      </c>
      <c r="Z195">
        <v>0</v>
      </c>
      <c r="AA195">
        <v>0</v>
      </c>
      <c r="AB195">
        <v>0</v>
      </c>
      <c r="AC195">
        <f>IF('2026'!X195="",0,'2026'!X195)</f>
        <v>0</v>
      </c>
      <c r="AD195" s="104" t="str">
        <f t="shared" si="16"/>
        <v/>
      </c>
    </row>
    <row r="196" spans="1:30" ht="14">
      <c r="A196" s="61" t="s">
        <v>126</v>
      </c>
      <c r="B196">
        <v>1</v>
      </c>
      <c r="C196">
        <v>0</v>
      </c>
      <c r="D196">
        <v>5</v>
      </c>
      <c r="E196">
        <v>14</v>
      </c>
      <c r="F196">
        <v>14</v>
      </c>
      <c r="G196">
        <v>3</v>
      </c>
      <c r="H196">
        <v>2</v>
      </c>
      <c r="I196">
        <v>4</v>
      </c>
      <c r="J196">
        <v>3</v>
      </c>
      <c r="K196">
        <v>5</v>
      </c>
      <c r="L196">
        <v>2</v>
      </c>
      <c r="M196">
        <v>11</v>
      </c>
      <c r="N196">
        <v>4</v>
      </c>
      <c r="O196">
        <v>5</v>
      </c>
      <c r="P196">
        <v>5</v>
      </c>
      <c r="Q196">
        <v>10</v>
      </c>
      <c r="R196">
        <v>1</v>
      </c>
      <c r="S196">
        <v>1</v>
      </c>
      <c r="T196">
        <v>8</v>
      </c>
      <c r="U196">
        <v>9</v>
      </c>
      <c r="V196">
        <v>6</v>
      </c>
      <c r="W196">
        <v>15</v>
      </c>
      <c r="X196">
        <v>5</v>
      </c>
      <c r="Y196">
        <v>18</v>
      </c>
      <c r="Z196">
        <v>7</v>
      </c>
      <c r="AA196">
        <v>7</v>
      </c>
      <c r="AB196">
        <v>3</v>
      </c>
      <c r="AC196">
        <f>IF('2026'!X196="",0,'2026'!X196)</f>
        <v>11</v>
      </c>
      <c r="AD196" s="104">
        <f t="shared" si="16"/>
        <v>5</v>
      </c>
    </row>
    <row r="197" spans="1:30" ht="14">
      <c r="A197" s="61" t="s">
        <v>127</v>
      </c>
      <c r="B197">
        <v>0</v>
      </c>
      <c r="C197">
        <v>7</v>
      </c>
      <c r="D197">
        <v>0</v>
      </c>
      <c r="E197">
        <v>18</v>
      </c>
      <c r="F197">
        <v>2</v>
      </c>
      <c r="G197">
        <v>3</v>
      </c>
      <c r="H197">
        <v>9</v>
      </c>
      <c r="I197">
        <v>1</v>
      </c>
      <c r="J197">
        <v>14</v>
      </c>
      <c r="K197">
        <v>10</v>
      </c>
      <c r="L197">
        <v>20</v>
      </c>
      <c r="M197">
        <v>18</v>
      </c>
      <c r="N197">
        <v>0</v>
      </c>
      <c r="O197">
        <v>2</v>
      </c>
      <c r="P197">
        <v>13</v>
      </c>
      <c r="Q197">
        <v>20</v>
      </c>
      <c r="R197">
        <v>4</v>
      </c>
      <c r="S197">
        <v>4</v>
      </c>
      <c r="T197">
        <v>19</v>
      </c>
      <c r="U197">
        <v>15</v>
      </c>
      <c r="V197">
        <v>8</v>
      </c>
      <c r="W197">
        <v>24</v>
      </c>
      <c r="X197">
        <v>7</v>
      </c>
      <c r="Y197">
        <v>9</v>
      </c>
      <c r="Z197">
        <v>20</v>
      </c>
      <c r="AA197">
        <v>19</v>
      </c>
      <c r="AB197">
        <v>10</v>
      </c>
      <c r="AC197">
        <f>IF('2026'!X197="",0,'2026'!X197)</f>
        <v>6</v>
      </c>
      <c r="AD197" s="104">
        <f t="shared" si="16"/>
        <v>9</v>
      </c>
    </row>
    <row r="198" spans="1:30" ht="14">
      <c r="A198" s="61" t="s">
        <v>128</v>
      </c>
      <c r="B198">
        <v>0</v>
      </c>
      <c r="C198">
        <v>1</v>
      </c>
      <c r="D198">
        <v>0</v>
      </c>
      <c r="E198">
        <v>13</v>
      </c>
      <c r="F198">
        <v>4</v>
      </c>
      <c r="G198">
        <v>6</v>
      </c>
      <c r="H198">
        <v>0</v>
      </c>
      <c r="I198">
        <v>16</v>
      </c>
      <c r="J198">
        <v>8</v>
      </c>
      <c r="K198">
        <v>11</v>
      </c>
      <c r="L198">
        <v>10</v>
      </c>
      <c r="M198">
        <v>7</v>
      </c>
      <c r="N198">
        <v>1</v>
      </c>
      <c r="O198">
        <v>2</v>
      </c>
      <c r="P198">
        <v>7</v>
      </c>
      <c r="Q198">
        <v>3</v>
      </c>
      <c r="R198">
        <v>4</v>
      </c>
      <c r="S198">
        <v>1</v>
      </c>
      <c r="T198">
        <v>5</v>
      </c>
      <c r="U198">
        <v>12</v>
      </c>
      <c r="V198">
        <v>4</v>
      </c>
      <c r="W198">
        <v>21</v>
      </c>
      <c r="X198">
        <v>4</v>
      </c>
      <c r="Y198">
        <v>6</v>
      </c>
      <c r="Z198">
        <v>4</v>
      </c>
      <c r="AA198">
        <v>5</v>
      </c>
      <c r="AB198">
        <v>2</v>
      </c>
      <c r="AC198">
        <f>IF('2026'!X198="",0,'2026'!X198)</f>
        <v>3</v>
      </c>
      <c r="AD198" s="104">
        <f t="shared" si="16"/>
        <v>4</v>
      </c>
    </row>
    <row r="199" spans="1:30" ht="14">
      <c r="A199" s="39" t="s">
        <v>1509</v>
      </c>
      <c r="B199">
        <v>1</v>
      </c>
      <c r="C199">
        <v>0</v>
      </c>
      <c r="D199">
        <v>1</v>
      </c>
      <c r="E199">
        <v>0</v>
      </c>
      <c r="F199">
        <v>1</v>
      </c>
      <c r="G199">
        <v>0</v>
      </c>
      <c r="H199">
        <v>0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1</v>
      </c>
      <c r="O199">
        <v>0</v>
      </c>
      <c r="P199">
        <v>3</v>
      </c>
      <c r="Q199">
        <v>1</v>
      </c>
      <c r="R199">
        <v>0</v>
      </c>
      <c r="S199">
        <v>0</v>
      </c>
      <c r="T199">
        <v>3</v>
      </c>
      <c r="U199">
        <v>2</v>
      </c>
      <c r="V199">
        <v>3</v>
      </c>
      <c r="W199">
        <v>2</v>
      </c>
      <c r="X199">
        <v>8</v>
      </c>
      <c r="Y199">
        <v>3</v>
      </c>
      <c r="Z199">
        <v>2</v>
      </c>
      <c r="AA199">
        <v>6</v>
      </c>
      <c r="AB199">
        <v>1</v>
      </c>
      <c r="AC199">
        <f>IF('2026'!X199="",0,'2026'!X199)</f>
        <v>6</v>
      </c>
      <c r="AD199" s="104">
        <f t="shared" si="16"/>
        <v>1</v>
      </c>
    </row>
    <row r="200" spans="1:30" ht="14">
      <c r="A200" s="61" t="s">
        <v>21</v>
      </c>
      <c r="B200">
        <v>0</v>
      </c>
      <c r="C200">
        <v>0</v>
      </c>
      <c r="D200">
        <v>2</v>
      </c>
      <c r="E200">
        <v>2</v>
      </c>
      <c r="F200">
        <v>1</v>
      </c>
      <c r="G200">
        <v>0</v>
      </c>
      <c r="H200">
        <v>3</v>
      </c>
      <c r="I200">
        <v>0</v>
      </c>
      <c r="J200">
        <v>0</v>
      </c>
      <c r="K200">
        <v>0</v>
      </c>
      <c r="L200">
        <v>5</v>
      </c>
      <c r="M200">
        <v>4</v>
      </c>
      <c r="N200">
        <v>2</v>
      </c>
      <c r="O200">
        <v>3</v>
      </c>
      <c r="P200">
        <v>13</v>
      </c>
      <c r="Q200">
        <v>5</v>
      </c>
      <c r="R200">
        <v>0</v>
      </c>
      <c r="S200">
        <v>12</v>
      </c>
      <c r="T200">
        <v>1</v>
      </c>
      <c r="U200">
        <v>3</v>
      </c>
      <c r="V200">
        <v>15</v>
      </c>
      <c r="W200">
        <v>3</v>
      </c>
      <c r="X200">
        <v>0</v>
      </c>
      <c r="Y200">
        <v>14</v>
      </c>
      <c r="Z200">
        <v>2</v>
      </c>
      <c r="AA200">
        <v>0</v>
      </c>
      <c r="AB200">
        <v>0</v>
      </c>
      <c r="AC200">
        <f>IF('2026'!X200="",0,'2026'!X200)</f>
        <v>2</v>
      </c>
      <c r="AD200" s="104">
        <f t="shared" si="16"/>
        <v>2</v>
      </c>
    </row>
    <row r="201" spans="1:30" ht="14">
      <c r="A201" s="61" t="s">
        <v>4</v>
      </c>
      <c r="B201">
        <v>7</v>
      </c>
      <c r="C201">
        <v>8</v>
      </c>
      <c r="D201">
        <v>10</v>
      </c>
      <c r="E201">
        <v>9</v>
      </c>
      <c r="F201">
        <v>20</v>
      </c>
      <c r="G201">
        <v>16</v>
      </c>
      <c r="H201">
        <v>10</v>
      </c>
      <c r="I201">
        <v>13</v>
      </c>
      <c r="J201">
        <v>10</v>
      </c>
      <c r="K201">
        <v>12</v>
      </c>
      <c r="L201">
        <v>19</v>
      </c>
      <c r="M201">
        <v>18</v>
      </c>
      <c r="N201">
        <v>2</v>
      </c>
      <c r="O201">
        <v>9</v>
      </c>
      <c r="P201">
        <v>15</v>
      </c>
      <c r="Q201">
        <v>10</v>
      </c>
      <c r="R201">
        <v>36</v>
      </c>
      <c r="S201">
        <v>18</v>
      </c>
      <c r="T201">
        <v>11</v>
      </c>
      <c r="U201">
        <v>15</v>
      </c>
      <c r="V201">
        <v>19</v>
      </c>
      <c r="W201">
        <v>19</v>
      </c>
      <c r="X201">
        <v>25</v>
      </c>
      <c r="Y201">
        <v>10</v>
      </c>
      <c r="Z201">
        <v>16</v>
      </c>
      <c r="AA201">
        <v>21</v>
      </c>
      <c r="AB201">
        <v>34</v>
      </c>
      <c r="AC201">
        <f>IF('2026'!X201="",0,'2026'!X201)</f>
        <v>25</v>
      </c>
      <c r="AD201" s="104">
        <f t="shared" si="16"/>
        <v>15</v>
      </c>
    </row>
    <row r="202" spans="1:30" ht="14">
      <c r="A202" s="61" t="s">
        <v>142</v>
      </c>
      <c r="B202">
        <v>3</v>
      </c>
      <c r="C202">
        <v>3</v>
      </c>
      <c r="D202">
        <v>0</v>
      </c>
      <c r="E202">
        <v>14</v>
      </c>
      <c r="F202">
        <v>30</v>
      </c>
      <c r="G202">
        <v>6</v>
      </c>
      <c r="H202">
        <v>0</v>
      </c>
      <c r="I202">
        <v>31</v>
      </c>
      <c r="J202">
        <v>1</v>
      </c>
      <c r="K202">
        <v>4</v>
      </c>
      <c r="L202">
        <v>7</v>
      </c>
      <c r="M202">
        <v>0</v>
      </c>
      <c r="N202">
        <v>7</v>
      </c>
      <c r="O202">
        <v>4</v>
      </c>
      <c r="P202">
        <v>24</v>
      </c>
      <c r="Q202">
        <v>11</v>
      </c>
      <c r="R202">
        <v>14</v>
      </c>
      <c r="S202">
        <v>10</v>
      </c>
      <c r="T202">
        <v>14</v>
      </c>
      <c r="U202">
        <v>31</v>
      </c>
      <c r="V202">
        <v>10</v>
      </c>
      <c r="W202">
        <v>31</v>
      </c>
      <c r="X202">
        <v>4</v>
      </c>
      <c r="Y202">
        <v>5</v>
      </c>
      <c r="Z202">
        <v>29</v>
      </c>
      <c r="AA202">
        <v>20</v>
      </c>
      <c r="AB202">
        <v>17</v>
      </c>
      <c r="AC202">
        <f>IF('2026'!X202="",0,'2026'!X202)</f>
        <v>36</v>
      </c>
      <c r="AD202" s="104">
        <f t="shared" si="16"/>
        <v>10</v>
      </c>
    </row>
    <row r="203" spans="1:30" ht="14">
      <c r="A203" s="61" t="s">
        <v>143</v>
      </c>
      <c r="B203">
        <v>25</v>
      </c>
      <c r="C203">
        <v>47</v>
      </c>
      <c r="D203">
        <v>55</v>
      </c>
      <c r="E203">
        <v>73</v>
      </c>
      <c r="F203">
        <v>166</v>
      </c>
      <c r="G203">
        <v>110</v>
      </c>
      <c r="H203">
        <v>57</v>
      </c>
      <c r="I203">
        <v>62</v>
      </c>
      <c r="J203">
        <v>61</v>
      </c>
      <c r="K203">
        <v>44</v>
      </c>
      <c r="L203">
        <v>185</v>
      </c>
      <c r="M203">
        <v>82</v>
      </c>
      <c r="N203">
        <v>98</v>
      </c>
      <c r="O203">
        <v>82</v>
      </c>
      <c r="P203">
        <v>98</v>
      </c>
      <c r="Q203">
        <v>59</v>
      </c>
      <c r="R203">
        <v>101</v>
      </c>
      <c r="S203">
        <v>68</v>
      </c>
      <c r="T203">
        <v>40</v>
      </c>
      <c r="U203">
        <v>81</v>
      </c>
      <c r="V203">
        <v>61</v>
      </c>
      <c r="W203">
        <v>113</v>
      </c>
      <c r="X203">
        <v>65</v>
      </c>
      <c r="Y203">
        <v>57</v>
      </c>
      <c r="Z203">
        <v>65</v>
      </c>
      <c r="AA203">
        <v>77</v>
      </c>
      <c r="AB203">
        <v>62</v>
      </c>
      <c r="AC203">
        <f>IF('2026'!X203="",0,'2026'!X203)</f>
        <v>51</v>
      </c>
      <c r="AD203" s="104">
        <f t="shared" si="16"/>
        <v>65</v>
      </c>
    </row>
    <row r="204" spans="1:30" ht="14">
      <c r="A204" s="61" t="s">
        <v>52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3</v>
      </c>
      <c r="Q204">
        <v>0</v>
      </c>
      <c r="R204">
        <v>0</v>
      </c>
      <c r="S204">
        <v>0</v>
      </c>
      <c r="T204">
        <v>0</v>
      </c>
      <c r="U204">
        <v>3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f>IF('2026'!X204="",0,'2026'!X204)</f>
        <v>0</v>
      </c>
      <c r="AD204" s="104" t="str">
        <f t="shared" si="16"/>
        <v/>
      </c>
    </row>
    <row r="205" spans="1:30" ht="14">
      <c r="A205" s="61" t="s">
        <v>22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2</v>
      </c>
      <c r="J205">
        <v>0</v>
      </c>
      <c r="K205">
        <v>0</v>
      </c>
      <c r="L205">
        <v>0</v>
      </c>
      <c r="M205">
        <v>1</v>
      </c>
      <c r="N205">
        <v>1</v>
      </c>
      <c r="O205">
        <v>0</v>
      </c>
      <c r="P205">
        <v>0</v>
      </c>
      <c r="Q205">
        <v>0</v>
      </c>
      <c r="R205">
        <v>0</v>
      </c>
      <c r="S205">
        <v>4</v>
      </c>
      <c r="T205">
        <v>2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f>IF('2026'!X205="",0,'2026'!X205)</f>
        <v>0</v>
      </c>
      <c r="AD205" s="104" t="str">
        <f t="shared" si="16"/>
        <v/>
      </c>
    </row>
    <row r="206" spans="1:30">
      <c r="AD206" s="104"/>
    </row>
    <row r="207" spans="1:30" ht="14">
      <c r="A207" s="2" t="s">
        <v>556</v>
      </c>
      <c r="AD207" s="104"/>
    </row>
    <row r="208" spans="1:30" ht="14">
      <c r="A208" s="61" t="s">
        <v>482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1</v>
      </c>
      <c r="K208">
        <v>0</v>
      </c>
      <c r="L208">
        <v>0</v>
      </c>
      <c r="M208">
        <v>5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4</v>
      </c>
      <c r="Z208">
        <v>0</v>
      </c>
      <c r="AA208">
        <v>1</v>
      </c>
      <c r="AB208">
        <v>0</v>
      </c>
      <c r="AC208">
        <f>IF('2026'!X208="",0,'2026'!X208)</f>
        <v>1</v>
      </c>
      <c r="AD208" s="104" t="str">
        <f t="shared" ref="AD208:AD212" si="17">IF(MEDIAN(B208:AC208)=0,"",MEDIAN(B208:AC208))</f>
        <v/>
      </c>
    </row>
    <row r="209" spans="1:30" ht="14">
      <c r="A209" s="62" t="s">
        <v>341</v>
      </c>
      <c r="B209">
        <v>51</v>
      </c>
      <c r="C209">
        <v>7</v>
      </c>
      <c r="D209">
        <v>10</v>
      </c>
      <c r="E209">
        <v>12</v>
      </c>
      <c r="F209">
        <v>28</v>
      </c>
      <c r="G209">
        <v>28</v>
      </c>
      <c r="H209">
        <v>11</v>
      </c>
      <c r="I209">
        <v>25</v>
      </c>
      <c r="J209">
        <v>22</v>
      </c>
      <c r="K209">
        <v>14</v>
      </c>
      <c r="L209">
        <v>20</v>
      </c>
      <c r="M209">
        <v>18</v>
      </c>
      <c r="N209">
        <v>19</v>
      </c>
      <c r="O209">
        <v>12</v>
      </c>
      <c r="P209">
        <v>18</v>
      </c>
      <c r="Q209">
        <v>24</v>
      </c>
      <c r="R209">
        <v>15</v>
      </c>
      <c r="S209">
        <v>7</v>
      </c>
      <c r="T209">
        <v>21</v>
      </c>
      <c r="U209">
        <v>31</v>
      </c>
      <c r="V209">
        <v>25</v>
      </c>
      <c r="W209">
        <v>31</v>
      </c>
      <c r="X209">
        <v>17</v>
      </c>
      <c r="Y209">
        <v>22</v>
      </c>
      <c r="Z209">
        <v>32</v>
      </c>
      <c r="AA209">
        <v>36</v>
      </c>
      <c r="AB209">
        <v>26</v>
      </c>
      <c r="AC209">
        <f>IF('2026'!X209="",0,'2026'!X209)</f>
        <v>27</v>
      </c>
      <c r="AD209" s="104">
        <f t="shared" si="17"/>
        <v>21.5</v>
      </c>
    </row>
    <row r="210" spans="1:30" ht="14">
      <c r="A210" s="61" t="s">
        <v>502</v>
      </c>
      <c r="B210">
        <v>0</v>
      </c>
      <c r="C210">
        <v>11</v>
      </c>
      <c r="D210">
        <v>5</v>
      </c>
      <c r="E210">
        <v>19</v>
      </c>
      <c r="F210">
        <v>18</v>
      </c>
      <c r="G210">
        <v>31</v>
      </c>
      <c r="H210">
        <v>2</v>
      </c>
      <c r="I210">
        <v>28</v>
      </c>
      <c r="J210">
        <v>8</v>
      </c>
      <c r="K210">
        <v>18</v>
      </c>
      <c r="L210">
        <v>32</v>
      </c>
      <c r="M210">
        <v>15</v>
      </c>
      <c r="N210">
        <v>108</v>
      </c>
      <c r="O210">
        <v>14</v>
      </c>
      <c r="P210">
        <v>13</v>
      </c>
      <c r="Q210">
        <v>18</v>
      </c>
      <c r="R210">
        <v>18</v>
      </c>
      <c r="S210">
        <v>3</v>
      </c>
      <c r="T210">
        <v>18</v>
      </c>
      <c r="U210">
        <v>22</v>
      </c>
      <c r="V210">
        <v>48</v>
      </c>
      <c r="W210">
        <v>59</v>
      </c>
      <c r="X210">
        <v>28</v>
      </c>
      <c r="Y210">
        <v>30</v>
      </c>
      <c r="Z210">
        <v>50</v>
      </c>
      <c r="AA210">
        <v>32</v>
      </c>
      <c r="AB210">
        <v>30</v>
      </c>
      <c r="AC210">
        <f>IF('2026'!X210="",0,'2026'!X210)</f>
        <v>93</v>
      </c>
      <c r="AD210" s="104">
        <f t="shared" si="17"/>
        <v>18.5</v>
      </c>
    </row>
    <row r="211" spans="1:30" ht="14">
      <c r="A211" s="61" t="s">
        <v>741</v>
      </c>
      <c r="B211">
        <v>0</v>
      </c>
      <c r="C211">
        <v>0</v>
      </c>
      <c r="D211">
        <v>0</v>
      </c>
      <c r="E211">
        <v>0</v>
      </c>
      <c r="F211">
        <v>10</v>
      </c>
      <c r="G211">
        <v>0</v>
      </c>
      <c r="H211">
        <v>0</v>
      </c>
      <c r="I211">
        <v>7</v>
      </c>
      <c r="J211">
        <v>0</v>
      </c>
      <c r="K211">
        <v>0</v>
      </c>
      <c r="L211">
        <v>0</v>
      </c>
      <c r="M211">
        <v>0</v>
      </c>
      <c r="N211">
        <v>26</v>
      </c>
      <c r="O211">
        <v>2</v>
      </c>
      <c r="P211">
        <v>3</v>
      </c>
      <c r="Q211">
        <v>3</v>
      </c>
      <c r="R211">
        <v>0</v>
      </c>
      <c r="S211">
        <v>0</v>
      </c>
      <c r="T211">
        <v>0</v>
      </c>
      <c r="U211">
        <v>2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f>IF('2026'!X211="",0,'2026'!X211)</f>
        <v>1</v>
      </c>
      <c r="AD211" s="104" t="str">
        <f t="shared" si="17"/>
        <v/>
      </c>
    </row>
    <row r="212" spans="1:30" ht="14">
      <c r="A212" s="61" t="s">
        <v>23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3</v>
      </c>
      <c r="M212">
        <v>0</v>
      </c>
      <c r="N212">
        <v>0</v>
      </c>
      <c r="O212">
        <v>0</v>
      </c>
      <c r="P212">
        <v>1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6</v>
      </c>
      <c r="Y212">
        <v>0</v>
      </c>
      <c r="Z212">
        <v>0</v>
      </c>
      <c r="AA212">
        <v>0</v>
      </c>
      <c r="AB212">
        <v>0</v>
      </c>
      <c r="AC212">
        <f>IF('2026'!X212="",0,'2026'!X212)</f>
        <v>0</v>
      </c>
      <c r="AD212" s="104" t="str">
        <f t="shared" si="17"/>
        <v/>
      </c>
    </row>
    <row r="213" spans="1:30">
      <c r="A213" s="48"/>
      <c r="AD213" s="104"/>
    </row>
    <row r="214" spans="1:30" ht="14">
      <c r="A214" s="2" t="s">
        <v>1456</v>
      </c>
      <c r="AD214" s="104"/>
    </row>
    <row r="215" spans="1:30" ht="14">
      <c r="A215" s="61" t="s">
        <v>497</v>
      </c>
      <c r="B215">
        <v>1</v>
      </c>
      <c r="C215">
        <v>2</v>
      </c>
      <c r="D215">
        <v>1</v>
      </c>
      <c r="E215">
        <v>6</v>
      </c>
      <c r="F215">
        <v>0</v>
      </c>
      <c r="G215">
        <v>4</v>
      </c>
      <c r="H215">
        <v>2</v>
      </c>
      <c r="I215">
        <v>1</v>
      </c>
      <c r="J215">
        <v>1</v>
      </c>
      <c r="K215">
        <v>3</v>
      </c>
      <c r="L215">
        <v>1</v>
      </c>
      <c r="M215">
        <v>8</v>
      </c>
      <c r="N215">
        <v>2</v>
      </c>
      <c r="O215">
        <v>2</v>
      </c>
      <c r="P215">
        <v>3</v>
      </c>
      <c r="Q215">
        <v>0</v>
      </c>
      <c r="R215">
        <v>1</v>
      </c>
      <c r="S215">
        <v>4</v>
      </c>
      <c r="T215">
        <v>2</v>
      </c>
      <c r="U215">
        <v>3</v>
      </c>
      <c r="V215">
        <v>0</v>
      </c>
      <c r="W215">
        <v>3</v>
      </c>
      <c r="X215">
        <v>0</v>
      </c>
      <c r="Y215">
        <v>1</v>
      </c>
      <c r="Z215">
        <v>0</v>
      </c>
      <c r="AA215">
        <v>1</v>
      </c>
      <c r="AB215">
        <v>1</v>
      </c>
      <c r="AC215">
        <f>IF('2026'!X215="",0,'2026'!X215)</f>
        <v>1</v>
      </c>
      <c r="AD215" s="104">
        <f>IF(MEDIAN(B215:AC215)=0,"",MEDIAN(B215:AC215))</f>
        <v>1</v>
      </c>
    </row>
    <row r="216" spans="1:30">
      <c r="AD216" s="104"/>
    </row>
    <row r="217" spans="1:30" ht="14">
      <c r="A217" s="2" t="s">
        <v>557</v>
      </c>
      <c r="AD217" s="104"/>
    </row>
    <row r="218" spans="1:30" ht="14">
      <c r="A218" s="61" t="s">
        <v>1288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4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1</v>
      </c>
      <c r="AA218">
        <v>0</v>
      </c>
      <c r="AB218">
        <v>1</v>
      </c>
      <c r="AC218">
        <f>IF('2026'!X218="",0,'2026'!X218)</f>
        <v>0</v>
      </c>
      <c r="AD218" s="104" t="str">
        <f t="shared" ref="AD218:AD224" si="18">IF(MEDIAN(B218:AC218)=0,"",MEDIAN(B218:AC218))</f>
        <v/>
      </c>
    </row>
    <row r="219" spans="1:30" ht="14">
      <c r="A219" s="62" t="s">
        <v>343</v>
      </c>
      <c r="B219">
        <v>14</v>
      </c>
      <c r="C219">
        <v>18</v>
      </c>
      <c r="D219">
        <v>86</v>
      </c>
      <c r="E219">
        <v>33</v>
      </c>
      <c r="F219">
        <v>49</v>
      </c>
      <c r="G219">
        <v>55</v>
      </c>
      <c r="H219">
        <v>74</v>
      </c>
      <c r="I219">
        <v>22</v>
      </c>
      <c r="J219">
        <v>24</v>
      </c>
      <c r="K219">
        <v>20</v>
      </c>
      <c r="L219">
        <v>55</v>
      </c>
      <c r="M219">
        <v>55</v>
      </c>
      <c r="N219">
        <v>22</v>
      </c>
      <c r="O219">
        <v>9</v>
      </c>
      <c r="P219">
        <v>21</v>
      </c>
      <c r="Q219">
        <v>39</v>
      </c>
      <c r="R219">
        <v>22</v>
      </c>
      <c r="S219">
        <v>9</v>
      </c>
      <c r="T219">
        <v>13</v>
      </c>
      <c r="U219">
        <v>8</v>
      </c>
      <c r="V219">
        <v>40</v>
      </c>
      <c r="W219">
        <v>62</v>
      </c>
      <c r="X219">
        <v>72</v>
      </c>
      <c r="Y219">
        <v>33</v>
      </c>
      <c r="Z219">
        <v>43</v>
      </c>
      <c r="AA219">
        <v>34</v>
      </c>
      <c r="AB219">
        <v>52</v>
      </c>
      <c r="AC219">
        <f>IF('2026'!X219="",0,'2026'!X219)</f>
        <v>36</v>
      </c>
      <c r="AD219" s="104">
        <f t="shared" si="18"/>
        <v>33.5</v>
      </c>
    </row>
    <row r="220" spans="1:30" ht="14">
      <c r="A220" s="61" t="s">
        <v>1230</v>
      </c>
      <c r="B220">
        <v>13</v>
      </c>
      <c r="C220">
        <v>12</v>
      </c>
      <c r="D220">
        <v>54</v>
      </c>
      <c r="E220">
        <v>31</v>
      </c>
      <c r="F220">
        <v>33</v>
      </c>
      <c r="G220">
        <v>108</v>
      </c>
      <c r="H220">
        <v>33</v>
      </c>
      <c r="I220">
        <v>54</v>
      </c>
      <c r="J220">
        <v>42</v>
      </c>
      <c r="K220">
        <v>17</v>
      </c>
      <c r="L220">
        <v>58</v>
      </c>
      <c r="M220">
        <v>82</v>
      </c>
      <c r="N220">
        <v>60</v>
      </c>
      <c r="O220">
        <v>54</v>
      </c>
      <c r="P220">
        <v>58</v>
      </c>
      <c r="Q220">
        <v>83</v>
      </c>
      <c r="R220">
        <v>86</v>
      </c>
      <c r="S220">
        <v>44</v>
      </c>
      <c r="T220">
        <v>52</v>
      </c>
      <c r="U220">
        <v>70</v>
      </c>
      <c r="V220">
        <v>58</v>
      </c>
      <c r="W220">
        <v>107</v>
      </c>
      <c r="X220">
        <v>115</v>
      </c>
      <c r="Y220">
        <v>98</v>
      </c>
      <c r="Z220">
        <v>94</v>
      </c>
      <c r="AA220">
        <v>100</v>
      </c>
      <c r="AB220">
        <v>83</v>
      </c>
      <c r="AC220">
        <f>IF('2026'!X220="",0,'2026'!X220)</f>
        <v>109</v>
      </c>
      <c r="AD220" s="104">
        <f t="shared" si="18"/>
        <v>58</v>
      </c>
    </row>
    <row r="221" spans="1:30" ht="14">
      <c r="A221" s="61" t="s">
        <v>496</v>
      </c>
      <c r="B221">
        <v>10</v>
      </c>
      <c r="C221">
        <v>5</v>
      </c>
      <c r="D221">
        <v>16</v>
      </c>
      <c r="E221">
        <v>26</v>
      </c>
      <c r="F221">
        <v>52</v>
      </c>
      <c r="G221">
        <v>20</v>
      </c>
      <c r="H221">
        <v>18</v>
      </c>
      <c r="I221">
        <v>25</v>
      </c>
      <c r="J221">
        <v>31</v>
      </c>
      <c r="K221">
        <v>14</v>
      </c>
      <c r="L221">
        <v>40</v>
      </c>
      <c r="M221">
        <v>46</v>
      </c>
      <c r="N221">
        <v>17</v>
      </c>
      <c r="O221">
        <v>46</v>
      </c>
      <c r="P221">
        <v>31</v>
      </c>
      <c r="Q221">
        <v>42</v>
      </c>
      <c r="R221">
        <v>35</v>
      </c>
      <c r="S221">
        <v>26</v>
      </c>
      <c r="T221">
        <v>31</v>
      </c>
      <c r="U221">
        <v>21</v>
      </c>
      <c r="V221">
        <v>51</v>
      </c>
      <c r="W221">
        <v>48</v>
      </c>
      <c r="X221">
        <v>44</v>
      </c>
      <c r="Y221">
        <v>30</v>
      </c>
      <c r="Z221">
        <v>18</v>
      </c>
      <c r="AA221">
        <v>23</v>
      </c>
      <c r="AB221">
        <v>23</v>
      </c>
      <c r="AC221">
        <f>IF('2026'!X221="",0,'2026'!X221)</f>
        <v>30</v>
      </c>
      <c r="AD221" s="104">
        <f t="shared" si="18"/>
        <v>28</v>
      </c>
    </row>
    <row r="222" spans="1:30" ht="14">
      <c r="A222" s="61" t="s">
        <v>793</v>
      </c>
      <c r="B222">
        <v>64</v>
      </c>
      <c r="C222">
        <v>76</v>
      </c>
      <c r="D222">
        <v>243</v>
      </c>
      <c r="E222">
        <v>183</v>
      </c>
      <c r="F222">
        <v>119</v>
      </c>
      <c r="G222">
        <v>181</v>
      </c>
      <c r="H222">
        <v>168</v>
      </c>
      <c r="I222">
        <v>94</v>
      </c>
      <c r="J222">
        <v>118</v>
      </c>
      <c r="K222">
        <v>54</v>
      </c>
      <c r="L222">
        <v>116</v>
      </c>
      <c r="M222">
        <v>111</v>
      </c>
      <c r="N222">
        <v>109</v>
      </c>
      <c r="O222">
        <v>84</v>
      </c>
      <c r="P222">
        <v>82</v>
      </c>
      <c r="Q222">
        <v>112</v>
      </c>
      <c r="R222">
        <v>99</v>
      </c>
      <c r="S222">
        <v>110</v>
      </c>
      <c r="T222">
        <v>85</v>
      </c>
      <c r="U222">
        <v>83</v>
      </c>
      <c r="V222">
        <v>58</v>
      </c>
      <c r="W222">
        <v>146</v>
      </c>
      <c r="X222">
        <v>156</v>
      </c>
      <c r="Y222">
        <v>99</v>
      </c>
      <c r="Z222">
        <v>111</v>
      </c>
      <c r="AA222">
        <v>71</v>
      </c>
      <c r="AB222">
        <v>130</v>
      </c>
      <c r="AC222">
        <f>IF('2026'!X222="",0,'2026'!X222)</f>
        <v>100</v>
      </c>
      <c r="AD222" s="104">
        <f t="shared" si="18"/>
        <v>109.5</v>
      </c>
    </row>
    <row r="223" spans="1:30" ht="14">
      <c r="A223" s="61" t="s">
        <v>794</v>
      </c>
      <c r="B223">
        <v>30</v>
      </c>
      <c r="C223">
        <v>56</v>
      </c>
      <c r="D223">
        <v>82</v>
      </c>
      <c r="E223">
        <v>56</v>
      </c>
      <c r="F223">
        <v>111</v>
      </c>
      <c r="G223">
        <v>74</v>
      </c>
      <c r="H223">
        <v>56</v>
      </c>
      <c r="I223">
        <v>131</v>
      </c>
      <c r="J223">
        <v>90</v>
      </c>
      <c r="K223">
        <v>70</v>
      </c>
      <c r="L223">
        <v>102</v>
      </c>
      <c r="M223">
        <v>143</v>
      </c>
      <c r="N223">
        <v>84</v>
      </c>
      <c r="O223">
        <v>62</v>
      </c>
      <c r="P223">
        <v>101</v>
      </c>
      <c r="Q223">
        <v>137</v>
      </c>
      <c r="R223">
        <v>110</v>
      </c>
      <c r="S223">
        <v>86</v>
      </c>
      <c r="T223">
        <v>124</v>
      </c>
      <c r="U223">
        <v>157</v>
      </c>
      <c r="V223">
        <v>127</v>
      </c>
      <c r="W223">
        <v>257</v>
      </c>
      <c r="X223">
        <v>249</v>
      </c>
      <c r="Y223">
        <v>218</v>
      </c>
      <c r="Z223">
        <v>160</v>
      </c>
      <c r="AA223">
        <v>163</v>
      </c>
      <c r="AB223">
        <v>151</v>
      </c>
      <c r="AC223">
        <f>IF('2026'!X223="",0,'2026'!X223)</f>
        <v>126</v>
      </c>
      <c r="AD223" s="104">
        <f t="shared" si="18"/>
        <v>110.5</v>
      </c>
    </row>
    <row r="224" spans="1:30" ht="14">
      <c r="A224" s="51" t="s">
        <v>1409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2</v>
      </c>
      <c r="Y224">
        <v>1</v>
      </c>
      <c r="Z224">
        <v>0</v>
      </c>
      <c r="AA224">
        <v>0</v>
      </c>
      <c r="AB224">
        <v>0</v>
      </c>
      <c r="AC224">
        <f>IF('2026'!X224="",0,'2026'!X224)</f>
        <v>0</v>
      </c>
      <c r="AD224" s="104" t="str">
        <f t="shared" si="18"/>
        <v/>
      </c>
    </row>
    <row r="225" spans="1:30">
      <c r="A225" s="51"/>
      <c r="AD225" s="104"/>
    </row>
    <row r="226" spans="1:30" ht="14">
      <c r="A226" s="2" t="s">
        <v>698</v>
      </c>
      <c r="AD226" s="104"/>
    </row>
    <row r="227" spans="1:30" ht="14">
      <c r="A227" s="61" t="s">
        <v>165</v>
      </c>
      <c r="B227">
        <v>15</v>
      </c>
      <c r="C227">
        <v>10</v>
      </c>
      <c r="D227">
        <v>31</v>
      </c>
      <c r="E227">
        <v>19</v>
      </c>
      <c r="F227">
        <v>45</v>
      </c>
      <c r="G227">
        <v>72</v>
      </c>
      <c r="H227">
        <v>37</v>
      </c>
      <c r="I227">
        <v>31</v>
      </c>
      <c r="J227">
        <v>5</v>
      </c>
      <c r="K227">
        <v>29</v>
      </c>
      <c r="L227">
        <v>23</v>
      </c>
      <c r="M227">
        <v>23</v>
      </c>
      <c r="N227">
        <v>22</v>
      </c>
      <c r="O227">
        <v>25</v>
      </c>
      <c r="P227">
        <v>30</v>
      </c>
      <c r="Q227">
        <v>27</v>
      </c>
      <c r="R227">
        <v>22</v>
      </c>
      <c r="S227">
        <v>10</v>
      </c>
      <c r="T227">
        <v>23</v>
      </c>
      <c r="U227">
        <v>17</v>
      </c>
      <c r="V227">
        <v>61</v>
      </c>
      <c r="W227">
        <v>51</v>
      </c>
      <c r="X227">
        <v>52</v>
      </c>
      <c r="Y227">
        <v>67</v>
      </c>
      <c r="Z227">
        <v>52</v>
      </c>
      <c r="AA227">
        <v>42</v>
      </c>
      <c r="AB227">
        <v>42</v>
      </c>
      <c r="AC227">
        <f>IF('2026'!X227="",0,'2026'!X227)</f>
        <v>70</v>
      </c>
      <c r="AD227" s="104">
        <f t="shared" ref="AD227:AD230" si="19">IF(MEDIAN(B227:AC227)=0,"",MEDIAN(B227:AC227))</f>
        <v>29.5</v>
      </c>
    </row>
    <row r="228" spans="1:30" ht="14">
      <c r="A228" s="61" t="s">
        <v>320</v>
      </c>
      <c r="B228">
        <v>0</v>
      </c>
      <c r="C228">
        <v>2</v>
      </c>
      <c r="D228">
        <v>5</v>
      </c>
      <c r="E228">
        <v>11</v>
      </c>
      <c r="F228">
        <v>12</v>
      </c>
      <c r="G228">
        <v>5</v>
      </c>
      <c r="H228">
        <v>3</v>
      </c>
      <c r="I228">
        <v>11</v>
      </c>
      <c r="J228">
        <v>10</v>
      </c>
      <c r="K228">
        <v>17</v>
      </c>
      <c r="L228">
        <v>7</v>
      </c>
      <c r="M228">
        <v>22</v>
      </c>
      <c r="N228">
        <v>7</v>
      </c>
      <c r="O228">
        <v>4</v>
      </c>
      <c r="P228">
        <v>7</v>
      </c>
      <c r="Q228">
        <v>19</v>
      </c>
      <c r="R228">
        <v>3</v>
      </c>
      <c r="S228">
        <v>1</v>
      </c>
      <c r="T228">
        <v>10</v>
      </c>
      <c r="U228">
        <v>6</v>
      </c>
      <c r="V228">
        <v>4</v>
      </c>
      <c r="W228">
        <v>18</v>
      </c>
      <c r="X228">
        <v>26</v>
      </c>
      <c r="Y228">
        <v>6</v>
      </c>
      <c r="Z228">
        <v>3</v>
      </c>
      <c r="AA228">
        <v>4</v>
      </c>
      <c r="AB228">
        <v>4</v>
      </c>
      <c r="AC228">
        <f>IF('2026'!X228="",0,'2026'!X228)</f>
        <v>13</v>
      </c>
      <c r="AD228" s="104">
        <f t="shared" si="19"/>
        <v>6.5</v>
      </c>
    </row>
    <row r="229" spans="1:30" ht="14">
      <c r="A229" s="61" t="s">
        <v>172</v>
      </c>
      <c r="B229">
        <v>2</v>
      </c>
      <c r="C229">
        <v>13</v>
      </c>
      <c r="D229">
        <v>9</v>
      </c>
      <c r="E229">
        <v>5</v>
      </c>
      <c r="F229">
        <v>18</v>
      </c>
      <c r="G229">
        <v>21</v>
      </c>
      <c r="H229">
        <v>6</v>
      </c>
      <c r="I229">
        <v>8</v>
      </c>
      <c r="J229">
        <v>9</v>
      </c>
      <c r="K229">
        <v>2</v>
      </c>
      <c r="L229">
        <v>13</v>
      </c>
      <c r="M229">
        <v>2</v>
      </c>
      <c r="N229">
        <v>3</v>
      </c>
      <c r="O229">
        <v>6</v>
      </c>
      <c r="P229">
        <v>6</v>
      </c>
      <c r="Q229">
        <v>7</v>
      </c>
      <c r="R229">
        <v>1</v>
      </c>
      <c r="S229">
        <v>2</v>
      </c>
      <c r="T229">
        <v>11</v>
      </c>
      <c r="U229">
        <v>7</v>
      </c>
      <c r="V229">
        <v>49</v>
      </c>
      <c r="W229">
        <v>14</v>
      </c>
      <c r="X229">
        <v>38</v>
      </c>
      <c r="Y229">
        <v>17</v>
      </c>
      <c r="Z229">
        <v>27</v>
      </c>
      <c r="AA229">
        <v>22</v>
      </c>
      <c r="AB229">
        <v>12</v>
      </c>
      <c r="AC229">
        <f>IF('2026'!X229="",0,'2026'!X229)</f>
        <v>16</v>
      </c>
      <c r="AD229" s="104">
        <f t="shared" si="19"/>
        <v>9</v>
      </c>
    </row>
    <row r="230" spans="1:30" ht="14">
      <c r="A230" s="64" t="s">
        <v>617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1</v>
      </c>
      <c r="K230">
        <v>0</v>
      </c>
      <c r="L230">
        <v>0</v>
      </c>
      <c r="M230">
        <v>0</v>
      </c>
      <c r="N230">
        <v>0</v>
      </c>
      <c r="O230">
        <v>1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f>IF('2026'!X230="",0,'2026'!X230)</f>
        <v>0</v>
      </c>
      <c r="AD230" s="104" t="str">
        <f t="shared" si="19"/>
        <v/>
      </c>
    </row>
    <row r="232" spans="1:30" ht="14">
      <c r="A232" s="2" t="s">
        <v>558</v>
      </c>
      <c r="AD232" s="104"/>
    </row>
    <row r="233" spans="1:30" ht="14">
      <c r="A233" s="61" t="s">
        <v>470</v>
      </c>
      <c r="B233">
        <v>26</v>
      </c>
      <c r="C233">
        <v>42</v>
      </c>
      <c r="D233">
        <v>80</v>
      </c>
      <c r="E233">
        <v>62</v>
      </c>
      <c r="F233">
        <v>47</v>
      </c>
      <c r="G233">
        <v>57</v>
      </c>
      <c r="H233">
        <v>139</v>
      </c>
      <c r="I233">
        <v>58</v>
      </c>
      <c r="J233">
        <v>256</v>
      </c>
      <c r="K233">
        <v>143</v>
      </c>
      <c r="L233">
        <v>219</v>
      </c>
      <c r="M233">
        <v>175</v>
      </c>
      <c r="N233">
        <v>51</v>
      </c>
      <c r="O233">
        <v>52</v>
      </c>
      <c r="P233">
        <v>88</v>
      </c>
      <c r="Q233">
        <v>30</v>
      </c>
      <c r="R233">
        <v>79</v>
      </c>
      <c r="S233">
        <v>107</v>
      </c>
      <c r="T233">
        <v>92</v>
      </c>
      <c r="U233">
        <v>92</v>
      </c>
      <c r="V233">
        <v>49</v>
      </c>
      <c r="W233">
        <v>203</v>
      </c>
      <c r="X233">
        <v>115</v>
      </c>
      <c r="Y233">
        <v>181</v>
      </c>
      <c r="Z233">
        <v>81</v>
      </c>
      <c r="AA233">
        <v>46</v>
      </c>
      <c r="AB233">
        <v>51</v>
      </c>
      <c r="AC233">
        <f>IF('2026'!X233="",0,'2026'!X233)</f>
        <v>78</v>
      </c>
      <c r="AD233" s="104">
        <f t="shared" ref="AD233:AD243" si="20">IF(MEDIAN(B233:AC233)=0,"",MEDIAN(B233:AC233))</f>
        <v>79.5</v>
      </c>
    </row>
    <row r="234" spans="1:30" ht="14">
      <c r="A234" s="61" t="s">
        <v>474</v>
      </c>
      <c r="B234">
        <v>0</v>
      </c>
      <c r="C234">
        <v>0</v>
      </c>
      <c r="D234">
        <v>45</v>
      </c>
      <c r="E234">
        <v>7</v>
      </c>
      <c r="F234">
        <v>67</v>
      </c>
      <c r="G234">
        <v>12</v>
      </c>
      <c r="H234">
        <v>0</v>
      </c>
      <c r="I234">
        <v>0</v>
      </c>
      <c r="J234">
        <v>11</v>
      </c>
      <c r="K234">
        <v>4</v>
      </c>
      <c r="L234">
        <v>39</v>
      </c>
      <c r="M234">
        <v>5</v>
      </c>
      <c r="N234">
        <v>3</v>
      </c>
      <c r="O234">
        <v>7</v>
      </c>
      <c r="P234">
        <v>20</v>
      </c>
      <c r="Q234">
        <v>5</v>
      </c>
      <c r="R234">
        <v>1</v>
      </c>
      <c r="S234">
        <v>1</v>
      </c>
      <c r="T234">
        <v>5</v>
      </c>
      <c r="U234">
        <v>17</v>
      </c>
      <c r="V234">
        <v>100</v>
      </c>
      <c r="W234">
        <v>9</v>
      </c>
      <c r="X234">
        <v>5</v>
      </c>
      <c r="Y234">
        <v>4</v>
      </c>
      <c r="Z234">
        <v>8</v>
      </c>
      <c r="AA234">
        <v>142</v>
      </c>
      <c r="AB234">
        <v>0</v>
      </c>
      <c r="AC234">
        <f>IF('2026'!X234="",0,'2026'!X234)</f>
        <v>3</v>
      </c>
      <c r="AD234" s="104">
        <f t="shared" si="20"/>
        <v>5</v>
      </c>
    </row>
    <row r="235" spans="1:30" ht="14">
      <c r="A235" s="61" t="s">
        <v>471</v>
      </c>
      <c r="B235">
        <v>110</v>
      </c>
      <c r="C235">
        <v>137</v>
      </c>
      <c r="D235">
        <v>192</v>
      </c>
      <c r="E235">
        <v>100</v>
      </c>
      <c r="F235">
        <v>180</v>
      </c>
      <c r="G235">
        <v>153</v>
      </c>
      <c r="H235">
        <v>209</v>
      </c>
      <c r="I235">
        <v>322</v>
      </c>
      <c r="J235">
        <v>300</v>
      </c>
      <c r="K235">
        <v>245</v>
      </c>
      <c r="L235">
        <v>161</v>
      </c>
      <c r="M235">
        <v>346</v>
      </c>
      <c r="N235">
        <v>281</v>
      </c>
      <c r="O235">
        <v>117</v>
      </c>
      <c r="P235">
        <v>206</v>
      </c>
      <c r="Q235">
        <v>349</v>
      </c>
      <c r="R235">
        <v>132</v>
      </c>
      <c r="S235">
        <v>122</v>
      </c>
      <c r="T235">
        <v>235</v>
      </c>
      <c r="U235">
        <v>130</v>
      </c>
      <c r="V235">
        <v>187</v>
      </c>
      <c r="W235">
        <v>233</v>
      </c>
      <c r="X235">
        <v>293</v>
      </c>
      <c r="Y235">
        <v>259</v>
      </c>
      <c r="Z235">
        <v>139</v>
      </c>
      <c r="AA235">
        <v>91</v>
      </c>
      <c r="AB235">
        <v>118</v>
      </c>
      <c r="AC235">
        <f>IF('2026'!X235="",0,'2026'!X235)</f>
        <v>157</v>
      </c>
      <c r="AD235" s="104">
        <f t="shared" si="20"/>
        <v>183.5</v>
      </c>
    </row>
    <row r="236" spans="1:30" ht="14">
      <c r="A236" s="61" t="s">
        <v>472</v>
      </c>
      <c r="B236">
        <v>241</v>
      </c>
      <c r="C236">
        <v>377</v>
      </c>
      <c r="D236">
        <v>1198</v>
      </c>
      <c r="E236">
        <v>275</v>
      </c>
      <c r="F236">
        <v>258</v>
      </c>
      <c r="G236">
        <v>471</v>
      </c>
      <c r="H236">
        <v>293</v>
      </c>
      <c r="I236">
        <v>269</v>
      </c>
      <c r="J236">
        <v>252</v>
      </c>
      <c r="K236">
        <v>64</v>
      </c>
      <c r="L236">
        <v>321</v>
      </c>
      <c r="M236">
        <v>229</v>
      </c>
      <c r="N236">
        <v>163</v>
      </c>
      <c r="O236">
        <v>195</v>
      </c>
      <c r="P236">
        <v>223</v>
      </c>
      <c r="Q236">
        <v>175</v>
      </c>
      <c r="R236">
        <v>176</v>
      </c>
      <c r="S236">
        <v>130</v>
      </c>
      <c r="T236">
        <v>156</v>
      </c>
      <c r="U236">
        <v>203</v>
      </c>
      <c r="V236">
        <v>183</v>
      </c>
      <c r="W236">
        <v>251</v>
      </c>
      <c r="X236">
        <v>299</v>
      </c>
      <c r="Y236">
        <v>150</v>
      </c>
      <c r="Z236">
        <v>183</v>
      </c>
      <c r="AA236">
        <v>164</v>
      </c>
      <c r="AB236">
        <v>230</v>
      </c>
      <c r="AC236">
        <f>IF('2026'!X236="",0,'2026'!X236)</f>
        <v>299</v>
      </c>
      <c r="AD236" s="104">
        <f t="shared" si="20"/>
        <v>229.5</v>
      </c>
    </row>
    <row r="237" spans="1:30" ht="14">
      <c r="A237" s="61" t="s">
        <v>1454</v>
      </c>
      <c r="B237">
        <f>0</f>
        <v>0</v>
      </c>
      <c r="C237">
        <f>0</f>
        <v>0</v>
      </c>
      <c r="D237">
        <f>0</f>
        <v>0</v>
      </c>
      <c r="E237">
        <f>0</f>
        <v>0</v>
      </c>
      <c r="F237">
        <f>0</f>
        <v>0</v>
      </c>
      <c r="G237">
        <f>0</f>
        <v>0</v>
      </c>
      <c r="H237">
        <f>0</f>
        <v>0</v>
      </c>
      <c r="I237">
        <f>0</f>
        <v>0</v>
      </c>
      <c r="J237">
        <f>0</f>
        <v>0</v>
      </c>
      <c r="K237">
        <f>0</f>
        <v>0</v>
      </c>
      <c r="L237">
        <f>0</f>
        <v>0</v>
      </c>
      <c r="M237">
        <f>0</f>
        <v>0</v>
      </c>
      <c r="N237">
        <f>0</f>
        <v>0</v>
      </c>
      <c r="O237">
        <f>0</f>
        <v>0</v>
      </c>
      <c r="P237">
        <f>0</f>
        <v>0</v>
      </c>
      <c r="Q237">
        <f>0</f>
        <v>0</v>
      </c>
      <c r="R237">
        <f>0</f>
        <v>0</v>
      </c>
      <c r="S237">
        <f>0</f>
        <v>0</v>
      </c>
      <c r="T237">
        <f>0</f>
        <v>0</v>
      </c>
      <c r="U237">
        <f>0</f>
        <v>0</v>
      </c>
      <c r="V237">
        <f>0</f>
        <v>0</v>
      </c>
      <c r="W237">
        <f>0</f>
        <v>0</v>
      </c>
      <c r="X237">
        <f>0</f>
        <v>0</v>
      </c>
      <c r="Y237">
        <f>0</f>
        <v>0</v>
      </c>
      <c r="Z237">
        <v>1</v>
      </c>
      <c r="AA237">
        <v>2</v>
      </c>
      <c r="AB237">
        <v>6</v>
      </c>
      <c r="AC237">
        <f>IF('2026'!X237="",0,'2026'!X237)</f>
        <v>0</v>
      </c>
      <c r="AD237" s="104" t="str">
        <f t="shared" si="20"/>
        <v/>
      </c>
    </row>
    <row r="238" spans="1:30" ht="14">
      <c r="A238" s="61" t="s">
        <v>727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2</v>
      </c>
      <c r="H238">
        <v>0</v>
      </c>
      <c r="I238">
        <v>1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4</v>
      </c>
      <c r="T238">
        <v>0</v>
      </c>
      <c r="U238">
        <v>0</v>
      </c>
      <c r="V238">
        <v>2</v>
      </c>
      <c r="W238">
        <v>3</v>
      </c>
      <c r="X238">
        <v>0</v>
      </c>
      <c r="Y238">
        <v>4</v>
      </c>
      <c r="Z238">
        <v>4</v>
      </c>
      <c r="AA238">
        <v>7</v>
      </c>
      <c r="AB238">
        <v>8</v>
      </c>
      <c r="AC238">
        <f>IF('2026'!X238="",0,'2026'!X238)</f>
        <v>8</v>
      </c>
      <c r="AD238" s="104" t="str">
        <f t="shared" si="20"/>
        <v/>
      </c>
    </row>
    <row r="239" spans="1:30" ht="14">
      <c r="A239" s="61" t="s">
        <v>473</v>
      </c>
      <c r="B239">
        <v>12</v>
      </c>
      <c r="C239">
        <v>58</v>
      </c>
      <c r="D239">
        <v>50</v>
      </c>
      <c r="E239">
        <v>26</v>
      </c>
      <c r="F239">
        <v>51</v>
      </c>
      <c r="G239">
        <v>33</v>
      </c>
      <c r="H239">
        <v>17</v>
      </c>
      <c r="I239">
        <v>14</v>
      </c>
      <c r="J239">
        <v>68</v>
      </c>
      <c r="K239">
        <v>8</v>
      </c>
      <c r="L239">
        <v>19</v>
      </c>
      <c r="M239">
        <v>74</v>
      </c>
      <c r="N239">
        <v>16</v>
      </c>
      <c r="O239">
        <v>46</v>
      </c>
      <c r="P239">
        <v>16</v>
      </c>
      <c r="Q239">
        <v>169</v>
      </c>
      <c r="R239">
        <v>18</v>
      </c>
      <c r="S239">
        <v>70</v>
      </c>
      <c r="T239">
        <v>62</v>
      </c>
      <c r="U239">
        <v>84</v>
      </c>
      <c r="V239">
        <v>55</v>
      </c>
      <c r="W239">
        <v>72</v>
      </c>
      <c r="X239">
        <v>146</v>
      </c>
      <c r="Y239">
        <v>62</v>
      </c>
      <c r="Z239">
        <v>2</v>
      </c>
      <c r="AA239">
        <v>25</v>
      </c>
      <c r="AB239">
        <v>17</v>
      </c>
      <c r="AC239">
        <f>IF('2026'!X239="",0,'2026'!X239)</f>
        <v>15</v>
      </c>
      <c r="AD239" s="104">
        <f t="shared" si="20"/>
        <v>39.5</v>
      </c>
    </row>
    <row r="240" spans="1:30" ht="14">
      <c r="A240" s="61" t="s">
        <v>317</v>
      </c>
      <c r="B240">
        <v>39</v>
      </c>
      <c r="C240">
        <v>57</v>
      </c>
      <c r="D240">
        <v>53</v>
      </c>
      <c r="E240">
        <v>101</v>
      </c>
      <c r="F240">
        <v>86</v>
      </c>
      <c r="G240">
        <v>81</v>
      </c>
      <c r="H240">
        <v>58</v>
      </c>
      <c r="I240">
        <v>108</v>
      </c>
      <c r="J240">
        <v>114</v>
      </c>
      <c r="K240">
        <v>85</v>
      </c>
      <c r="L240">
        <v>107</v>
      </c>
      <c r="M240">
        <v>62</v>
      </c>
      <c r="N240">
        <v>102</v>
      </c>
      <c r="O240">
        <v>88</v>
      </c>
      <c r="P240">
        <v>92</v>
      </c>
      <c r="Q240">
        <v>94</v>
      </c>
      <c r="R240">
        <v>76</v>
      </c>
      <c r="S240">
        <v>64</v>
      </c>
      <c r="T240">
        <v>94</v>
      </c>
      <c r="U240">
        <v>59</v>
      </c>
      <c r="V240">
        <v>48</v>
      </c>
      <c r="W240">
        <v>82</v>
      </c>
      <c r="X240">
        <v>75</v>
      </c>
      <c r="Y240">
        <v>106</v>
      </c>
      <c r="Z240">
        <v>47</v>
      </c>
      <c r="AA240">
        <v>51</v>
      </c>
      <c r="AB240">
        <v>78</v>
      </c>
      <c r="AC240">
        <f>IF('2026'!X240="",0,'2026'!X240)</f>
        <v>56</v>
      </c>
      <c r="AD240" s="104">
        <f t="shared" si="20"/>
        <v>79.5</v>
      </c>
    </row>
    <row r="241" spans="1:30" ht="14">
      <c r="A241" s="39" t="s">
        <v>1469</v>
      </c>
      <c r="B241">
        <f>0</f>
        <v>0</v>
      </c>
      <c r="C241">
        <f>0</f>
        <v>0</v>
      </c>
      <c r="D241">
        <f>0</f>
        <v>0</v>
      </c>
      <c r="E241">
        <f>0</f>
        <v>0</v>
      </c>
      <c r="F241">
        <f>0</f>
        <v>0</v>
      </c>
      <c r="G241">
        <f>0</f>
        <v>0</v>
      </c>
      <c r="H241">
        <f>0</f>
        <v>0</v>
      </c>
      <c r="I241">
        <f>0</f>
        <v>0</v>
      </c>
      <c r="J241">
        <f>0</f>
        <v>0</v>
      </c>
      <c r="K241">
        <f>0</f>
        <v>0</v>
      </c>
      <c r="L241">
        <f>0</f>
        <v>0</v>
      </c>
      <c r="M241">
        <f>0</f>
        <v>0</v>
      </c>
      <c r="N241">
        <f>0</f>
        <v>0</v>
      </c>
      <c r="O241">
        <f>0</f>
        <v>0</v>
      </c>
      <c r="P241">
        <f>0</f>
        <v>0</v>
      </c>
      <c r="Q241">
        <f>0</f>
        <v>0</v>
      </c>
      <c r="R241">
        <f>0</f>
        <v>0</v>
      </c>
      <c r="S241">
        <f>0</f>
        <v>0</v>
      </c>
      <c r="T241">
        <f>0</f>
        <v>0</v>
      </c>
      <c r="U241">
        <f>0</f>
        <v>0</v>
      </c>
      <c r="V241">
        <f>0</f>
        <v>0</v>
      </c>
      <c r="W241">
        <f>0</f>
        <v>0</v>
      </c>
      <c r="X241">
        <f>0</f>
        <v>0</v>
      </c>
      <c r="Y241">
        <f>0</f>
        <v>0</v>
      </c>
      <c r="Z241">
        <v>0</v>
      </c>
      <c r="AA241">
        <v>0</v>
      </c>
      <c r="AB241">
        <v>0</v>
      </c>
      <c r="AC241">
        <f>IF('2026'!X241="",0,'2026'!X241)</f>
        <v>0</v>
      </c>
      <c r="AD241" s="104" t="str">
        <f t="shared" si="20"/>
        <v/>
      </c>
    </row>
    <row r="242" spans="1:30" ht="14">
      <c r="A242" s="61" t="s">
        <v>475</v>
      </c>
      <c r="B242">
        <v>255</v>
      </c>
      <c r="C242">
        <v>345</v>
      </c>
      <c r="D242">
        <v>176</v>
      </c>
      <c r="E242">
        <v>345</v>
      </c>
      <c r="F242">
        <v>264</v>
      </c>
      <c r="G242">
        <v>647</v>
      </c>
      <c r="H242">
        <v>483</v>
      </c>
      <c r="I242">
        <v>626</v>
      </c>
      <c r="J242">
        <v>177</v>
      </c>
      <c r="K242">
        <v>701</v>
      </c>
      <c r="L242">
        <v>593</v>
      </c>
      <c r="M242">
        <v>403</v>
      </c>
      <c r="N242">
        <v>336</v>
      </c>
      <c r="O242">
        <v>544</v>
      </c>
      <c r="P242">
        <v>418</v>
      </c>
      <c r="Q242">
        <v>437</v>
      </c>
      <c r="R242">
        <v>244</v>
      </c>
      <c r="S242">
        <v>310</v>
      </c>
      <c r="T242">
        <v>431</v>
      </c>
      <c r="U242">
        <v>336</v>
      </c>
      <c r="V242">
        <v>494</v>
      </c>
      <c r="W242">
        <v>958</v>
      </c>
      <c r="X242">
        <v>506</v>
      </c>
      <c r="Y242">
        <v>240</v>
      </c>
      <c r="Z242">
        <v>380</v>
      </c>
      <c r="AA242">
        <v>274</v>
      </c>
      <c r="AB242">
        <v>272</v>
      </c>
      <c r="AC242">
        <f>IF('2026'!X242="",0,'2026'!X242)</f>
        <v>476</v>
      </c>
      <c r="AD242" s="104">
        <f t="shared" si="20"/>
        <v>391.5</v>
      </c>
    </row>
    <row r="243" spans="1:30" ht="14">
      <c r="A243" s="61" t="s">
        <v>345</v>
      </c>
      <c r="B243">
        <v>0</v>
      </c>
      <c r="C243">
        <v>0</v>
      </c>
      <c r="D243">
        <v>30</v>
      </c>
      <c r="E243">
        <v>0</v>
      </c>
      <c r="F243">
        <v>0</v>
      </c>
      <c r="G243">
        <v>100</v>
      </c>
      <c r="H243">
        <v>0</v>
      </c>
      <c r="I243">
        <v>0</v>
      </c>
      <c r="J243">
        <v>0</v>
      </c>
      <c r="K243">
        <v>200</v>
      </c>
      <c r="L243">
        <v>0</v>
      </c>
      <c r="M243">
        <v>95</v>
      </c>
      <c r="N243">
        <v>0</v>
      </c>
      <c r="O243">
        <v>7</v>
      </c>
      <c r="P243">
        <v>90</v>
      </c>
      <c r="Q243">
        <v>144</v>
      </c>
      <c r="R243">
        <v>5</v>
      </c>
      <c r="S243">
        <v>33</v>
      </c>
      <c r="T243">
        <v>123</v>
      </c>
      <c r="U243">
        <v>158</v>
      </c>
      <c r="V243">
        <v>10</v>
      </c>
      <c r="W243">
        <v>364</v>
      </c>
      <c r="X243">
        <v>122</v>
      </c>
      <c r="Y243">
        <v>77</v>
      </c>
      <c r="Z243">
        <v>33</v>
      </c>
      <c r="AA243">
        <v>41</v>
      </c>
      <c r="AB243">
        <v>19</v>
      </c>
      <c r="AC243">
        <f>IF('2026'!X243="",0,'2026'!X243)</f>
        <v>5</v>
      </c>
      <c r="AD243" s="104">
        <f t="shared" si="20"/>
        <v>24.5</v>
      </c>
    </row>
    <row r="245" spans="1:30" ht="14">
      <c r="A245" s="2" t="s">
        <v>133</v>
      </c>
    </row>
    <row r="246" spans="1:30" ht="14">
      <c r="A246" s="61" t="s">
        <v>133</v>
      </c>
      <c r="B246">
        <v>0</v>
      </c>
      <c r="C246">
        <v>2</v>
      </c>
      <c r="D246">
        <v>3</v>
      </c>
      <c r="E246">
        <v>3</v>
      </c>
      <c r="F246">
        <v>14</v>
      </c>
      <c r="G246">
        <v>3</v>
      </c>
      <c r="H246">
        <v>5</v>
      </c>
      <c r="I246">
        <v>4</v>
      </c>
      <c r="J246">
        <v>4</v>
      </c>
      <c r="K246">
        <v>0</v>
      </c>
      <c r="L246">
        <v>0</v>
      </c>
      <c r="M246">
        <v>9</v>
      </c>
      <c r="N246">
        <v>0</v>
      </c>
      <c r="O246">
        <v>0</v>
      </c>
      <c r="P246">
        <v>0</v>
      </c>
      <c r="Q246">
        <v>0</v>
      </c>
      <c r="R246">
        <v>8</v>
      </c>
      <c r="S246">
        <v>0</v>
      </c>
      <c r="T246">
        <v>0</v>
      </c>
      <c r="U246">
        <v>4</v>
      </c>
      <c r="V246">
        <v>2</v>
      </c>
      <c r="W246">
        <v>0</v>
      </c>
      <c r="X246">
        <v>3</v>
      </c>
      <c r="Y246">
        <v>8</v>
      </c>
      <c r="Z246">
        <v>0</v>
      </c>
      <c r="AA246">
        <v>0</v>
      </c>
      <c r="AB246">
        <v>0</v>
      </c>
      <c r="AC246">
        <f>IF('2026'!X246="",0,'2026'!X246)</f>
        <v>7</v>
      </c>
      <c r="AD246" s="104">
        <f>IF(MEDIAN(B246:AC246)=0,"",MEDIAN(B246:AC246))</f>
        <v>2</v>
      </c>
    </row>
    <row r="248" spans="1:30" ht="14">
      <c r="A248" s="2" t="s">
        <v>562</v>
      </c>
      <c r="AD248" s="104"/>
    </row>
    <row r="249" spans="1:30" ht="14">
      <c r="A249" s="61" t="s">
        <v>597</v>
      </c>
      <c r="B249">
        <v>50</v>
      </c>
      <c r="C249">
        <v>4</v>
      </c>
      <c r="D249">
        <v>16</v>
      </c>
      <c r="E249">
        <v>5</v>
      </c>
      <c r="F249">
        <v>1</v>
      </c>
      <c r="G249">
        <v>15</v>
      </c>
      <c r="H249">
        <v>10</v>
      </c>
      <c r="I249">
        <v>2</v>
      </c>
      <c r="J249">
        <v>2</v>
      </c>
      <c r="K249">
        <v>0</v>
      </c>
      <c r="L249">
        <v>31</v>
      </c>
      <c r="M249">
        <v>19</v>
      </c>
      <c r="N249">
        <v>6</v>
      </c>
      <c r="O249">
        <v>3</v>
      </c>
      <c r="P249">
        <v>0</v>
      </c>
      <c r="Q249">
        <v>11</v>
      </c>
      <c r="R249">
        <v>1</v>
      </c>
      <c r="S249">
        <v>0</v>
      </c>
      <c r="T249">
        <v>3</v>
      </c>
      <c r="U249">
        <v>3</v>
      </c>
      <c r="V249">
        <v>17</v>
      </c>
      <c r="W249">
        <v>7</v>
      </c>
      <c r="X249">
        <v>5</v>
      </c>
      <c r="Y249">
        <v>9</v>
      </c>
      <c r="Z249">
        <v>3</v>
      </c>
      <c r="AA249">
        <v>2</v>
      </c>
      <c r="AB249">
        <v>1</v>
      </c>
      <c r="AC249">
        <f>IF('2026'!X249="",0,'2026'!X249)</f>
        <v>2</v>
      </c>
      <c r="AD249" s="104">
        <f t="shared" ref="AD249:AD250" si="21">IF(MEDIAN(B249:AC249)=0,"",MEDIAN(B249:AC249))</f>
        <v>3.5</v>
      </c>
    </row>
    <row r="250" spans="1:30" ht="14">
      <c r="A250" s="61" t="s">
        <v>596</v>
      </c>
      <c r="B250">
        <v>10</v>
      </c>
      <c r="C250">
        <v>28</v>
      </c>
      <c r="D250">
        <v>19</v>
      </c>
      <c r="E250">
        <v>13</v>
      </c>
      <c r="F250">
        <v>3</v>
      </c>
      <c r="G250">
        <v>5</v>
      </c>
      <c r="H250">
        <v>5</v>
      </c>
      <c r="I250">
        <v>8</v>
      </c>
      <c r="J250">
        <v>10</v>
      </c>
      <c r="K250">
        <v>14</v>
      </c>
      <c r="L250">
        <v>11</v>
      </c>
      <c r="M250">
        <v>0</v>
      </c>
      <c r="N250">
        <v>0</v>
      </c>
      <c r="O250">
        <v>3</v>
      </c>
      <c r="P250">
        <v>3</v>
      </c>
      <c r="Q250">
        <v>5</v>
      </c>
      <c r="R250">
        <v>0</v>
      </c>
      <c r="S250">
        <v>2</v>
      </c>
      <c r="T250">
        <v>4</v>
      </c>
      <c r="U250">
        <v>5</v>
      </c>
      <c r="V250">
        <v>6</v>
      </c>
      <c r="W250">
        <v>3</v>
      </c>
      <c r="X250">
        <v>22</v>
      </c>
      <c r="Y250">
        <v>16</v>
      </c>
      <c r="Z250">
        <v>0</v>
      </c>
      <c r="AA250">
        <v>26</v>
      </c>
      <c r="AB250">
        <v>11</v>
      </c>
      <c r="AC250">
        <f>IF('2026'!X250="",0,'2026'!X250)</f>
        <v>8</v>
      </c>
      <c r="AD250" s="104">
        <f t="shared" si="21"/>
        <v>5.5</v>
      </c>
    </row>
    <row r="252" spans="1:30" ht="14">
      <c r="A252" s="2" t="s">
        <v>699</v>
      </c>
      <c r="AD252" s="104"/>
    </row>
    <row r="253" spans="1:30" ht="14">
      <c r="A253" s="61" t="s">
        <v>181</v>
      </c>
      <c r="B253">
        <v>1</v>
      </c>
      <c r="C253">
        <v>5</v>
      </c>
      <c r="D253">
        <v>2</v>
      </c>
      <c r="E253">
        <v>5</v>
      </c>
      <c r="F253">
        <v>8</v>
      </c>
      <c r="G253">
        <v>12</v>
      </c>
      <c r="H253">
        <v>1</v>
      </c>
      <c r="I253">
        <v>4</v>
      </c>
      <c r="J253">
        <v>6</v>
      </c>
      <c r="K253">
        <v>0</v>
      </c>
      <c r="L253">
        <v>11</v>
      </c>
      <c r="M253">
        <v>8</v>
      </c>
      <c r="N253">
        <v>4</v>
      </c>
      <c r="O253">
        <v>2</v>
      </c>
      <c r="P253">
        <v>8</v>
      </c>
      <c r="Q253">
        <v>8</v>
      </c>
      <c r="R253">
        <v>7</v>
      </c>
      <c r="S253">
        <v>3</v>
      </c>
      <c r="T253">
        <v>8</v>
      </c>
      <c r="U253">
        <v>5</v>
      </c>
      <c r="V253">
        <v>17</v>
      </c>
      <c r="W253">
        <v>8</v>
      </c>
      <c r="X253">
        <v>7</v>
      </c>
      <c r="Y253">
        <v>15</v>
      </c>
      <c r="Z253">
        <v>7</v>
      </c>
      <c r="AA253">
        <v>7</v>
      </c>
      <c r="AB253">
        <v>7</v>
      </c>
      <c r="AC253">
        <f>IF('2026'!X253="",0,'2026'!X253)</f>
        <v>14</v>
      </c>
      <c r="AD253" s="104">
        <f t="shared" ref="AD253:AD256" si="22">IF(MEDIAN(B253:AC253)=0,"",MEDIAN(B253:AC253))</f>
        <v>7</v>
      </c>
    </row>
    <row r="254" spans="1:30" ht="14">
      <c r="A254" s="61" t="s">
        <v>325</v>
      </c>
      <c r="B254">
        <v>0</v>
      </c>
      <c r="C254">
        <v>2</v>
      </c>
      <c r="D254">
        <v>1</v>
      </c>
      <c r="E254">
        <v>0</v>
      </c>
      <c r="F254">
        <v>4</v>
      </c>
      <c r="G254">
        <v>0</v>
      </c>
      <c r="H254">
        <v>0</v>
      </c>
      <c r="I254">
        <v>0</v>
      </c>
      <c r="J254">
        <v>1</v>
      </c>
      <c r="K254">
        <v>6</v>
      </c>
      <c r="L254">
        <v>0</v>
      </c>
      <c r="M254">
        <v>0</v>
      </c>
      <c r="N254">
        <v>2</v>
      </c>
      <c r="O254">
        <v>3</v>
      </c>
      <c r="P254">
        <v>2</v>
      </c>
      <c r="Q254">
        <v>8</v>
      </c>
      <c r="R254">
        <v>2</v>
      </c>
      <c r="S254">
        <v>2</v>
      </c>
      <c r="T254">
        <v>7</v>
      </c>
      <c r="U254">
        <v>7</v>
      </c>
      <c r="V254">
        <v>4</v>
      </c>
      <c r="W254">
        <v>8</v>
      </c>
      <c r="X254">
        <v>32</v>
      </c>
      <c r="Y254">
        <v>2</v>
      </c>
      <c r="Z254">
        <v>5</v>
      </c>
      <c r="AA254">
        <v>1</v>
      </c>
      <c r="AB254">
        <v>3</v>
      </c>
      <c r="AC254">
        <f>IF('2026'!X254="",0,'2026'!X254)</f>
        <v>6</v>
      </c>
      <c r="AD254" s="104">
        <f t="shared" si="22"/>
        <v>2</v>
      </c>
    </row>
    <row r="255" spans="1:30" ht="14">
      <c r="A255" s="61" t="s">
        <v>75</v>
      </c>
      <c r="B255">
        <v>56</v>
      </c>
      <c r="C255">
        <v>23</v>
      </c>
      <c r="D255">
        <v>27</v>
      </c>
      <c r="E255">
        <v>18</v>
      </c>
      <c r="F255">
        <v>41</v>
      </c>
      <c r="G255">
        <v>43</v>
      </c>
      <c r="H255">
        <v>72</v>
      </c>
      <c r="I255">
        <v>37</v>
      </c>
      <c r="J255">
        <v>25</v>
      </c>
      <c r="K255">
        <v>15</v>
      </c>
      <c r="L255">
        <v>33</v>
      </c>
      <c r="M255">
        <v>42</v>
      </c>
      <c r="N255">
        <v>15</v>
      </c>
      <c r="O255">
        <v>16</v>
      </c>
      <c r="P255">
        <v>21</v>
      </c>
      <c r="Q255">
        <v>34</v>
      </c>
      <c r="R255">
        <v>29</v>
      </c>
      <c r="S255">
        <v>6</v>
      </c>
      <c r="T255">
        <v>30</v>
      </c>
      <c r="U255">
        <v>17</v>
      </c>
      <c r="V255">
        <v>75</v>
      </c>
      <c r="W255">
        <v>56</v>
      </c>
      <c r="X255">
        <v>74</v>
      </c>
      <c r="Y255">
        <v>42</v>
      </c>
      <c r="Z255">
        <v>49</v>
      </c>
      <c r="AA255">
        <v>36</v>
      </c>
      <c r="AB255">
        <v>114</v>
      </c>
      <c r="AC255">
        <f>IF('2026'!X255="",0,'2026'!X255)</f>
        <v>74</v>
      </c>
      <c r="AD255" s="104">
        <f t="shared" si="22"/>
        <v>35</v>
      </c>
    </row>
    <row r="256" spans="1:30" ht="14">
      <c r="A256" s="61" t="s">
        <v>326</v>
      </c>
      <c r="B256">
        <v>0</v>
      </c>
      <c r="C256">
        <v>4</v>
      </c>
      <c r="D256">
        <v>4</v>
      </c>
      <c r="E256">
        <v>1</v>
      </c>
      <c r="F256">
        <v>2</v>
      </c>
      <c r="G256">
        <v>0</v>
      </c>
      <c r="H256">
        <v>1</v>
      </c>
      <c r="I256">
        <v>1</v>
      </c>
      <c r="J256">
        <v>0</v>
      </c>
      <c r="K256">
        <v>3</v>
      </c>
      <c r="L256">
        <v>1</v>
      </c>
      <c r="M256">
        <v>2</v>
      </c>
      <c r="N256">
        <v>1</v>
      </c>
      <c r="O256">
        <v>0</v>
      </c>
      <c r="P256">
        <v>0</v>
      </c>
      <c r="Q256">
        <v>6</v>
      </c>
      <c r="R256">
        <v>1</v>
      </c>
      <c r="S256">
        <v>2</v>
      </c>
      <c r="T256">
        <v>6</v>
      </c>
      <c r="U256">
        <v>6</v>
      </c>
      <c r="V256">
        <v>4</v>
      </c>
      <c r="W256">
        <v>9</v>
      </c>
      <c r="X256">
        <v>14</v>
      </c>
      <c r="Y256">
        <v>2</v>
      </c>
      <c r="Z256">
        <v>11</v>
      </c>
      <c r="AA256">
        <v>9</v>
      </c>
      <c r="AB256">
        <v>5</v>
      </c>
      <c r="AC256">
        <f>IF('2026'!X256="",0,'2026'!X256)</f>
        <v>8</v>
      </c>
      <c r="AD256" s="104">
        <f t="shared" si="22"/>
        <v>2</v>
      </c>
    </row>
    <row r="257" spans="1:30">
      <c r="A257" s="48"/>
      <c r="AD257" s="104"/>
    </row>
    <row r="258" spans="1:30" ht="14">
      <c r="A258" s="127" t="s">
        <v>1360</v>
      </c>
      <c r="AD258" s="104"/>
    </row>
    <row r="259" spans="1:30" ht="14">
      <c r="A259" s="39" t="s">
        <v>1361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2</v>
      </c>
      <c r="X259">
        <v>0</v>
      </c>
      <c r="Y259">
        <v>0</v>
      </c>
      <c r="Z259">
        <v>0</v>
      </c>
      <c r="AA259">
        <v>1</v>
      </c>
      <c r="AB259">
        <v>0</v>
      </c>
      <c r="AC259">
        <f>IF('2026'!X259="",0,'2026'!X259)</f>
        <v>0</v>
      </c>
      <c r="AD259" s="104" t="str">
        <f>IF(MEDIAN(B259:AC259)=0,"",MEDIAN(B259:AC259))</f>
        <v/>
      </c>
    </row>
    <row r="260" spans="1:30">
      <c r="A260" s="48"/>
      <c r="AD260" s="104"/>
    </row>
    <row r="261" spans="1:30" ht="14">
      <c r="A261" s="2" t="s">
        <v>560</v>
      </c>
      <c r="AD261" s="104"/>
    </row>
    <row r="262" spans="1:30" ht="14">
      <c r="A262" s="61" t="s">
        <v>327</v>
      </c>
      <c r="B262">
        <v>0</v>
      </c>
      <c r="C262">
        <v>0</v>
      </c>
      <c r="D262">
        <v>13</v>
      </c>
      <c r="E262">
        <v>15</v>
      </c>
      <c r="F262">
        <v>10</v>
      </c>
      <c r="G262">
        <v>6</v>
      </c>
      <c r="H262">
        <v>12</v>
      </c>
      <c r="I262">
        <v>3</v>
      </c>
      <c r="J262">
        <v>7</v>
      </c>
      <c r="K262">
        <v>3</v>
      </c>
      <c r="L262">
        <v>9</v>
      </c>
      <c r="M262">
        <v>12</v>
      </c>
      <c r="N262">
        <v>5</v>
      </c>
      <c r="O262">
        <v>12</v>
      </c>
      <c r="P262">
        <v>12</v>
      </c>
      <c r="Q262">
        <v>2</v>
      </c>
      <c r="R262">
        <v>14</v>
      </c>
      <c r="S262">
        <v>7</v>
      </c>
      <c r="T262">
        <v>16</v>
      </c>
      <c r="U262">
        <v>10</v>
      </c>
      <c r="V262">
        <v>2</v>
      </c>
      <c r="W262">
        <v>19</v>
      </c>
      <c r="X262">
        <v>5</v>
      </c>
      <c r="Y262">
        <v>5</v>
      </c>
      <c r="Z262">
        <v>9</v>
      </c>
      <c r="AA262">
        <v>14</v>
      </c>
      <c r="AB262">
        <v>11</v>
      </c>
      <c r="AC262">
        <f>IF('2026'!X262="",0,'2026'!X262)</f>
        <v>6</v>
      </c>
      <c r="AD262" s="104">
        <f t="shared" ref="AD262:AD268" si="23">IF(MEDIAN(B262:AC262)=0,"",MEDIAN(B262:AC262))</f>
        <v>9</v>
      </c>
    </row>
    <row r="263" spans="1:30" ht="14">
      <c r="A263" s="61" t="s">
        <v>478</v>
      </c>
      <c r="B263">
        <v>0</v>
      </c>
      <c r="C263">
        <v>3</v>
      </c>
      <c r="D263">
        <v>3</v>
      </c>
      <c r="E263">
        <v>2</v>
      </c>
      <c r="F263">
        <v>7</v>
      </c>
      <c r="G263">
        <v>2</v>
      </c>
      <c r="H263">
        <v>3</v>
      </c>
      <c r="I263">
        <v>1</v>
      </c>
      <c r="J263">
        <v>0</v>
      </c>
      <c r="K263">
        <v>2</v>
      </c>
      <c r="L263">
        <v>3</v>
      </c>
      <c r="M263">
        <v>7</v>
      </c>
      <c r="N263">
        <v>0</v>
      </c>
      <c r="O263">
        <v>6</v>
      </c>
      <c r="P263">
        <v>6</v>
      </c>
      <c r="Q263">
        <v>1</v>
      </c>
      <c r="R263">
        <v>4</v>
      </c>
      <c r="S263">
        <v>6</v>
      </c>
      <c r="T263">
        <v>4</v>
      </c>
      <c r="U263">
        <v>3</v>
      </c>
      <c r="V263">
        <v>2</v>
      </c>
      <c r="W263">
        <v>2</v>
      </c>
      <c r="X263">
        <v>5</v>
      </c>
      <c r="Y263">
        <v>4</v>
      </c>
      <c r="Z263">
        <v>3</v>
      </c>
      <c r="AA263">
        <v>5</v>
      </c>
      <c r="AB263">
        <v>9</v>
      </c>
      <c r="AC263">
        <f>IF('2026'!X263="",0,'2026'!X263)</f>
        <v>3</v>
      </c>
      <c r="AD263" s="104">
        <f t="shared" si="23"/>
        <v>3</v>
      </c>
    </row>
    <row r="264" spans="1:30" ht="14">
      <c r="A264" s="61" t="s">
        <v>630</v>
      </c>
      <c r="B264">
        <v>0</v>
      </c>
      <c r="C264">
        <v>17</v>
      </c>
      <c r="D264">
        <v>9</v>
      </c>
      <c r="E264">
        <v>50</v>
      </c>
      <c r="F264">
        <v>59</v>
      </c>
      <c r="G264">
        <v>16</v>
      </c>
      <c r="H264">
        <v>19</v>
      </c>
      <c r="I264">
        <v>52</v>
      </c>
      <c r="J264">
        <v>23</v>
      </c>
      <c r="K264">
        <v>17</v>
      </c>
      <c r="L264">
        <v>77</v>
      </c>
      <c r="M264">
        <v>45</v>
      </c>
      <c r="N264">
        <v>15</v>
      </c>
      <c r="O264">
        <v>23</v>
      </c>
      <c r="P264">
        <v>64</v>
      </c>
      <c r="Q264">
        <v>47</v>
      </c>
      <c r="R264">
        <v>33</v>
      </c>
      <c r="S264">
        <v>30</v>
      </c>
      <c r="T264">
        <v>46</v>
      </c>
      <c r="U264">
        <v>44</v>
      </c>
      <c r="V264">
        <v>82</v>
      </c>
      <c r="W264">
        <v>80</v>
      </c>
      <c r="X264">
        <v>28</v>
      </c>
      <c r="Y264">
        <v>56</v>
      </c>
      <c r="Z264">
        <v>49</v>
      </c>
      <c r="AA264">
        <v>76</v>
      </c>
      <c r="AB264">
        <v>43</v>
      </c>
      <c r="AC264">
        <f>IF('2026'!X264="",0,'2026'!X264)</f>
        <v>56</v>
      </c>
      <c r="AD264" s="104">
        <f t="shared" si="23"/>
        <v>44.5</v>
      </c>
    </row>
    <row r="265" spans="1:30" ht="14">
      <c r="A265" s="61" t="s">
        <v>260</v>
      </c>
      <c r="B265">
        <v>0</v>
      </c>
      <c r="C265">
        <v>0</v>
      </c>
      <c r="D265">
        <v>8</v>
      </c>
      <c r="E265">
        <v>3</v>
      </c>
      <c r="F265">
        <v>4</v>
      </c>
      <c r="G265">
        <v>4</v>
      </c>
      <c r="H265">
        <v>0</v>
      </c>
      <c r="I265">
        <v>2</v>
      </c>
      <c r="J265">
        <v>5</v>
      </c>
      <c r="K265">
        <v>1</v>
      </c>
      <c r="L265">
        <v>0</v>
      </c>
      <c r="M265">
        <v>0</v>
      </c>
      <c r="N265">
        <v>1</v>
      </c>
      <c r="O265">
        <v>0</v>
      </c>
      <c r="P265">
        <v>0</v>
      </c>
      <c r="Q265">
        <v>0</v>
      </c>
      <c r="R265">
        <v>3</v>
      </c>
      <c r="S265">
        <v>0</v>
      </c>
      <c r="T265">
        <v>0</v>
      </c>
      <c r="U265">
        <v>0</v>
      </c>
      <c r="V265">
        <v>4</v>
      </c>
      <c r="W265">
        <v>1</v>
      </c>
      <c r="X265">
        <v>4</v>
      </c>
      <c r="Y265">
        <v>5</v>
      </c>
      <c r="Z265">
        <v>0</v>
      </c>
      <c r="AA265">
        <v>3</v>
      </c>
      <c r="AB265">
        <v>1</v>
      </c>
      <c r="AC265">
        <f>IF('2026'!X265="",0,'2026'!X265)</f>
        <v>6</v>
      </c>
      <c r="AD265" s="104">
        <f t="shared" si="23"/>
        <v>1</v>
      </c>
    </row>
    <row r="266" spans="1:30" ht="14">
      <c r="A266" s="61" t="s">
        <v>8</v>
      </c>
      <c r="B266">
        <v>0</v>
      </c>
      <c r="C266">
        <v>0</v>
      </c>
      <c r="D266">
        <v>2</v>
      </c>
      <c r="E266">
        <v>1</v>
      </c>
      <c r="F266">
        <v>4</v>
      </c>
      <c r="G266">
        <v>2</v>
      </c>
      <c r="H266">
        <v>3</v>
      </c>
      <c r="I266">
        <v>1</v>
      </c>
      <c r="J266">
        <v>1</v>
      </c>
      <c r="K266">
        <v>0</v>
      </c>
      <c r="L266">
        <v>2</v>
      </c>
      <c r="M266">
        <v>0</v>
      </c>
      <c r="N266">
        <v>0</v>
      </c>
      <c r="O266">
        <v>1</v>
      </c>
      <c r="P266">
        <v>0</v>
      </c>
      <c r="Q266">
        <v>0</v>
      </c>
      <c r="R266">
        <v>1</v>
      </c>
      <c r="S266">
        <v>0</v>
      </c>
      <c r="T266">
        <v>1</v>
      </c>
      <c r="U266">
        <v>0</v>
      </c>
      <c r="V266">
        <v>0</v>
      </c>
      <c r="W266">
        <v>2</v>
      </c>
      <c r="X266">
        <v>1</v>
      </c>
      <c r="Y266">
        <v>0</v>
      </c>
      <c r="Z266">
        <v>0</v>
      </c>
      <c r="AA266">
        <v>0</v>
      </c>
      <c r="AB266">
        <v>1</v>
      </c>
      <c r="AC266">
        <f>IF('2026'!X266="",0,'2026'!X266)</f>
        <v>0</v>
      </c>
      <c r="AD266" s="104">
        <f t="shared" si="23"/>
        <v>0.5</v>
      </c>
    </row>
    <row r="267" spans="1:30" ht="14">
      <c r="A267" s="61" t="s">
        <v>629</v>
      </c>
      <c r="B267">
        <v>0</v>
      </c>
      <c r="C267">
        <v>1</v>
      </c>
      <c r="D267">
        <v>7</v>
      </c>
      <c r="E267">
        <v>13</v>
      </c>
      <c r="F267">
        <v>10</v>
      </c>
      <c r="G267">
        <v>9</v>
      </c>
      <c r="H267">
        <v>12</v>
      </c>
      <c r="I267">
        <v>10</v>
      </c>
      <c r="J267">
        <v>4</v>
      </c>
      <c r="K267">
        <v>5</v>
      </c>
      <c r="L267">
        <v>6</v>
      </c>
      <c r="M267">
        <v>7</v>
      </c>
      <c r="N267">
        <v>3</v>
      </c>
      <c r="O267">
        <v>6</v>
      </c>
      <c r="P267">
        <v>12</v>
      </c>
      <c r="Q267">
        <v>9</v>
      </c>
      <c r="R267">
        <v>4</v>
      </c>
      <c r="S267">
        <v>7</v>
      </c>
      <c r="T267">
        <v>3</v>
      </c>
      <c r="U267">
        <v>6</v>
      </c>
      <c r="V267">
        <v>7</v>
      </c>
      <c r="W267">
        <v>8</v>
      </c>
      <c r="X267">
        <v>5</v>
      </c>
      <c r="Y267">
        <v>7</v>
      </c>
      <c r="Z267">
        <v>24</v>
      </c>
      <c r="AA267">
        <v>18</v>
      </c>
      <c r="AB267">
        <v>23</v>
      </c>
      <c r="AC267">
        <f>IF('2026'!X267="",0,'2026'!X267)</f>
        <v>42</v>
      </c>
      <c r="AD267" s="104">
        <f t="shared" si="23"/>
        <v>7</v>
      </c>
    </row>
    <row r="268" spans="1:30" ht="14">
      <c r="A268" s="61" t="s">
        <v>45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1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f>IF('2026'!X268="",0,'2026'!X268)</f>
        <v>0</v>
      </c>
      <c r="AD268" s="104" t="str">
        <f t="shared" si="23"/>
        <v/>
      </c>
    </row>
    <row r="269" spans="1:30">
      <c r="AD269" s="104"/>
    </row>
    <row r="270" spans="1:30" ht="14">
      <c r="A270" s="2" t="s">
        <v>561</v>
      </c>
      <c r="AD270" s="104"/>
    </row>
    <row r="271" spans="1:30" ht="14">
      <c r="A271" s="61" t="s">
        <v>595</v>
      </c>
      <c r="B271">
        <v>0</v>
      </c>
      <c r="C271">
        <v>3</v>
      </c>
      <c r="D271">
        <v>2</v>
      </c>
      <c r="E271">
        <v>4</v>
      </c>
      <c r="F271">
        <v>0</v>
      </c>
      <c r="G271">
        <v>0</v>
      </c>
      <c r="H271">
        <v>3</v>
      </c>
      <c r="I271">
        <v>3</v>
      </c>
      <c r="J271">
        <v>0</v>
      </c>
      <c r="K271">
        <v>0</v>
      </c>
      <c r="L271">
        <v>0</v>
      </c>
      <c r="M271">
        <v>2</v>
      </c>
      <c r="N271">
        <v>4</v>
      </c>
      <c r="O271">
        <v>0</v>
      </c>
      <c r="P271">
        <v>2</v>
      </c>
      <c r="Q271">
        <v>0</v>
      </c>
      <c r="R271">
        <v>3</v>
      </c>
      <c r="S271">
        <v>2</v>
      </c>
      <c r="T271">
        <v>3</v>
      </c>
      <c r="U271">
        <v>0</v>
      </c>
      <c r="V271">
        <v>0</v>
      </c>
      <c r="W271">
        <v>2</v>
      </c>
      <c r="X271">
        <v>0</v>
      </c>
      <c r="Y271">
        <v>10</v>
      </c>
      <c r="Z271">
        <v>3</v>
      </c>
      <c r="AA271">
        <v>1</v>
      </c>
      <c r="AB271">
        <v>0</v>
      </c>
      <c r="AC271">
        <f>IF('2026'!X271="",0,'2026'!X271)</f>
        <v>5</v>
      </c>
      <c r="AD271" s="104">
        <f>IF(MEDIAN(B271:AC271)=0,"",MEDIAN(B271:AC271))</f>
        <v>2</v>
      </c>
    </row>
    <row r="272" spans="1:30">
      <c r="A272" s="49"/>
      <c r="AD272" s="104"/>
    </row>
    <row r="273" spans="1:30" ht="14">
      <c r="A273" s="2" t="s">
        <v>254</v>
      </c>
      <c r="AD273" s="104"/>
    </row>
    <row r="274" spans="1:30" ht="14">
      <c r="A274" s="61" t="s">
        <v>660</v>
      </c>
      <c r="B274">
        <v>217</v>
      </c>
      <c r="C274">
        <v>200</v>
      </c>
      <c r="D274">
        <v>403</v>
      </c>
      <c r="E274">
        <v>410</v>
      </c>
      <c r="F274">
        <v>449</v>
      </c>
      <c r="G274">
        <v>613</v>
      </c>
      <c r="H274">
        <v>419</v>
      </c>
      <c r="I274">
        <v>549</v>
      </c>
      <c r="J274">
        <v>246</v>
      </c>
      <c r="K274">
        <v>178</v>
      </c>
      <c r="L274">
        <v>397</v>
      </c>
      <c r="M274">
        <v>499</v>
      </c>
      <c r="N274">
        <v>337</v>
      </c>
      <c r="O274">
        <v>383</v>
      </c>
      <c r="P274">
        <v>338</v>
      </c>
      <c r="Q274">
        <v>419</v>
      </c>
      <c r="R274">
        <v>493</v>
      </c>
      <c r="S274">
        <v>224</v>
      </c>
      <c r="T274">
        <v>258</v>
      </c>
      <c r="U274">
        <v>307</v>
      </c>
      <c r="V274">
        <v>405</v>
      </c>
      <c r="W274">
        <v>622</v>
      </c>
      <c r="X274">
        <v>556</v>
      </c>
      <c r="Y274">
        <v>646</v>
      </c>
      <c r="Z274">
        <v>355</v>
      </c>
      <c r="AA274">
        <v>359</v>
      </c>
      <c r="AB274">
        <v>473</v>
      </c>
      <c r="AC274">
        <f>IF('2026'!X274="",0,'2026'!X274)</f>
        <v>264</v>
      </c>
      <c r="AD274" s="104">
        <f>IF(MEDIAN(B274:AC274)=0,"",MEDIAN(B274:AC274))</f>
        <v>400</v>
      </c>
    </row>
    <row r="276" spans="1:30" ht="14">
      <c r="A276" s="2" t="s">
        <v>564</v>
      </c>
      <c r="AD276" s="104"/>
    </row>
    <row r="277" spans="1:30" ht="14">
      <c r="A277" s="61" t="s">
        <v>135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1</v>
      </c>
      <c r="N277">
        <v>0</v>
      </c>
      <c r="O277">
        <v>0</v>
      </c>
      <c r="P277">
        <v>1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f>IF('2026'!X277="",0,'2026'!X277)</f>
        <v>0</v>
      </c>
      <c r="AD277" s="104" t="str">
        <f t="shared" ref="AD277:AD278" si="24">IF(MEDIAN(B277:AC277)=0,"",MEDIAN(B277:AC277))</f>
        <v/>
      </c>
    </row>
    <row r="278" spans="1:30" ht="14">
      <c r="A278" s="61" t="s">
        <v>659</v>
      </c>
      <c r="B278">
        <v>0</v>
      </c>
      <c r="C278">
        <v>0</v>
      </c>
      <c r="D278">
        <v>2</v>
      </c>
      <c r="E278">
        <v>9</v>
      </c>
      <c r="F278">
        <v>0</v>
      </c>
      <c r="G278">
        <v>0</v>
      </c>
      <c r="H278">
        <v>5</v>
      </c>
      <c r="I278">
        <v>1</v>
      </c>
      <c r="J278">
        <v>5</v>
      </c>
      <c r="K278">
        <v>1</v>
      </c>
      <c r="L278">
        <v>1</v>
      </c>
      <c r="M278">
        <v>3</v>
      </c>
      <c r="N278">
        <v>0</v>
      </c>
      <c r="O278">
        <v>0</v>
      </c>
      <c r="P278">
        <v>1</v>
      </c>
      <c r="Q278">
        <v>0</v>
      </c>
      <c r="R278">
        <v>0</v>
      </c>
      <c r="S278">
        <v>7</v>
      </c>
      <c r="T278">
        <v>0</v>
      </c>
      <c r="U278">
        <v>1</v>
      </c>
      <c r="V278">
        <v>5</v>
      </c>
      <c r="W278">
        <v>3</v>
      </c>
      <c r="X278">
        <v>1</v>
      </c>
      <c r="Y278">
        <v>2</v>
      </c>
      <c r="Z278">
        <v>0</v>
      </c>
      <c r="AA278">
        <v>2</v>
      </c>
      <c r="AB278">
        <v>0</v>
      </c>
      <c r="AC278">
        <f>IF('2026'!X278="",0,'2026'!X278)</f>
        <v>0</v>
      </c>
      <c r="AD278" s="104">
        <f t="shared" si="24"/>
        <v>1</v>
      </c>
    </row>
    <row r="279" spans="1:30">
      <c r="A279" s="49"/>
      <c r="AD279" s="104"/>
    </row>
    <row r="280" spans="1:30" ht="14">
      <c r="A280" s="2" t="s">
        <v>563</v>
      </c>
      <c r="AD280" s="104"/>
    </row>
    <row r="281" spans="1:30" ht="14">
      <c r="A281" s="61" t="s">
        <v>611</v>
      </c>
      <c r="B281">
        <v>15</v>
      </c>
      <c r="C281">
        <v>42</v>
      </c>
      <c r="D281">
        <v>72</v>
      </c>
      <c r="E281">
        <v>49</v>
      </c>
      <c r="F281">
        <v>35</v>
      </c>
      <c r="G281">
        <v>58</v>
      </c>
      <c r="H281">
        <v>94</v>
      </c>
      <c r="I281">
        <v>50</v>
      </c>
      <c r="J281">
        <v>39</v>
      </c>
      <c r="K281">
        <v>39</v>
      </c>
      <c r="L281">
        <v>71</v>
      </c>
      <c r="M281">
        <v>80</v>
      </c>
      <c r="N281">
        <v>43</v>
      </c>
      <c r="O281">
        <v>30</v>
      </c>
      <c r="P281">
        <v>32</v>
      </c>
      <c r="Q281">
        <v>138</v>
      </c>
      <c r="R281">
        <v>56</v>
      </c>
      <c r="S281">
        <v>77</v>
      </c>
      <c r="T281">
        <v>102</v>
      </c>
      <c r="U281">
        <v>57</v>
      </c>
      <c r="V281">
        <v>84</v>
      </c>
      <c r="W281">
        <v>77</v>
      </c>
      <c r="X281">
        <v>98</v>
      </c>
      <c r="Y281">
        <v>84</v>
      </c>
      <c r="Z281">
        <v>38</v>
      </c>
      <c r="AA281">
        <v>51</v>
      </c>
      <c r="AB281">
        <v>56</v>
      </c>
      <c r="AC281">
        <f>IF('2026'!X281="",0,'2026'!X281)</f>
        <v>47</v>
      </c>
      <c r="AD281" s="104">
        <f t="shared" ref="AD281:AD291" si="25">IF(MEDIAN(B281:AC281)=0,"",MEDIAN(B281:AC281))</f>
        <v>56</v>
      </c>
    </row>
    <row r="282" spans="1:30" ht="14">
      <c r="A282" s="61" t="s">
        <v>613</v>
      </c>
      <c r="B282">
        <v>60</v>
      </c>
      <c r="C282">
        <v>63</v>
      </c>
      <c r="D282">
        <v>33</v>
      </c>
      <c r="E282">
        <v>83</v>
      </c>
      <c r="F282">
        <v>104</v>
      </c>
      <c r="G282">
        <v>78</v>
      </c>
      <c r="H282">
        <v>83</v>
      </c>
      <c r="I282">
        <v>38</v>
      </c>
      <c r="J282">
        <v>130</v>
      </c>
      <c r="K282">
        <v>114</v>
      </c>
      <c r="L282">
        <v>171</v>
      </c>
      <c r="M282">
        <v>145</v>
      </c>
      <c r="N282">
        <v>11</v>
      </c>
      <c r="O282">
        <v>82</v>
      </c>
      <c r="P282">
        <v>32</v>
      </c>
      <c r="Q282">
        <v>41</v>
      </c>
      <c r="R282">
        <v>19</v>
      </c>
      <c r="S282">
        <v>55</v>
      </c>
      <c r="T282">
        <v>116</v>
      </c>
      <c r="U282">
        <v>62</v>
      </c>
      <c r="V282">
        <v>39</v>
      </c>
      <c r="W282">
        <v>86</v>
      </c>
      <c r="X282">
        <v>116</v>
      </c>
      <c r="Y282">
        <v>98</v>
      </c>
      <c r="Z282">
        <v>24</v>
      </c>
      <c r="AA282">
        <v>63</v>
      </c>
      <c r="AB282">
        <v>40</v>
      </c>
      <c r="AC282">
        <f>IF('2026'!X282="",0,'2026'!X282)</f>
        <v>24</v>
      </c>
      <c r="AD282" s="104">
        <f t="shared" si="25"/>
        <v>63</v>
      </c>
    </row>
    <row r="283" spans="1:30" ht="14">
      <c r="A283" s="61" t="s">
        <v>740</v>
      </c>
      <c r="B283">
        <v>0</v>
      </c>
      <c r="C283">
        <v>0</v>
      </c>
      <c r="D283">
        <v>0</v>
      </c>
      <c r="E283">
        <v>22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1</v>
      </c>
      <c r="T283">
        <v>0</v>
      </c>
      <c r="U283">
        <v>7</v>
      </c>
      <c r="V283">
        <v>2</v>
      </c>
      <c r="W283">
        <v>0</v>
      </c>
      <c r="X283">
        <v>0</v>
      </c>
      <c r="Y283">
        <v>0</v>
      </c>
      <c r="Z283">
        <v>1</v>
      </c>
      <c r="AA283">
        <v>3</v>
      </c>
      <c r="AB283">
        <v>2</v>
      </c>
      <c r="AC283">
        <f>IF('2026'!X283="",0,'2026'!X283)</f>
        <v>0</v>
      </c>
      <c r="AD283" s="104" t="str">
        <f t="shared" si="25"/>
        <v/>
      </c>
    </row>
    <row r="284" spans="1:30" ht="14">
      <c r="A284" s="61" t="s">
        <v>1039</v>
      </c>
      <c r="B284">
        <v>0</v>
      </c>
      <c r="C284">
        <v>3</v>
      </c>
      <c r="D284">
        <v>22</v>
      </c>
      <c r="E284">
        <v>5</v>
      </c>
      <c r="F284">
        <v>6</v>
      </c>
      <c r="G284">
        <v>6</v>
      </c>
      <c r="H284">
        <v>2</v>
      </c>
      <c r="I284">
        <v>2</v>
      </c>
      <c r="J284">
        <v>4</v>
      </c>
      <c r="K284">
        <v>6</v>
      </c>
      <c r="L284">
        <v>2</v>
      </c>
      <c r="M284">
        <v>3</v>
      </c>
      <c r="N284">
        <v>3</v>
      </c>
      <c r="O284">
        <v>0</v>
      </c>
      <c r="P284">
        <v>2</v>
      </c>
      <c r="Q284">
        <v>2</v>
      </c>
      <c r="R284">
        <v>6</v>
      </c>
      <c r="S284">
        <v>2</v>
      </c>
      <c r="T284">
        <v>3</v>
      </c>
      <c r="U284">
        <v>1</v>
      </c>
      <c r="V284">
        <v>2</v>
      </c>
      <c r="W284">
        <v>3</v>
      </c>
      <c r="X284">
        <v>2</v>
      </c>
      <c r="Y284">
        <v>2</v>
      </c>
      <c r="Z284">
        <v>2</v>
      </c>
      <c r="AA284">
        <v>2</v>
      </c>
      <c r="AB284">
        <v>3</v>
      </c>
      <c r="AC284">
        <f>IF('2026'!X284="",0,'2026'!X284)</f>
        <v>4</v>
      </c>
      <c r="AD284" s="104">
        <f t="shared" si="25"/>
        <v>2.5</v>
      </c>
    </row>
    <row r="285" spans="1:30" ht="14">
      <c r="A285" s="62" t="s">
        <v>303</v>
      </c>
      <c r="B285">
        <v>1</v>
      </c>
      <c r="C285">
        <v>0</v>
      </c>
      <c r="D285">
        <v>8</v>
      </c>
      <c r="E285">
        <v>0</v>
      </c>
      <c r="F285">
        <v>1</v>
      </c>
      <c r="G285">
        <v>2</v>
      </c>
      <c r="H285">
        <v>3</v>
      </c>
      <c r="I285">
        <v>0</v>
      </c>
      <c r="J285">
        <v>2</v>
      </c>
      <c r="K285">
        <v>0</v>
      </c>
      <c r="L285">
        <v>0</v>
      </c>
      <c r="M285">
        <v>0</v>
      </c>
      <c r="N285">
        <v>1</v>
      </c>
      <c r="O285">
        <v>0</v>
      </c>
      <c r="P285">
        <v>2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f>IF('2026'!X285="",0,'2026'!X285)</f>
        <v>0</v>
      </c>
      <c r="AD285" s="104" t="str">
        <f t="shared" si="25"/>
        <v/>
      </c>
    </row>
    <row r="286" spans="1:30" ht="14">
      <c r="A286" s="39" t="s">
        <v>1486</v>
      </c>
      <c r="B286">
        <f>0</f>
        <v>0</v>
      </c>
      <c r="C286">
        <f>0</f>
        <v>0</v>
      </c>
      <c r="D286">
        <f>0</f>
        <v>0</v>
      </c>
      <c r="E286">
        <f>0</f>
        <v>0</v>
      </c>
      <c r="F286">
        <f>0</f>
        <v>0</v>
      </c>
      <c r="G286">
        <f>0</f>
        <v>0</v>
      </c>
      <c r="H286">
        <f>0</f>
        <v>0</v>
      </c>
      <c r="I286">
        <f>0</f>
        <v>0</v>
      </c>
      <c r="J286">
        <f>0</f>
        <v>0</v>
      </c>
      <c r="K286">
        <f>0</f>
        <v>0</v>
      </c>
      <c r="L286">
        <f>0</f>
        <v>0</v>
      </c>
      <c r="M286">
        <f>0</f>
        <v>0</v>
      </c>
      <c r="N286">
        <f>0</f>
        <v>0</v>
      </c>
      <c r="O286">
        <f>0</f>
        <v>0</v>
      </c>
      <c r="P286">
        <f>0</f>
        <v>0</v>
      </c>
      <c r="Q286">
        <f>0</f>
        <v>0</v>
      </c>
      <c r="R286">
        <f>0</f>
        <v>0</v>
      </c>
      <c r="S286">
        <f>0</f>
        <v>0</v>
      </c>
      <c r="T286">
        <f>0</f>
        <v>0</v>
      </c>
      <c r="U286">
        <f>0</f>
        <v>0</v>
      </c>
      <c r="V286">
        <f>0</f>
        <v>0</v>
      </c>
      <c r="W286">
        <f>0</f>
        <v>0</v>
      </c>
      <c r="X286">
        <f>0</f>
        <v>0</v>
      </c>
      <c r="Y286">
        <f>0</f>
        <v>0</v>
      </c>
      <c r="Z286">
        <v>1</v>
      </c>
      <c r="AA286">
        <v>0</v>
      </c>
      <c r="AB286">
        <v>0</v>
      </c>
      <c r="AC286">
        <f>IF('2026'!X286="",0,'2026'!X286)</f>
        <v>0</v>
      </c>
      <c r="AD286" s="104" t="str">
        <f t="shared" si="25"/>
        <v/>
      </c>
    </row>
    <row r="287" spans="1:30" ht="14">
      <c r="A287" s="61" t="s">
        <v>134</v>
      </c>
      <c r="B287">
        <v>0</v>
      </c>
      <c r="C287">
        <v>0</v>
      </c>
      <c r="D287">
        <v>1</v>
      </c>
      <c r="E287">
        <v>3</v>
      </c>
      <c r="F287">
        <v>4</v>
      </c>
      <c r="G287">
        <v>1</v>
      </c>
      <c r="H287">
        <v>1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1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1</v>
      </c>
      <c r="V287">
        <v>0</v>
      </c>
      <c r="W287">
        <v>5</v>
      </c>
      <c r="X287">
        <v>0</v>
      </c>
      <c r="Y287">
        <v>4</v>
      </c>
      <c r="Z287">
        <v>1</v>
      </c>
      <c r="AA287">
        <v>1</v>
      </c>
      <c r="AB287">
        <v>0</v>
      </c>
      <c r="AC287">
        <f>IF('2026'!X287="",0,'2026'!X287)</f>
        <v>3</v>
      </c>
      <c r="AD287" s="104" t="str">
        <f t="shared" si="25"/>
        <v/>
      </c>
    </row>
    <row r="288" spans="1:30" ht="14">
      <c r="A288" s="61" t="s">
        <v>1040</v>
      </c>
      <c r="B288">
        <v>5</v>
      </c>
      <c r="C288">
        <v>9</v>
      </c>
      <c r="D288">
        <v>9</v>
      </c>
      <c r="E288">
        <v>0</v>
      </c>
      <c r="F288">
        <v>14</v>
      </c>
      <c r="G288">
        <v>5</v>
      </c>
      <c r="H288">
        <v>0</v>
      </c>
      <c r="I288">
        <v>5</v>
      </c>
      <c r="J288">
        <v>0</v>
      </c>
      <c r="K288">
        <v>0</v>
      </c>
      <c r="L288">
        <v>2</v>
      </c>
      <c r="M288">
        <v>3</v>
      </c>
      <c r="N288">
        <v>0</v>
      </c>
      <c r="O288">
        <v>0</v>
      </c>
      <c r="P288">
        <v>7</v>
      </c>
      <c r="Q288">
        <v>4</v>
      </c>
      <c r="R288">
        <v>6</v>
      </c>
      <c r="S288">
        <v>0</v>
      </c>
      <c r="T288">
        <v>5</v>
      </c>
      <c r="U288">
        <v>3</v>
      </c>
      <c r="V288">
        <v>9</v>
      </c>
      <c r="W288">
        <v>5</v>
      </c>
      <c r="X288">
        <v>1</v>
      </c>
      <c r="Y288">
        <v>6</v>
      </c>
      <c r="Z288">
        <v>10</v>
      </c>
      <c r="AA288">
        <v>13</v>
      </c>
      <c r="AB288">
        <v>4</v>
      </c>
      <c r="AC288">
        <f>IF('2026'!X288="",0,'2026'!X288)</f>
        <v>15</v>
      </c>
      <c r="AD288" s="104">
        <f t="shared" si="25"/>
        <v>5</v>
      </c>
    </row>
    <row r="289" spans="1:30" ht="14">
      <c r="A289" s="61" t="s">
        <v>1309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3</v>
      </c>
      <c r="W289">
        <v>0</v>
      </c>
      <c r="X289">
        <v>0</v>
      </c>
      <c r="Y289">
        <v>1</v>
      </c>
      <c r="Z289">
        <v>0</v>
      </c>
      <c r="AA289">
        <v>0</v>
      </c>
      <c r="AB289">
        <v>0</v>
      </c>
      <c r="AC289">
        <f>IF('2026'!X289="",0,'2026'!X289)</f>
        <v>0</v>
      </c>
      <c r="AD289" s="104" t="str">
        <f t="shared" si="25"/>
        <v/>
      </c>
    </row>
    <row r="290" spans="1:30" ht="14">
      <c r="A290" s="61" t="s">
        <v>658</v>
      </c>
      <c r="B290">
        <v>79</v>
      </c>
      <c r="C290">
        <v>201</v>
      </c>
      <c r="D290">
        <v>431</v>
      </c>
      <c r="E290">
        <v>211</v>
      </c>
      <c r="F290">
        <v>184</v>
      </c>
      <c r="G290">
        <v>303</v>
      </c>
      <c r="H290">
        <v>188</v>
      </c>
      <c r="I290">
        <v>177</v>
      </c>
      <c r="J290">
        <v>220</v>
      </c>
      <c r="K290">
        <v>117</v>
      </c>
      <c r="L290">
        <v>175</v>
      </c>
      <c r="M290">
        <v>246</v>
      </c>
      <c r="N290">
        <v>103</v>
      </c>
      <c r="O290">
        <v>104</v>
      </c>
      <c r="P290">
        <v>123</v>
      </c>
      <c r="Q290">
        <v>123</v>
      </c>
      <c r="R290">
        <v>100</v>
      </c>
      <c r="S290">
        <v>106</v>
      </c>
      <c r="T290">
        <v>175</v>
      </c>
      <c r="U290">
        <v>116</v>
      </c>
      <c r="V290">
        <v>184</v>
      </c>
      <c r="W290">
        <v>211</v>
      </c>
      <c r="X290">
        <v>388</v>
      </c>
      <c r="Y290">
        <v>338</v>
      </c>
      <c r="Z290">
        <v>174</v>
      </c>
      <c r="AA290">
        <v>216</v>
      </c>
      <c r="AB290">
        <v>227</v>
      </c>
      <c r="AC290">
        <f>IF('2026'!X290="",0,'2026'!X290)</f>
        <v>264</v>
      </c>
      <c r="AD290" s="104">
        <f t="shared" si="25"/>
        <v>184</v>
      </c>
    </row>
    <row r="291" spans="1:30" ht="14">
      <c r="A291" s="51" t="s">
        <v>1350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f>IF('2026'!X291="",0,'2026'!X291)</f>
        <v>0</v>
      </c>
      <c r="AD291" s="104" t="str">
        <f t="shared" si="25"/>
        <v/>
      </c>
    </row>
    <row r="292" spans="1:30">
      <c r="AD292" s="104"/>
    </row>
    <row r="293" spans="1:30" ht="14">
      <c r="A293" s="2" t="s">
        <v>1458</v>
      </c>
    </row>
    <row r="294" spans="1:30" ht="14">
      <c r="A294" s="61" t="s">
        <v>662</v>
      </c>
      <c r="B294">
        <v>0</v>
      </c>
      <c r="C294">
        <v>6</v>
      </c>
      <c r="D294">
        <v>0</v>
      </c>
      <c r="E294">
        <v>3</v>
      </c>
      <c r="F294">
        <v>39</v>
      </c>
      <c r="G294">
        <v>1</v>
      </c>
      <c r="H294">
        <v>1</v>
      </c>
      <c r="I294">
        <v>0</v>
      </c>
      <c r="J294">
        <v>1</v>
      </c>
      <c r="K294">
        <v>3</v>
      </c>
      <c r="L294">
        <v>2</v>
      </c>
      <c r="M294">
        <v>0</v>
      </c>
      <c r="N294">
        <v>4</v>
      </c>
      <c r="O294">
        <v>1</v>
      </c>
      <c r="P294">
        <v>0</v>
      </c>
      <c r="Q294">
        <v>0</v>
      </c>
      <c r="R294">
        <v>4</v>
      </c>
      <c r="S294">
        <v>10</v>
      </c>
      <c r="T294">
        <v>2</v>
      </c>
      <c r="U294">
        <v>2</v>
      </c>
      <c r="V294">
        <v>0</v>
      </c>
      <c r="W294">
        <v>4</v>
      </c>
      <c r="X294">
        <v>0</v>
      </c>
      <c r="Y294">
        <v>16</v>
      </c>
      <c r="Z294">
        <v>7</v>
      </c>
      <c r="AA294">
        <v>3</v>
      </c>
      <c r="AB294">
        <v>24</v>
      </c>
      <c r="AC294">
        <f>IF('2026'!X294="",0,'2026'!X294)</f>
        <v>44</v>
      </c>
      <c r="AD294" s="104">
        <f>IF(MEDIAN(B294:AC294)=0,"",MEDIAN(B294:AC294))</f>
        <v>2</v>
      </c>
    </row>
    <row r="295" spans="1:30">
      <c r="A295" s="48"/>
      <c r="AD295" s="104"/>
    </row>
    <row r="296" spans="1:30" ht="14">
      <c r="A296" s="2" t="s">
        <v>1284</v>
      </c>
      <c r="AD296" s="104"/>
    </row>
    <row r="297" spans="1:30" ht="14">
      <c r="A297" s="61" t="s">
        <v>690</v>
      </c>
      <c r="B297">
        <v>16</v>
      </c>
      <c r="C297">
        <v>29</v>
      </c>
      <c r="D297">
        <v>80</v>
      </c>
      <c r="E297">
        <v>76</v>
      </c>
      <c r="F297">
        <v>114</v>
      </c>
      <c r="G297">
        <v>175</v>
      </c>
      <c r="H297">
        <v>106</v>
      </c>
      <c r="I297">
        <v>114</v>
      </c>
      <c r="J297">
        <v>42</v>
      </c>
      <c r="K297">
        <v>30</v>
      </c>
      <c r="L297">
        <v>128</v>
      </c>
      <c r="M297">
        <v>189</v>
      </c>
      <c r="N297">
        <v>183</v>
      </c>
      <c r="O297">
        <v>105</v>
      </c>
      <c r="P297">
        <v>97</v>
      </c>
      <c r="Q297">
        <v>179</v>
      </c>
      <c r="R297">
        <v>109</v>
      </c>
      <c r="S297">
        <v>58</v>
      </c>
      <c r="T297">
        <v>90</v>
      </c>
      <c r="U297">
        <v>70</v>
      </c>
      <c r="V297">
        <v>77</v>
      </c>
      <c r="W297">
        <v>221</v>
      </c>
      <c r="X297">
        <v>140</v>
      </c>
      <c r="Y297">
        <v>190</v>
      </c>
      <c r="Z297">
        <v>142</v>
      </c>
      <c r="AA297">
        <v>87</v>
      </c>
      <c r="AB297">
        <v>186</v>
      </c>
      <c r="AC297">
        <f>IF('2026'!X297="",0,'2026'!X297)</f>
        <v>206</v>
      </c>
      <c r="AD297" s="104">
        <f>IF(MEDIAN(B297:AC297)=0,"",MEDIAN(B297:AC297))</f>
        <v>107.5</v>
      </c>
    </row>
    <row r="298" spans="1:30">
      <c r="AD298" s="104"/>
    </row>
    <row r="299" spans="1:30">
      <c r="A299" s="3" t="s">
        <v>565</v>
      </c>
      <c r="AD299" s="104"/>
    </row>
    <row r="300" spans="1:30" ht="14">
      <c r="A300" s="61" t="s">
        <v>661</v>
      </c>
      <c r="B300">
        <v>0</v>
      </c>
      <c r="C300">
        <v>1</v>
      </c>
      <c r="D300">
        <v>1</v>
      </c>
      <c r="E300">
        <v>1</v>
      </c>
      <c r="F300">
        <v>1</v>
      </c>
      <c r="G300">
        <v>2</v>
      </c>
      <c r="H300">
        <v>0</v>
      </c>
      <c r="I300">
        <v>0</v>
      </c>
      <c r="J300">
        <v>0</v>
      </c>
      <c r="K300">
        <v>0</v>
      </c>
      <c r="L300">
        <v>9</v>
      </c>
      <c r="M300">
        <v>7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1</v>
      </c>
      <c r="T300">
        <v>2</v>
      </c>
      <c r="U300">
        <v>0</v>
      </c>
      <c r="V300">
        <v>1</v>
      </c>
      <c r="W300">
        <v>23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f>IF('2026'!X300="",0,'2026'!X300)</f>
        <v>0</v>
      </c>
      <c r="AD300" s="104" t="str">
        <f>IF(MEDIAN(B300:AC300)=0,"",MEDIAN(B300:AC300))</f>
        <v/>
      </c>
    </row>
    <row r="302" spans="1:30" ht="14">
      <c r="A302" s="2" t="s">
        <v>1280</v>
      </c>
      <c r="AD302" s="104"/>
    </row>
    <row r="303" spans="1:30" ht="14">
      <c r="A303" s="61" t="s">
        <v>689</v>
      </c>
      <c r="B303">
        <v>199</v>
      </c>
      <c r="C303">
        <v>82</v>
      </c>
      <c r="D303">
        <v>63</v>
      </c>
      <c r="E303">
        <v>236</v>
      </c>
      <c r="F303">
        <v>208</v>
      </c>
      <c r="G303">
        <v>255</v>
      </c>
      <c r="H303">
        <v>180</v>
      </c>
      <c r="I303">
        <v>66</v>
      </c>
      <c r="J303">
        <v>366</v>
      </c>
      <c r="K303">
        <v>11</v>
      </c>
      <c r="L303">
        <v>47</v>
      </c>
      <c r="M303">
        <v>224</v>
      </c>
      <c r="N303">
        <v>25</v>
      </c>
      <c r="O303">
        <v>91</v>
      </c>
      <c r="P303">
        <v>47</v>
      </c>
      <c r="Q303">
        <v>110</v>
      </c>
      <c r="R303">
        <v>4</v>
      </c>
      <c r="S303">
        <v>7</v>
      </c>
      <c r="T303">
        <v>4</v>
      </c>
      <c r="U303">
        <v>5</v>
      </c>
      <c r="V303">
        <v>16</v>
      </c>
      <c r="W303">
        <v>15</v>
      </c>
      <c r="X303">
        <v>121</v>
      </c>
      <c r="Y303">
        <v>37</v>
      </c>
      <c r="Z303">
        <v>10</v>
      </c>
      <c r="AA303">
        <v>50</v>
      </c>
      <c r="AB303">
        <v>277</v>
      </c>
      <c r="AC303">
        <f>IF('2026'!X303="",0,'2026'!X303)</f>
        <v>20</v>
      </c>
      <c r="AD303" s="104">
        <f t="shared" ref="AD303:AD311" si="26">IF(MEDIAN(B303:AC303)=0,"",MEDIAN(B303:AC303))</f>
        <v>56.5</v>
      </c>
    </row>
    <row r="304" spans="1:30" ht="14">
      <c r="A304" s="61" t="s">
        <v>404</v>
      </c>
      <c r="B304">
        <v>42</v>
      </c>
      <c r="C304">
        <v>86</v>
      </c>
      <c r="D304">
        <v>129</v>
      </c>
      <c r="E304">
        <v>119</v>
      </c>
      <c r="F304">
        <v>116</v>
      </c>
      <c r="G304">
        <v>141</v>
      </c>
      <c r="H304">
        <v>131</v>
      </c>
      <c r="I304">
        <v>33</v>
      </c>
      <c r="J304">
        <v>75</v>
      </c>
      <c r="K304">
        <v>49</v>
      </c>
      <c r="L304">
        <v>118</v>
      </c>
      <c r="M304">
        <v>87</v>
      </c>
      <c r="N304">
        <v>51</v>
      </c>
      <c r="O304">
        <v>38</v>
      </c>
      <c r="P304">
        <v>49</v>
      </c>
      <c r="Q304">
        <v>74</v>
      </c>
      <c r="R304">
        <v>101</v>
      </c>
      <c r="S304">
        <v>56</v>
      </c>
      <c r="T304">
        <v>84</v>
      </c>
      <c r="U304">
        <v>66</v>
      </c>
      <c r="V304">
        <v>111</v>
      </c>
      <c r="W304">
        <v>145</v>
      </c>
      <c r="X304">
        <v>121</v>
      </c>
      <c r="Y304">
        <v>108</v>
      </c>
      <c r="Z304">
        <v>113</v>
      </c>
      <c r="AA304">
        <v>86</v>
      </c>
      <c r="AB304">
        <v>101</v>
      </c>
      <c r="AC304">
        <f>IF('2026'!X304="",0,'2026'!X304)</f>
        <v>139</v>
      </c>
      <c r="AD304" s="104">
        <f t="shared" si="26"/>
        <v>94</v>
      </c>
    </row>
    <row r="305" spans="1:30" ht="14">
      <c r="A305" s="61" t="s">
        <v>402</v>
      </c>
      <c r="B305">
        <v>7</v>
      </c>
      <c r="C305">
        <v>22</v>
      </c>
      <c r="D305">
        <v>64</v>
      </c>
      <c r="E305">
        <v>54</v>
      </c>
      <c r="F305">
        <v>35</v>
      </c>
      <c r="G305">
        <v>16</v>
      </c>
      <c r="H305">
        <v>19</v>
      </c>
      <c r="I305">
        <v>17</v>
      </c>
      <c r="J305">
        <v>19</v>
      </c>
      <c r="K305">
        <v>4</v>
      </c>
      <c r="L305">
        <v>15</v>
      </c>
      <c r="M305">
        <v>12</v>
      </c>
      <c r="N305">
        <v>1</v>
      </c>
      <c r="O305">
        <v>4</v>
      </c>
      <c r="P305">
        <v>8</v>
      </c>
      <c r="Q305">
        <v>20</v>
      </c>
      <c r="R305">
        <v>13</v>
      </c>
      <c r="S305">
        <v>11</v>
      </c>
      <c r="T305">
        <v>25</v>
      </c>
      <c r="U305">
        <v>10</v>
      </c>
      <c r="V305">
        <v>27</v>
      </c>
      <c r="W305">
        <v>35</v>
      </c>
      <c r="X305">
        <v>72</v>
      </c>
      <c r="Y305">
        <v>40</v>
      </c>
      <c r="Z305">
        <v>16</v>
      </c>
      <c r="AA305">
        <v>18</v>
      </c>
      <c r="AB305">
        <v>21</v>
      </c>
      <c r="AC305">
        <f>IF('2026'!X305="",0,'2026'!X305)</f>
        <v>28</v>
      </c>
      <c r="AD305" s="104">
        <f t="shared" si="26"/>
        <v>18.5</v>
      </c>
    </row>
    <row r="306" spans="1:30" ht="14">
      <c r="A306" s="61" t="s">
        <v>403</v>
      </c>
      <c r="B306">
        <v>0</v>
      </c>
      <c r="C306">
        <v>10</v>
      </c>
      <c r="D306">
        <v>55</v>
      </c>
      <c r="E306">
        <v>26</v>
      </c>
      <c r="F306">
        <v>0</v>
      </c>
      <c r="G306">
        <v>3</v>
      </c>
      <c r="H306">
        <v>16</v>
      </c>
      <c r="I306">
        <v>2</v>
      </c>
      <c r="J306">
        <v>32</v>
      </c>
      <c r="K306">
        <v>14</v>
      </c>
      <c r="L306">
        <v>35</v>
      </c>
      <c r="M306">
        <v>40</v>
      </c>
      <c r="N306">
        <v>7</v>
      </c>
      <c r="O306">
        <v>0</v>
      </c>
      <c r="P306">
        <v>14</v>
      </c>
      <c r="Q306">
        <v>22</v>
      </c>
      <c r="R306">
        <v>2</v>
      </c>
      <c r="S306">
        <v>1</v>
      </c>
      <c r="T306">
        <v>3</v>
      </c>
      <c r="U306">
        <v>14</v>
      </c>
      <c r="V306">
        <v>6</v>
      </c>
      <c r="W306">
        <v>22</v>
      </c>
      <c r="X306">
        <v>44</v>
      </c>
      <c r="Y306">
        <v>8</v>
      </c>
      <c r="Z306">
        <v>17</v>
      </c>
      <c r="AA306">
        <v>6</v>
      </c>
      <c r="AB306">
        <v>6</v>
      </c>
      <c r="AC306">
        <f>IF('2026'!X306="",0,'2026'!X306)</f>
        <v>12</v>
      </c>
      <c r="AD306" s="104">
        <f t="shared" si="26"/>
        <v>11</v>
      </c>
    </row>
    <row r="307" spans="1:30" ht="14">
      <c r="A307" s="61" t="s">
        <v>262</v>
      </c>
      <c r="B307">
        <v>0</v>
      </c>
      <c r="C307">
        <v>31</v>
      </c>
      <c r="D307">
        <v>0</v>
      </c>
      <c r="E307">
        <v>27</v>
      </c>
      <c r="F307">
        <v>0</v>
      </c>
      <c r="G307">
        <v>6</v>
      </c>
      <c r="H307">
        <v>19</v>
      </c>
      <c r="I307">
        <v>36</v>
      </c>
      <c r="J307">
        <v>43</v>
      </c>
      <c r="K307">
        <v>46</v>
      </c>
      <c r="L307">
        <v>32</v>
      </c>
      <c r="M307">
        <v>0</v>
      </c>
      <c r="N307">
        <v>0</v>
      </c>
      <c r="O307">
        <v>2</v>
      </c>
      <c r="P307">
        <v>12</v>
      </c>
      <c r="Q307">
        <v>3</v>
      </c>
      <c r="R307">
        <v>0</v>
      </c>
      <c r="S307">
        <v>0</v>
      </c>
      <c r="T307">
        <v>5</v>
      </c>
      <c r="U307">
        <v>0</v>
      </c>
      <c r="V307">
        <v>6</v>
      </c>
      <c r="W307">
        <v>0</v>
      </c>
      <c r="X307">
        <v>43</v>
      </c>
      <c r="Y307">
        <v>72</v>
      </c>
      <c r="Z307">
        <v>3</v>
      </c>
      <c r="AA307">
        <v>0</v>
      </c>
      <c r="AB307">
        <v>124</v>
      </c>
      <c r="AC307">
        <f>IF('2026'!X307="",0,'2026'!X307)</f>
        <v>12</v>
      </c>
      <c r="AD307" s="104">
        <f t="shared" si="26"/>
        <v>5.5</v>
      </c>
    </row>
    <row r="308" spans="1:30" ht="14">
      <c r="A308" s="61" t="s">
        <v>654</v>
      </c>
      <c r="B308">
        <v>53</v>
      </c>
      <c r="C308">
        <v>8</v>
      </c>
      <c r="D308">
        <v>57</v>
      </c>
      <c r="E308">
        <v>65</v>
      </c>
      <c r="F308">
        <v>82</v>
      </c>
      <c r="G308">
        <v>182</v>
      </c>
      <c r="H308">
        <v>155</v>
      </c>
      <c r="I308">
        <v>2</v>
      </c>
      <c r="J308">
        <v>98</v>
      </c>
      <c r="K308">
        <v>18</v>
      </c>
      <c r="L308">
        <v>198</v>
      </c>
      <c r="M308">
        <v>43</v>
      </c>
      <c r="N308">
        <v>43</v>
      </c>
      <c r="O308">
        <v>9</v>
      </c>
      <c r="P308">
        <v>59</v>
      </c>
      <c r="Q308">
        <v>1</v>
      </c>
      <c r="R308">
        <v>19</v>
      </c>
      <c r="S308">
        <v>14</v>
      </c>
      <c r="T308">
        <v>5</v>
      </c>
      <c r="U308">
        <v>18</v>
      </c>
      <c r="V308">
        <v>8</v>
      </c>
      <c r="W308">
        <v>33</v>
      </c>
      <c r="X308">
        <v>344</v>
      </c>
      <c r="Y308">
        <v>176</v>
      </c>
      <c r="Z308">
        <v>2</v>
      </c>
      <c r="AA308">
        <v>69</v>
      </c>
      <c r="AB308">
        <v>159</v>
      </c>
      <c r="AC308">
        <f>IF('2026'!X308="",0,'2026'!X308)</f>
        <v>1</v>
      </c>
      <c r="AD308" s="104">
        <f t="shared" si="26"/>
        <v>43</v>
      </c>
    </row>
    <row r="309" spans="1:30" ht="14">
      <c r="A309" s="61" t="s">
        <v>669</v>
      </c>
      <c r="B309">
        <v>9</v>
      </c>
      <c r="C309">
        <v>1</v>
      </c>
      <c r="D309">
        <v>3</v>
      </c>
      <c r="E309">
        <v>0</v>
      </c>
      <c r="F309">
        <v>12</v>
      </c>
      <c r="G309">
        <v>9</v>
      </c>
      <c r="H309">
        <v>10</v>
      </c>
      <c r="I309">
        <v>15</v>
      </c>
      <c r="J309">
        <v>4</v>
      </c>
      <c r="K309">
        <v>7</v>
      </c>
      <c r="L309">
        <v>22</v>
      </c>
      <c r="M309">
        <v>15</v>
      </c>
      <c r="N309">
        <v>9</v>
      </c>
      <c r="O309">
        <v>1</v>
      </c>
      <c r="P309">
        <v>5</v>
      </c>
      <c r="Q309">
        <v>5</v>
      </c>
      <c r="R309">
        <v>13</v>
      </c>
      <c r="S309">
        <v>9</v>
      </c>
      <c r="T309">
        <v>35</v>
      </c>
      <c r="U309">
        <v>19</v>
      </c>
      <c r="V309">
        <v>25</v>
      </c>
      <c r="W309">
        <v>21</v>
      </c>
      <c r="X309">
        <v>29</v>
      </c>
      <c r="Y309">
        <v>10</v>
      </c>
      <c r="Z309">
        <v>48</v>
      </c>
      <c r="AA309">
        <v>20</v>
      </c>
      <c r="AB309">
        <v>108</v>
      </c>
      <c r="AC309">
        <f>IF('2026'!X309="",0,'2026'!X309)</f>
        <v>88</v>
      </c>
      <c r="AD309" s="104">
        <f t="shared" si="26"/>
        <v>11</v>
      </c>
    </row>
    <row r="310" spans="1:30" ht="14">
      <c r="A310" s="61" t="s">
        <v>670</v>
      </c>
      <c r="B310">
        <v>4</v>
      </c>
      <c r="C310">
        <v>92</v>
      </c>
      <c r="D310">
        <v>157</v>
      </c>
      <c r="E310">
        <v>95</v>
      </c>
      <c r="F310">
        <v>109</v>
      </c>
      <c r="G310">
        <v>70</v>
      </c>
      <c r="H310">
        <v>77</v>
      </c>
      <c r="I310">
        <v>15</v>
      </c>
      <c r="J310">
        <v>84</v>
      </c>
      <c r="K310">
        <v>39</v>
      </c>
      <c r="L310">
        <v>178</v>
      </c>
      <c r="M310">
        <v>194</v>
      </c>
      <c r="N310">
        <v>48</v>
      </c>
      <c r="O310">
        <v>38</v>
      </c>
      <c r="P310">
        <v>59</v>
      </c>
      <c r="Q310">
        <v>71</v>
      </c>
      <c r="R310">
        <v>52</v>
      </c>
      <c r="S310">
        <v>59</v>
      </c>
      <c r="T310">
        <v>46</v>
      </c>
      <c r="U310">
        <v>69</v>
      </c>
      <c r="V310">
        <v>68</v>
      </c>
      <c r="W310">
        <v>78</v>
      </c>
      <c r="X310">
        <v>88</v>
      </c>
      <c r="Y310">
        <v>85</v>
      </c>
      <c r="Z310">
        <v>113</v>
      </c>
      <c r="AA310">
        <v>56</v>
      </c>
      <c r="AB310">
        <v>56</v>
      </c>
      <c r="AC310">
        <f>IF('2026'!X310="",0,'2026'!X310)</f>
        <v>105</v>
      </c>
      <c r="AD310" s="104">
        <f t="shared" si="26"/>
        <v>70.5</v>
      </c>
    </row>
    <row r="311" spans="1:30" ht="14">
      <c r="A311" s="61" t="s">
        <v>351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2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6</v>
      </c>
      <c r="V311">
        <v>0</v>
      </c>
      <c r="W311">
        <v>1</v>
      </c>
      <c r="X311">
        <v>3</v>
      </c>
      <c r="Y311">
        <v>10</v>
      </c>
      <c r="Z311">
        <v>0</v>
      </c>
      <c r="AA311">
        <v>0</v>
      </c>
      <c r="AB311">
        <v>0</v>
      </c>
      <c r="AC311">
        <f>IF('2026'!X311="",0,'2026'!X311)</f>
        <v>0</v>
      </c>
      <c r="AD311" s="104" t="str">
        <f t="shared" si="26"/>
        <v/>
      </c>
    </row>
    <row r="312" spans="1:30">
      <c r="AD312" s="104"/>
    </row>
    <row r="313" spans="1:30" ht="14">
      <c r="A313" s="2" t="s">
        <v>74</v>
      </c>
      <c r="AD313" s="104"/>
    </row>
    <row r="314" spans="1:30" ht="14">
      <c r="A314" s="61" t="s">
        <v>120</v>
      </c>
      <c r="B314">
        <v>0</v>
      </c>
      <c r="C314">
        <v>1</v>
      </c>
      <c r="D314">
        <v>1</v>
      </c>
      <c r="E314">
        <v>6</v>
      </c>
      <c r="F314">
        <v>1</v>
      </c>
      <c r="G314">
        <v>0</v>
      </c>
      <c r="H314">
        <v>7</v>
      </c>
      <c r="I314">
        <v>0</v>
      </c>
      <c r="J314">
        <v>4</v>
      </c>
      <c r="K314">
        <v>3</v>
      </c>
      <c r="L314">
        <v>9</v>
      </c>
      <c r="M314">
        <v>5</v>
      </c>
      <c r="N314">
        <v>0</v>
      </c>
      <c r="O314">
        <v>0</v>
      </c>
      <c r="P314">
        <v>0</v>
      </c>
      <c r="Q314">
        <v>0</v>
      </c>
      <c r="R314">
        <v>1</v>
      </c>
      <c r="S314">
        <v>0</v>
      </c>
      <c r="T314">
        <v>4</v>
      </c>
      <c r="U314">
        <v>2</v>
      </c>
      <c r="V314">
        <v>3</v>
      </c>
      <c r="W314">
        <v>3</v>
      </c>
      <c r="X314">
        <v>1</v>
      </c>
      <c r="Y314">
        <v>0</v>
      </c>
      <c r="Z314">
        <v>0</v>
      </c>
      <c r="AA314">
        <v>0</v>
      </c>
      <c r="AB314">
        <v>0</v>
      </c>
      <c r="AC314">
        <f>IF('2026'!X314="",0,'2026'!X314)</f>
        <v>1</v>
      </c>
      <c r="AD314" s="104">
        <f t="shared" ref="AD314:AD331" si="27">IF(MEDIAN(B314:AC314)=0,"",MEDIAN(B314:AC314))</f>
        <v>1</v>
      </c>
    </row>
    <row r="315" spans="1:30" ht="14">
      <c r="A315" s="61" t="s">
        <v>380</v>
      </c>
      <c r="B315">
        <v>115</v>
      </c>
      <c r="C315">
        <v>88</v>
      </c>
      <c r="D315">
        <v>154</v>
      </c>
      <c r="E315">
        <v>190</v>
      </c>
      <c r="F315">
        <v>82</v>
      </c>
      <c r="G315">
        <v>109</v>
      </c>
      <c r="H315">
        <v>76</v>
      </c>
      <c r="I315">
        <v>131</v>
      </c>
      <c r="J315">
        <v>110</v>
      </c>
      <c r="K315">
        <v>91</v>
      </c>
      <c r="L315">
        <v>125</v>
      </c>
      <c r="M315">
        <v>90</v>
      </c>
      <c r="N315">
        <v>136</v>
      </c>
      <c r="O315">
        <v>71</v>
      </c>
      <c r="P315">
        <v>110</v>
      </c>
      <c r="Q315">
        <v>136</v>
      </c>
      <c r="R315">
        <v>86</v>
      </c>
      <c r="S315">
        <v>73</v>
      </c>
      <c r="T315">
        <v>224</v>
      </c>
      <c r="U315">
        <v>58</v>
      </c>
      <c r="V315">
        <v>69</v>
      </c>
      <c r="W315">
        <v>186</v>
      </c>
      <c r="X315">
        <v>112</v>
      </c>
      <c r="Y315">
        <v>111</v>
      </c>
      <c r="Z315">
        <v>93</v>
      </c>
      <c r="AA315">
        <v>102</v>
      </c>
      <c r="AB315">
        <v>145</v>
      </c>
      <c r="AC315">
        <f>IF('2026'!X315="",0,'2026'!X315)</f>
        <v>98</v>
      </c>
      <c r="AD315" s="104">
        <f t="shared" si="27"/>
        <v>109.5</v>
      </c>
    </row>
    <row r="316" spans="1:30" ht="14">
      <c r="A316" s="61" t="s">
        <v>381</v>
      </c>
      <c r="B316">
        <v>0</v>
      </c>
      <c r="C316">
        <v>0</v>
      </c>
      <c r="D316">
        <v>0</v>
      </c>
      <c r="E316">
        <v>8</v>
      </c>
      <c r="F316">
        <v>6</v>
      </c>
      <c r="G316">
        <v>0</v>
      </c>
      <c r="H316">
        <v>3</v>
      </c>
      <c r="I316">
        <v>0</v>
      </c>
      <c r="J316">
        <v>0</v>
      </c>
      <c r="K316">
        <v>2</v>
      </c>
      <c r="L316">
        <v>13</v>
      </c>
      <c r="M316">
        <v>7</v>
      </c>
      <c r="N316">
        <v>0</v>
      </c>
      <c r="O316">
        <v>1</v>
      </c>
      <c r="P316">
        <v>2</v>
      </c>
      <c r="Q316">
        <v>0</v>
      </c>
      <c r="R316">
        <v>0</v>
      </c>
      <c r="S316">
        <v>12</v>
      </c>
      <c r="T316">
        <v>1</v>
      </c>
      <c r="U316">
        <v>2</v>
      </c>
      <c r="V316">
        <v>4</v>
      </c>
      <c r="W316">
        <v>13</v>
      </c>
      <c r="X316">
        <v>19</v>
      </c>
      <c r="Y316">
        <v>16</v>
      </c>
      <c r="Z316">
        <v>1</v>
      </c>
      <c r="AA316">
        <v>4</v>
      </c>
      <c r="AB316">
        <v>2</v>
      </c>
      <c r="AC316">
        <f>IF('2026'!X316="",0,'2026'!X316)</f>
        <v>2</v>
      </c>
      <c r="AD316" s="104">
        <f t="shared" si="27"/>
        <v>2</v>
      </c>
    </row>
    <row r="317" spans="1:30" ht="14">
      <c r="A317" s="61" t="s">
        <v>287</v>
      </c>
      <c r="B317">
        <v>0</v>
      </c>
      <c r="C317">
        <v>0</v>
      </c>
      <c r="D317">
        <v>0</v>
      </c>
      <c r="E317">
        <v>0</v>
      </c>
      <c r="F317">
        <v>1</v>
      </c>
      <c r="G317">
        <v>0</v>
      </c>
      <c r="H317">
        <v>0</v>
      </c>
      <c r="I317">
        <v>0</v>
      </c>
      <c r="J317">
        <v>0</v>
      </c>
      <c r="K317">
        <v>6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f>IF('2026'!X317="",0,'2026'!X317)</f>
        <v>0</v>
      </c>
      <c r="AD317" s="104" t="str">
        <f t="shared" si="27"/>
        <v/>
      </c>
    </row>
    <row r="318" spans="1:30" ht="14">
      <c r="A318" s="61" t="s">
        <v>232</v>
      </c>
      <c r="B318">
        <v>5</v>
      </c>
      <c r="C318">
        <v>8</v>
      </c>
      <c r="D318">
        <v>0</v>
      </c>
      <c r="E318">
        <v>25</v>
      </c>
      <c r="F318">
        <v>17</v>
      </c>
      <c r="G318">
        <v>15</v>
      </c>
      <c r="H318">
        <v>5</v>
      </c>
      <c r="I318">
        <v>15</v>
      </c>
      <c r="J318">
        <v>3</v>
      </c>
      <c r="K318">
        <v>18</v>
      </c>
      <c r="L318">
        <v>20</v>
      </c>
      <c r="M318">
        <v>6</v>
      </c>
      <c r="N318">
        <v>8</v>
      </c>
      <c r="O318">
        <v>11</v>
      </c>
      <c r="P318">
        <v>16</v>
      </c>
      <c r="Q318">
        <v>2</v>
      </c>
      <c r="R318">
        <v>17</v>
      </c>
      <c r="S318">
        <v>15</v>
      </c>
      <c r="T318">
        <v>20</v>
      </c>
      <c r="U318">
        <v>14</v>
      </c>
      <c r="V318">
        <v>29</v>
      </c>
      <c r="W318">
        <v>36</v>
      </c>
      <c r="X318">
        <v>24</v>
      </c>
      <c r="Y318">
        <v>8</v>
      </c>
      <c r="Z318">
        <v>17</v>
      </c>
      <c r="AA318">
        <v>20</v>
      </c>
      <c r="AB318">
        <v>22</v>
      </c>
      <c r="AC318">
        <f>IF('2026'!X318="",0,'2026'!X318)</f>
        <v>16</v>
      </c>
      <c r="AD318" s="104">
        <f t="shared" si="27"/>
        <v>15.5</v>
      </c>
    </row>
    <row r="319" spans="1:30" ht="14">
      <c r="A319" s="61" t="s">
        <v>121</v>
      </c>
      <c r="B319">
        <v>2</v>
      </c>
      <c r="C319">
        <v>1</v>
      </c>
      <c r="D319">
        <v>2</v>
      </c>
      <c r="E319">
        <v>2</v>
      </c>
      <c r="F319">
        <v>3</v>
      </c>
      <c r="G319">
        <v>3</v>
      </c>
      <c r="H319">
        <v>1</v>
      </c>
      <c r="I319">
        <v>1</v>
      </c>
      <c r="J319">
        <v>0</v>
      </c>
      <c r="K319">
        <v>1</v>
      </c>
      <c r="L319">
        <v>0</v>
      </c>
      <c r="M319">
        <v>2</v>
      </c>
      <c r="N319">
        <v>0</v>
      </c>
      <c r="O319">
        <v>3</v>
      </c>
      <c r="P319">
        <v>3</v>
      </c>
      <c r="Q319">
        <v>2</v>
      </c>
      <c r="R319">
        <v>1</v>
      </c>
      <c r="S319">
        <v>0</v>
      </c>
      <c r="T319">
        <v>0</v>
      </c>
      <c r="U319">
        <v>4</v>
      </c>
      <c r="V319">
        <v>1</v>
      </c>
      <c r="W319">
        <v>9</v>
      </c>
      <c r="X319">
        <v>0</v>
      </c>
      <c r="Y319">
        <v>0</v>
      </c>
      <c r="Z319">
        <v>2</v>
      </c>
      <c r="AA319">
        <v>3</v>
      </c>
      <c r="AB319">
        <v>1</v>
      </c>
      <c r="AC319">
        <f>IF('2026'!X319="",0,'2026'!X319)</f>
        <v>4</v>
      </c>
      <c r="AD319" s="104">
        <f t="shared" si="27"/>
        <v>1.5</v>
      </c>
    </row>
    <row r="320" spans="1:30" ht="14">
      <c r="A320" s="61" t="s">
        <v>857</v>
      </c>
      <c r="B320">
        <v>28</v>
      </c>
      <c r="C320">
        <v>59</v>
      </c>
      <c r="D320">
        <v>537</v>
      </c>
      <c r="E320">
        <v>99</v>
      </c>
      <c r="F320">
        <v>73</v>
      </c>
      <c r="G320">
        <v>112</v>
      </c>
      <c r="H320">
        <v>84</v>
      </c>
      <c r="I320">
        <v>70</v>
      </c>
      <c r="J320">
        <v>68</v>
      </c>
      <c r="K320">
        <v>49</v>
      </c>
      <c r="L320">
        <v>69</v>
      </c>
      <c r="M320">
        <v>51</v>
      </c>
      <c r="N320">
        <v>48</v>
      </c>
      <c r="O320">
        <v>23</v>
      </c>
      <c r="P320">
        <v>29</v>
      </c>
      <c r="Q320">
        <v>54</v>
      </c>
      <c r="R320">
        <v>17</v>
      </c>
      <c r="S320">
        <v>39</v>
      </c>
      <c r="T320">
        <v>48</v>
      </c>
      <c r="U320">
        <v>21</v>
      </c>
      <c r="V320">
        <v>46</v>
      </c>
      <c r="W320">
        <v>90</v>
      </c>
      <c r="X320">
        <v>111</v>
      </c>
      <c r="Y320">
        <v>48</v>
      </c>
      <c r="Z320">
        <v>42</v>
      </c>
      <c r="AA320">
        <v>55</v>
      </c>
      <c r="AB320">
        <v>53</v>
      </c>
      <c r="AC320">
        <f>IF('2026'!X320="",0,'2026'!X320)</f>
        <v>66</v>
      </c>
      <c r="AD320" s="104">
        <f t="shared" si="27"/>
        <v>53.5</v>
      </c>
    </row>
    <row r="321" spans="1:30" ht="14">
      <c r="A321" s="61" t="s">
        <v>420</v>
      </c>
      <c r="B321">
        <v>13</v>
      </c>
      <c r="C321">
        <v>39</v>
      </c>
      <c r="D321">
        <v>396</v>
      </c>
      <c r="E321">
        <v>60</v>
      </c>
      <c r="F321">
        <v>81</v>
      </c>
      <c r="G321">
        <v>100</v>
      </c>
      <c r="H321">
        <v>47</v>
      </c>
      <c r="I321">
        <v>41</v>
      </c>
      <c r="J321">
        <v>45</v>
      </c>
      <c r="K321">
        <v>44</v>
      </c>
      <c r="L321">
        <v>94</v>
      </c>
      <c r="M321">
        <v>284</v>
      </c>
      <c r="N321">
        <v>24</v>
      </c>
      <c r="O321">
        <v>41</v>
      </c>
      <c r="P321">
        <v>49</v>
      </c>
      <c r="Q321">
        <v>35</v>
      </c>
      <c r="R321">
        <v>42</v>
      </c>
      <c r="S321">
        <v>19</v>
      </c>
      <c r="T321">
        <v>58</v>
      </c>
      <c r="U321">
        <v>15</v>
      </c>
      <c r="V321">
        <v>143</v>
      </c>
      <c r="W321">
        <v>80</v>
      </c>
      <c r="X321">
        <v>99</v>
      </c>
      <c r="Y321">
        <v>133</v>
      </c>
      <c r="Z321">
        <v>26</v>
      </c>
      <c r="AA321">
        <v>41</v>
      </c>
      <c r="AB321">
        <v>38</v>
      </c>
      <c r="AC321">
        <f>IF('2026'!X321="",0,'2026'!X321)</f>
        <v>63</v>
      </c>
      <c r="AD321" s="104">
        <f t="shared" si="27"/>
        <v>46</v>
      </c>
    </row>
    <row r="322" spans="1:30" ht="14">
      <c r="A322" s="61" t="s">
        <v>856</v>
      </c>
      <c r="B322">
        <v>4</v>
      </c>
      <c r="C322">
        <v>7</v>
      </c>
      <c r="D322">
        <v>132</v>
      </c>
      <c r="E322">
        <v>16</v>
      </c>
      <c r="F322">
        <v>20</v>
      </c>
      <c r="G322">
        <v>49</v>
      </c>
      <c r="H322">
        <v>26</v>
      </c>
      <c r="I322">
        <v>4</v>
      </c>
      <c r="J322">
        <v>9</v>
      </c>
      <c r="K322">
        <v>14</v>
      </c>
      <c r="L322">
        <v>23</v>
      </c>
      <c r="M322">
        <v>18</v>
      </c>
      <c r="N322">
        <v>20</v>
      </c>
      <c r="O322">
        <v>11</v>
      </c>
      <c r="P322">
        <v>4</v>
      </c>
      <c r="Q322">
        <v>16</v>
      </c>
      <c r="R322">
        <v>5</v>
      </c>
      <c r="S322">
        <v>0</v>
      </c>
      <c r="T322">
        <v>6</v>
      </c>
      <c r="U322">
        <v>9</v>
      </c>
      <c r="V322">
        <v>118</v>
      </c>
      <c r="W322">
        <v>19</v>
      </c>
      <c r="X322">
        <v>7</v>
      </c>
      <c r="Y322">
        <v>33</v>
      </c>
      <c r="Z322">
        <v>5</v>
      </c>
      <c r="AA322">
        <v>9</v>
      </c>
      <c r="AB322">
        <v>5</v>
      </c>
      <c r="AC322">
        <f>IF('2026'!X322="",0,'2026'!X322)</f>
        <v>20</v>
      </c>
      <c r="AD322" s="104">
        <f t="shared" si="27"/>
        <v>12.5</v>
      </c>
    </row>
    <row r="323" spans="1:30" ht="14">
      <c r="A323" s="61" t="s">
        <v>778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f>IF('2026'!X323="",0,'2026'!X323)</f>
        <v>1</v>
      </c>
      <c r="AD323" s="104" t="str">
        <f t="shared" si="27"/>
        <v/>
      </c>
    </row>
    <row r="324" spans="1:30" ht="14">
      <c r="A324" s="61" t="s">
        <v>1193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12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f>IF('2026'!X324="",0,'2026'!X324)</f>
        <v>0</v>
      </c>
      <c r="AD324" s="104" t="str">
        <f t="shared" si="27"/>
        <v/>
      </c>
    </row>
    <row r="325" spans="1:30" ht="14">
      <c r="A325" s="61" t="s">
        <v>1281</v>
      </c>
      <c r="B325">
        <v>0</v>
      </c>
      <c r="C325">
        <v>0</v>
      </c>
      <c r="D325">
        <v>0</v>
      </c>
      <c r="E325">
        <v>3</v>
      </c>
      <c r="F325">
        <v>0</v>
      </c>
      <c r="G325">
        <v>0</v>
      </c>
      <c r="H325">
        <v>4</v>
      </c>
      <c r="I325">
        <v>3</v>
      </c>
      <c r="J325">
        <v>10</v>
      </c>
      <c r="K325">
        <v>0</v>
      </c>
      <c r="L325">
        <v>7</v>
      </c>
      <c r="M325">
        <v>15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1</v>
      </c>
      <c r="Y325">
        <v>1</v>
      </c>
      <c r="Z325">
        <v>2</v>
      </c>
      <c r="AA325">
        <v>0</v>
      </c>
      <c r="AB325">
        <v>0</v>
      </c>
      <c r="AC325">
        <f>IF('2026'!X325="",0,'2026'!X325)</f>
        <v>0</v>
      </c>
      <c r="AD325" s="104" t="str">
        <f t="shared" si="27"/>
        <v/>
      </c>
    </row>
    <row r="326" spans="1:30" ht="14">
      <c r="A326" s="61" t="s">
        <v>382</v>
      </c>
      <c r="B326">
        <v>18</v>
      </c>
      <c r="C326">
        <v>10</v>
      </c>
      <c r="D326">
        <v>2</v>
      </c>
      <c r="E326">
        <v>29</v>
      </c>
      <c r="F326">
        <v>5</v>
      </c>
      <c r="G326">
        <v>6</v>
      </c>
      <c r="H326">
        <v>19</v>
      </c>
      <c r="I326">
        <v>1</v>
      </c>
      <c r="J326">
        <v>36</v>
      </c>
      <c r="K326">
        <v>30</v>
      </c>
      <c r="L326">
        <v>60</v>
      </c>
      <c r="M326">
        <v>37</v>
      </c>
      <c r="N326">
        <v>1</v>
      </c>
      <c r="O326">
        <v>2</v>
      </c>
      <c r="P326">
        <v>3</v>
      </c>
      <c r="Q326">
        <v>4</v>
      </c>
      <c r="R326">
        <v>17</v>
      </c>
      <c r="S326">
        <v>17</v>
      </c>
      <c r="T326">
        <v>11</v>
      </c>
      <c r="U326">
        <v>9</v>
      </c>
      <c r="V326">
        <v>13</v>
      </c>
      <c r="W326">
        <v>49</v>
      </c>
      <c r="X326">
        <v>16</v>
      </c>
      <c r="Y326">
        <v>10</v>
      </c>
      <c r="Z326">
        <v>5</v>
      </c>
      <c r="AA326">
        <v>15</v>
      </c>
      <c r="AB326">
        <v>14</v>
      </c>
      <c r="AC326">
        <f>IF('2026'!X326="",0,'2026'!X326)</f>
        <v>10</v>
      </c>
      <c r="AD326" s="104">
        <f t="shared" si="27"/>
        <v>12</v>
      </c>
    </row>
    <row r="327" spans="1:30" ht="14">
      <c r="A327" s="61" t="s">
        <v>234</v>
      </c>
      <c r="B327">
        <v>1</v>
      </c>
      <c r="C327">
        <v>10</v>
      </c>
      <c r="D327">
        <v>23</v>
      </c>
      <c r="E327">
        <v>24</v>
      </c>
      <c r="F327">
        <v>20</v>
      </c>
      <c r="G327">
        <v>26</v>
      </c>
      <c r="H327">
        <v>14</v>
      </c>
      <c r="I327">
        <v>21</v>
      </c>
      <c r="J327">
        <v>35</v>
      </c>
      <c r="K327">
        <v>13</v>
      </c>
      <c r="L327">
        <v>59</v>
      </c>
      <c r="M327">
        <v>25</v>
      </c>
      <c r="N327">
        <v>26</v>
      </c>
      <c r="O327">
        <v>7</v>
      </c>
      <c r="P327">
        <v>25</v>
      </c>
      <c r="Q327">
        <v>8</v>
      </c>
      <c r="R327">
        <v>28</v>
      </c>
      <c r="S327">
        <v>13</v>
      </c>
      <c r="T327">
        <v>20</v>
      </c>
      <c r="U327">
        <v>13</v>
      </c>
      <c r="V327">
        <v>44</v>
      </c>
      <c r="W327">
        <v>37</v>
      </c>
      <c r="X327">
        <v>9</v>
      </c>
      <c r="Y327">
        <v>27</v>
      </c>
      <c r="Z327">
        <v>10</v>
      </c>
      <c r="AA327">
        <v>7</v>
      </c>
      <c r="AB327">
        <v>7</v>
      </c>
      <c r="AC327">
        <f>IF('2026'!X327="",0,'2026'!X327)</f>
        <v>9</v>
      </c>
      <c r="AD327" s="104">
        <f t="shared" si="27"/>
        <v>20</v>
      </c>
    </row>
    <row r="328" spans="1:30" ht="14">
      <c r="A328" s="61" t="s">
        <v>122</v>
      </c>
      <c r="B328">
        <v>10</v>
      </c>
      <c r="C328">
        <v>44</v>
      </c>
      <c r="D328">
        <v>53</v>
      </c>
      <c r="E328">
        <v>76</v>
      </c>
      <c r="F328">
        <v>84</v>
      </c>
      <c r="G328">
        <v>77</v>
      </c>
      <c r="H328">
        <v>74</v>
      </c>
      <c r="I328">
        <v>27</v>
      </c>
      <c r="J328">
        <v>50</v>
      </c>
      <c r="K328">
        <v>22</v>
      </c>
      <c r="L328">
        <v>53</v>
      </c>
      <c r="M328">
        <v>34</v>
      </c>
      <c r="N328">
        <v>38</v>
      </c>
      <c r="O328">
        <v>38</v>
      </c>
      <c r="P328">
        <v>78</v>
      </c>
      <c r="Q328">
        <v>49</v>
      </c>
      <c r="R328">
        <v>62</v>
      </c>
      <c r="S328">
        <v>28</v>
      </c>
      <c r="T328">
        <v>17</v>
      </c>
      <c r="U328">
        <v>32</v>
      </c>
      <c r="V328">
        <v>46</v>
      </c>
      <c r="W328">
        <v>52</v>
      </c>
      <c r="X328">
        <v>69</v>
      </c>
      <c r="Y328">
        <v>66</v>
      </c>
      <c r="Z328">
        <v>42</v>
      </c>
      <c r="AA328">
        <v>38</v>
      </c>
      <c r="AB328">
        <v>53</v>
      </c>
      <c r="AC328">
        <f>IF('2026'!X328="",0,'2026'!X328)</f>
        <v>98</v>
      </c>
      <c r="AD328" s="104">
        <f t="shared" si="27"/>
        <v>49.5</v>
      </c>
    </row>
    <row r="329" spans="1:30" ht="14">
      <c r="A329" s="61" t="s">
        <v>2</v>
      </c>
      <c r="B329">
        <v>0</v>
      </c>
      <c r="C329">
        <v>0</v>
      </c>
      <c r="D329">
        <v>11</v>
      </c>
      <c r="E329">
        <v>1</v>
      </c>
      <c r="F329">
        <v>0</v>
      </c>
      <c r="G329">
        <v>5</v>
      </c>
      <c r="H329">
        <v>0</v>
      </c>
      <c r="I329">
        <v>0</v>
      </c>
      <c r="J329">
        <v>0</v>
      </c>
      <c r="K329">
        <v>2</v>
      </c>
      <c r="L329">
        <v>7</v>
      </c>
      <c r="M329">
        <v>8</v>
      </c>
      <c r="N329">
        <v>0</v>
      </c>
      <c r="O329">
        <v>0</v>
      </c>
      <c r="P329">
        <v>0</v>
      </c>
      <c r="Q329">
        <v>1</v>
      </c>
      <c r="R329">
        <v>0</v>
      </c>
      <c r="S329">
        <v>0</v>
      </c>
      <c r="T329">
        <v>1</v>
      </c>
      <c r="U329">
        <v>1</v>
      </c>
      <c r="V329">
        <v>14</v>
      </c>
      <c r="W329">
        <v>0</v>
      </c>
      <c r="X329">
        <v>3</v>
      </c>
      <c r="Y329">
        <v>1</v>
      </c>
      <c r="Z329">
        <v>0</v>
      </c>
      <c r="AA329">
        <v>0</v>
      </c>
      <c r="AB329">
        <v>2</v>
      </c>
      <c r="AC329">
        <f>IF('2026'!X329="",0,'2026'!X329)</f>
        <v>1</v>
      </c>
      <c r="AD329" s="104">
        <f t="shared" si="27"/>
        <v>0.5</v>
      </c>
    </row>
    <row r="330" spans="1:30" ht="14">
      <c r="A330" s="61" t="s">
        <v>536</v>
      </c>
      <c r="B330">
        <v>55</v>
      </c>
      <c r="C330">
        <v>31</v>
      </c>
      <c r="D330">
        <v>45</v>
      </c>
      <c r="E330">
        <v>46</v>
      </c>
      <c r="F330">
        <v>69</v>
      </c>
      <c r="G330">
        <v>56</v>
      </c>
      <c r="H330">
        <v>60</v>
      </c>
      <c r="I330">
        <v>29</v>
      </c>
      <c r="J330">
        <v>46</v>
      </c>
      <c r="K330">
        <v>20</v>
      </c>
      <c r="L330">
        <v>42</v>
      </c>
      <c r="M330">
        <v>63</v>
      </c>
      <c r="N330">
        <v>21</v>
      </c>
      <c r="O330">
        <v>29</v>
      </c>
      <c r="P330">
        <v>60</v>
      </c>
      <c r="Q330">
        <v>40</v>
      </c>
      <c r="R330">
        <v>29</v>
      </c>
      <c r="S330">
        <v>31</v>
      </c>
      <c r="T330">
        <v>51</v>
      </c>
      <c r="U330">
        <v>29</v>
      </c>
      <c r="V330">
        <v>69</v>
      </c>
      <c r="W330">
        <v>80</v>
      </c>
      <c r="X330">
        <v>102</v>
      </c>
      <c r="Y330">
        <v>62</v>
      </c>
      <c r="Z330">
        <v>93</v>
      </c>
      <c r="AA330">
        <v>95</v>
      </c>
      <c r="AB330">
        <v>107</v>
      </c>
      <c r="AC330">
        <f>IF('2026'!X330="",0,'2026'!X330)</f>
        <v>130</v>
      </c>
      <c r="AD330" s="104">
        <f t="shared" si="27"/>
        <v>53</v>
      </c>
    </row>
    <row r="331" spans="1:30" ht="14">
      <c r="A331" s="61" t="s">
        <v>209</v>
      </c>
      <c r="B331">
        <v>0</v>
      </c>
      <c r="C331">
        <v>0</v>
      </c>
      <c r="D331">
        <v>11</v>
      </c>
      <c r="E331">
        <v>0</v>
      </c>
      <c r="F331">
        <v>0</v>
      </c>
      <c r="G331">
        <v>2</v>
      </c>
      <c r="H331">
        <v>4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7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8</v>
      </c>
      <c r="W331">
        <v>0</v>
      </c>
      <c r="X331">
        <v>3</v>
      </c>
      <c r="Y331">
        <v>3</v>
      </c>
      <c r="Z331">
        <v>1</v>
      </c>
      <c r="AA331">
        <v>0</v>
      </c>
      <c r="AB331">
        <v>0</v>
      </c>
      <c r="AC331">
        <f>IF('2026'!X331="",0,'2026'!X331)</f>
        <v>1</v>
      </c>
      <c r="AD331" s="104" t="str">
        <f t="shared" si="27"/>
        <v/>
      </c>
    </row>
    <row r="332" spans="1:30">
      <c r="A332" s="48"/>
      <c r="AD332" s="104"/>
    </row>
    <row r="333" spans="1:30" ht="14">
      <c r="A333" s="2" t="s">
        <v>1282</v>
      </c>
      <c r="AD333" s="104"/>
    </row>
    <row r="334" spans="1:30" ht="14">
      <c r="A334" s="49" t="s">
        <v>257</v>
      </c>
      <c r="B334">
        <v>0</v>
      </c>
      <c r="C334">
        <v>0</v>
      </c>
      <c r="D334">
        <v>0</v>
      </c>
      <c r="E334">
        <v>0</v>
      </c>
      <c r="F334">
        <v>13</v>
      </c>
      <c r="G334">
        <v>0</v>
      </c>
      <c r="H334">
        <v>0</v>
      </c>
      <c r="I334">
        <v>3</v>
      </c>
      <c r="J334">
        <v>1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2</v>
      </c>
      <c r="Q334">
        <v>0</v>
      </c>
      <c r="R334">
        <v>1</v>
      </c>
      <c r="S334">
        <v>2</v>
      </c>
      <c r="T334">
        <v>2</v>
      </c>
      <c r="U334">
        <v>8</v>
      </c>
      <c r="V334">
        <v>0</v>
      </c>
      <c r="W334">
        <v>19</v>
      </c>
      <c r="X334">
        <v>1</v>
      </c>
      <c r="Y334">
        <v>1</v>
      </c>
      <c r="Z334">
        <v>6</v>
      </c>
      <c r="AA334">
        <v>6</v>
      </c>
      <c r="AB334">
        <v>1</v>
      </c>
      <c r="AC334">
        <f>IF('2026'!X334="",0,'2026'!X334)</f>
        <v>13</v>
      </c>
      <c r="AD334" s="104">
        <f>IF(MEDIAN(B334:AC334)=0,"",MEDIAN(B334:AC334))</f>
        <v>1</v>
      </c>
    </row>
    <row r="335" spans="1:30">
      <c r="AD335" s="104"/>
    </row>
    <row r="336" spans="1:30" ht="14">
      <c r="A336" s="2" t="s">
        <v>1041</v>
      </c>
      <c r="AD336" s="104"/>
    </row>
    <row r="337" spans="1:30" ht="14">
      <c r="A337" s="61" t="s">
        <v>610</v>
      </c>
      <c r="B337">
        <v>0</v>
      </c>
      <c r="C337">
        <v>1</v>
      </c>
      <c r="D337">
        <v>12</v>
      </c>
      <c r="E337">
        <v>8</v>
      </c>
      <c r="F337">
        <v>26</v>
      </c>
      <c r="G337">
        <v>19</v>
      </c>
      <c r="H337">
        <v>1</v>
      </c>
      <c r="I337">
        <v>0</v>
      </c>
      <c r="J337">
        <v>18</v>
      </c>
      <c r="K337">
        <v>25</v>
      </c>
      <c r="L337">
        <v>16</v>
      </c>
      <c r="M337">
        <v>17</v>
      </c>
      <c r="N337">
        <v>29</v>
      </c>
      <c r="O337">
        <v>12</v>
      </c>
      <c r="P337">
        <v>9</v>
      </c>
      <c r="Q337">
        <v>14</v>
      </c>
      <c r="R337">
        <v>6</v>
      </c>
      <c r="S337">
        <v>39</v>
      </c>
      <c r="T337">
        <v>11</v>
      </c>
      <c r="U337">
        <v>10</v>
      </c>
      <c r="V337">
        <v>1</v>
      </c>
      <c r="W337">
        <v>42</v>
      </c>
      <c r="X337">
        <v>6</v>
      </c>
      <c r="Y337">
        <v>20</v>
      </c>
      <c r="Z337">
        <v>9</v>
      </c>
      <c r="AA337">
        <v>10</v>
      </c>
      <c r="AB337">
        <v>9</v>
      </c>
      <c r="AC337">
        <f>IF('2026'!X337="",0,'2026'!X337)</f>
        <v>8</v>
      </c>
      <c r="AD337" s="104">
        <f t="shared" ref="AD337:AD344" si="28">IF(MEDIAN(B337:AC337)=0,"",MEDIAN(B337:AC337))</f>
        <v>10.5</v>
      </c>
    </row>
    <row r="338" spans="1:30" ht="14">
      <c r="A338" s="61" t="s">
        <v>747</v>
      </c>
      <c r="B338">
        <v>135</v>
      </c>
      <c r="C338">
        <v>137</v>
      </c>
      <c r="D338">
        <v>156</v>
      </c>
      <c r="E338">
        <v>254</v>
      </c>
      <c r="F338">
        <v>233</v>
      </c>
      <c r="G338">
        <v>224</v>
      </c>
      <c r="H338">
        <v>297</v>
      </c>
      <c r="I338">
        <v>120</v>
      </c>
      <c r="J338">
        <v>274</v>
      </c>
      <c r="K338">
        <v>186</v>
      </c>
      <c r="L338">
        <v>327</v>
      </c>
      <c r="M338">
        <v>303</v>
      </c>
      <c r="N338">
        <v>181</v>
      </c>
      <c r="O338">
        <v>218</v>
      </c>
      <c r="P338">
        <v>271</v>
      </c>
      <c r="Q338">
        <v>222</v>
      </c>
      <c r="R338">
        <v>341</v>
      </c>
      <c r="S338">
        <v>236</v>
      </c>
      <c r="T338">
        <v>193</v>
      </c>
      <c r="U338">
        <v>236</v>
      </c>
      <c r="V338">
        <v>167</v>
      </c>
      <c r="W338">
        <v>561</v>
      </c>
      <c r="X338">
        <v>291</v>
      </c>
      <c r="Y338">
        <v>385</v>
      </c>
      <c r="Z338">
        <v>281</v>
      </c>
      <c r="AA338">
        <v>273</v>
      </c>
      <c r="AB338">
        <v>311</v>
      </c>
      <c r="AC338">
        <f>IF('2026'!X338="",0,'2026'!X338)</f>
        <v>197</v>
      </c>
      <c r="AD338" s="104">
        <f t="shared" si="28"/>
        <v>236</v>
      </c>
    </row>
    <row r="339" spans="1:30" ht="14">
      <c r="A339" s="61" t="s">
        <v>553</v>
      </c>
      <c r="B339">
        <v>11</v>
      </c>
      <c r="C339">
        <v>22</v>
      </c>
      <c r="D339">
        <v>5</v>
      </c>
      <c r="E339">
        <v>43</v>
      </c>
      <c r="F339">
        <v>97</v>
      </c>
      <c r="G339">
        <v>37</v>
      </c>
      <c r="H339">
        <v>2</v>
      </c>
      <c r="I339">
        <v>55</v>
      </c>
      <c r="J339">
        <v>26</v>
      </c>
      <c r="K339">
        <v>15</v>
      </c>
      <c r="L339">
        <v>39</v>
      </c>
      <c r="M339">
        <v>24</v>
      </c>
      <c r="N339">
        <v>47</v>
      </c>
      <c r="O339">
        <v>25</v>
      </c>
      <c r="P339">
        <v>42</v>
      </c>
      <c r="Q339">
        <v>33</v>
      </c>
      <c r="R339">
        <v>45</v>
      </c>
      <c r="S339">
        <v>34</v>
      </c>
      <c r="T339">
        <v>29</v>
      </c>
      <c r="U339">
        <v>38</v>
      </c>
      <c r="V339">
        <v>36</v>
      </c>
      <c r="W339">
        <v>65</v>
      </c>
      <c r="X339">
        <v>19</v>
      </c>
      <c r="Y339">
        <v>26</v>
      </c>
      <c r="Z339">
        <v>70</v>
      </c>
      <c r="AA339">
        <v>59</v>
      </c>
      <c r="AB339">
        <v>47</v>
      </c>
      <c r="AC339">
        <f>IF('2026'!X339="",0,'2026'!X339)</f>
        <v>48</v>
      </c>
      <c r="AD339" s="104">
        <f t="shared" si="28"/>
        <v>36.5</v>
      </c>
    </row>
    <row r="340" spans="1:30" ht="14">
      <c r="A340" s="61" t="s">
        <v>752</v>
      </c>
      <c r="B340">
        <v>184</v>
      </c>
      <c r="C340">
        <v>159</v>
      </c>
      <c r="D340">
        <v>544</v>
      </c>
      <c r="E340">
        <v>355</v>
      </c>
      <c r="F340">
        <v>300</v>
      </c>
      <c r="G340">
        <v>465</v>
      </c>
      <c r="H340">
        <v>262</v>
      </c>
      <c r="I340">
        <v>354</v>
      </c>
      <c r="J340">
        <v>333</v>
      </c>
      <c r="K340">
        <v>235</v>
      </c>
      <c r="L340">
        <v>333</v>
      </c>
      <c r="M340">
        <v>478</v>
      </c>
      <c r="N340">
        <v>302</v>
      </c>
      <c r="O340">
        <v>205</v>
      </c>
      <c r="P340">
        <v>380</v>
      </c>
      <c r="Q340">
        <v>356</v>
      </c>
      <c r="R340">
        <v>336</v>
      </c>
      <c r="S340">
        <v>312</v>
      </c>
      <c r="T340">
        <v>350</v>
      </c>
      <c r="U340">
        <v>250</v>
      </c>
      <c r="V340">
        <v>359</v>
      </c>
      <c r="W340">
        <v>439</v>
      </c>
      <c r="X340">
        <v>489</v>
      </c>
      <c r="Y340">
        <v>564</v>
      </c>
      <c r="Z340">
        <v>342</v>
      </c>
      <c r="AA340">
        <v>527</v>
      </c>
      <c r="AB340">
        <v>417</v>
      </c>
      <c r="AC340">
        <f>IF('2026'!X340="",0,'2026'!X340)</f>
        <v>403</v>
      </c>
      <c r="AD340" s="104">
        <f t="shared" si="28"/>
        <v>352</v>
      </c>
    </row>
    <row r="341" spans="1:30" ht="14">
      <c r="A341" s="61" t="s">
        <v>289</v>
      </c>
      <c r="B341">
        <v>0</v>
      </c>
      <c r="C341">
        <v>0</v>
      </c>
      <c r="D341">
        <v>0</v>
      </c>
      <c r="E341">
        <v>0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1</v>
      </c>
      <c r="Q341">
        <v>0</v>
      </c>
      <c r="R341">
        <v>0</v>
      </c>
      <c r="S341">
        <v>0</v>
      </c>
      <c r="T341">
        <v>7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1</v>
      </c>
      <c r="AA341">
        <v>0</v>
      </c>
      <c r="AB341">
        <v>0</v>
      </c>
      <c r="AC341">
        <f>IF('2026'!X341="",0,'2026'!X341)</f>
        <v>0</v>
      </c>
      <c r="AD341" s="104" t="str">
        <f t="shared" si="28"/>
        <v/>
      </c>
    </row>
    <row r="342" spans="1:30" ht="14">
      <c r="A342" s="61" t="s">
        <v>484</v>
      </c>
      <c r="B342">
        <v>15</v>
      </c>
      <c r="C342">
        <v>50</v>
      </c>
      <c r="D342">
        <v>158</v>
      </c>
      <c r="E342">
        <v>241</v>
      </c>
      <c r="F342">
        <v>333</v>
      </c>
      <c r="G342">
        <v>219</v>
      </c>
      <c r="H342">
        <v>167</v>
      </c>
      <c r="I342">
        <v>245</v>
      </c>
      <c r="J342">
        <v>142</v>
      </c>
      <c r="K342">
        <v>199</v>
      </c>
      <c r="L342">
        <v>173</v>
      </c>
      <c r="M342">
        <v>356</v>
      </c>
      <c r="N342">
        <v>67</v>
      </c>
      <c r="O342">
        <v>167</v>
      </c>
      <c r="P342">
        <v>126</v>
      </c>
      <c r="Q342">
        <v>150</v>
      </c>
      <c r="R342">
        <v>69</v>
      </c>
      <c r="S342">
        <v>81</v>
      </c>
      <c r="T342">
        <v>107</v>
      </c>
      <c r="U342">
        <v>175</v>
      </c>
      <c r="V342">
        <v>182</v>
      </c>
      <c r="W342">
        <v>152</v>
      </c>
      <c r="X342">
        <v>243</v>
      </c>
      <c r="Y342">
        <v>158</v>
      </c>
      <c r="Z342">
        <v>128</v>
      </c>
      <c r="AA342">
        <v>182</v>
      </c>
      <c r="AB342">
        <v>138</v>
      </c>
      <c r="AC342">
        <f>IF('2026'!X342="",0,'2026'!X342)</f>
        <v>206</v>
      </c>
      <c r="AD342" s="104">
        <f t="shared" si="28"/>
        <v>162.5</v>
      </c>
    </row>
    <row r="343" spans="1:30" ht="14">
      <c r="A343" s="61" t="s">
        <v>631</v>
      </c>
      <c r="B343">
        <v>294</v>
      </c>
      <c r="C343">
        <v>291</v>
      </c>
      <c r="D343">
        <v>645</v>
      </c>
      <c r="E343">
        <v>348</v>
      </c>
      <c r="F343">
        <v>339</v>
      </c>
      <c r="G343">
        <v>383</v>
      </c>
      <c r="H343">
        <v>314</v>
      </c>
      <c r="I343">
        <v>189</v>
      </c>
      <c r="J343">
        <v>193</v>
      </c>
      <c r="K343">
        <v>180</v>
      </c>
      <c r="L343">
        <v>338</v>
      </c>
      <c r="M343">
        <v>561</v>
      </c>
      <c r="N343">
        <v>397</v>
      </c>
      <c r="O343">
        <v>457</v>
      </c>
      <c r="P343">
        <v>201</v>
      </c>
      <c r="Q343">
        <v>234</v>
      </c>
      <c r="R343">
        <v>315</v>
      </c>
      <c r="S343">
        <v>113</v>
      </c>
      <c r="T343">
        <v>180</v>
      </c>
      <c r="U343">
        <v>151</v>
      </c>
      <c r="V343">
        <v>155</v>
      </c>
      <c r="W343">
        <v>309</v>
      </c>
      <c r="X343">
        <v>281</v>
      </c>
      <c r="Y343">
        <v>351</v>
      </c>
      <c r="Z343">
        <v>228</v>
      </c>
      <c r="AA343">
        <v>139</v>
      </c>
      <c r="AB343">
        <v>256</v>
      </c>
      <c r="AC343">
        <f>IF('2026'!X343="",0,'2026'!X343)</f>
        <v>105</v>
      </c>
      <c r="AD343" s="104">
        <f t="shared" si="28"/>
        <v>286</v>
      </c>
    </row>
    <row r="344" spans="1:30" ht="14">
      <c r="A344" s="61" t="s">
        <v>507</v>
      </c>
      <c r="B344">
        <v>0</v>
      </c>
      <c r="C344">
        <v>0</v>
      </c>
      <c r="D344">
        <v>50</v>
      </c>
      <c r="E344">
        <v>168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27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12</v>
      </c>
      <c r="Z344">
        <v>0</v>
      </c>
      <c r="AA344">
        <v>0</v>
      </c>
      <c r="AB344">
        <v>0</v>
      </c>
      <c r="AC344">
        <f>IF('2026'!X344="",0,'2026'!X344)</f>
        <v>16</v>
      </c>
      <c r="AD344" s="104" t="str">
        <f t="shared" si="28"/>
        <v/>
      </c>
    </row>
    <row r="345" spans="1:30">
      <c r="AD345" s="104"/>
    </row>
    <row r="346" spans="1:30">
      <c r="AD346" s="104"/>
    </row>
    <row r="347" spans="1:30" ht="14">
      <c r="A347" s="2" t="s">
        <v>405</v>
      </c>
      <c r="AD347" s="104"/>
    </row>
    <row r="348" spans="1:30" ht="14">
      <c r="A348" s="61" t="s">
        <v>256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f>IF('2026'!X348="",0,'2026'!X348)</f>
        <v>0</v>
      </c>
      <c r="AD348" s="104" t="str">
        <f t="shared" ref="AD348:AD362" si="29">IF(MEDIAN(B348:AC348)=0,"",MEDIAN(B348:AC348))</f>
        <v/>
      </c>
    </row>
    <row r="349" spans="1:30" ht="14">
      <c r="A349" s="61" t="s">
        <v>620</v>
      </c>
      <c r="B349">
        <v>0</v>
      </c>
      <c r="C349">
        <v>6</v>
      </c>
      <c r="D349">
        <v>12</v>
      </c>
      <c r="E349">
        <v>7</v>
      </c>
      <c r="F349">
        <v>6</v>
      </c>
      <c r="G349">
        <v>50</v>
      </c>
      <c r="H349">
        <v>15</v>
      </c>
      <c r="I349">
        <v>4</v>
      </c>
      <c r="J349">
        <v>15</v>
      </c>
      <c r="K349">
        <v>17</v>
      </c>
      <c r="L349">
        <v>49</v>
      </c>
      <c r="M349">
        <v>31</v>
      </c>
      <c r="N349">
        <v>119</v>
      </c>
      <c r="O349">
        <v>11</v>
      </c>
      <c r="P349">
        <v>10</v>
      </c>
      <c r="Q349">
        <v>12</v>
      </c>
      <c r="R349">
        <v>3</v>
      </c>
      <c r="S349">
        <v>0</v>
      </c>
      <c r="T349">
        <v>12</v>
      </c>
      <c r="U349">
        <v>9</v>
      </c>
      <c r="V349">
        <v>41</v>
      </c>
      <c r="W349">
        <v>14</v>
      </c>
      <c r="X349">
        <v>32</v>
      </c>
      <c r="Y349">
        <v>41</v>
      </c>
      <c r="Z349">
        <v>9</v>
      </c>
      <c r="AA349">
        <v>9</v>
      </c>
      <c r="AB349">
        <v>12</v>
      </c>
      <c r="AC349">
        <f>IF('2026'!X349="",0,'2026'!X349)</f>
        <v>37</v>
      </c>
      <c r="AD349" s="104">
        <f t="shared" si="29"/>
        <v>12</v>
      </c>
    </row>
    <row r="350" spans="1:30" ht="14">
      <c r="A350" s="61" t="s">
        <v>166</v>
      </c>
      <c r="B350">
        <v>101</v>
      </c>
      <c r="C350">
        <v>146</v>
      </c>
      <c r="D350">
        <v>66</v>
      </c>
      <c r="E350">
        <v>98</v>
      </c>
      <c r="F350">
        <v>106</v>
      </c>
      <c r="G350">
        <v>125</v>
      </c>
      <c r="H350">
        <v>58</v>
      </c>
      <c r="I350">
        <v>130</v>
      </c>
      <c r="J350">
        <v>82</v>
      </c>
      <c r="K350">
        <v>47</v>
      </c>
      <c r="L350">
        <v>135</v>
      </c>
      <c r="M350">
        <v>99</v>
      </c>
      <c r="N350">
        <v>114</v>
      </c>
      <c r="O350">
        <v>57</v>
      </c>
      <c r="P350">
        <v>85</v>
      </c>
      <c r="Q350">
        <v>93</v>
      </c>
      <c r="R350">
        <v>75</v>
      </c>
      <c r="S350">
        <v>34</v>
      </c>
      <c r="T350">
        <v>53</v>
      </c>
      <c r="U350">
        <v>70</v>
      </c>
      <c r="V350">
        <v>143</v>
      </c>
      <c r="W350">
        <v>75</v>
      </c>
      <c r="X350">
        <v>136</v>
      </c>
      <c r="Y350">
        <v>101</v>
      </c>
      <c r="Z350">
        <v>106</v>
      </c>
      <c r="AA350">
        <v>137</v>
      </c>
      <c r="AB350">
        <v>141</v>
      </c>
      <c r="AC350">
        <f>IF('2026'!X350="",0,'2026'!X350)</f>
        <v>78</v>
      </c>
      <c r="AD350" s="104">
        <f t="shared" si="29"/>
        <v>98.5</v>
      </c>
    </row>
    <row r="351" spans="1:30" ht="14">
      <c r="A351" s="61" t="s">
        <v>583</v>
      </c>
      <c r="B351">
        <v>1</v>
      </c>
      <c r="C351">
        <v>14</v>
      </c>
      <c r="D351">
        <v>0</v>
      </c>
      <c r="E351">
        <v>12</v>
      </c>
      <c r="F351">
        <v>21</v>
      </c>
      <c r="G351">
        <v>17</v>
      </c>
      <c r="H351">
        <v>3</v>
      </c>
      <c r="I351">
        <v>19</v>
      </c>
      <c r="J351">
        <v>6</v>
      </c>
      <c r="K351">
        <v>6</v>
      </c>
      <c r="L351">
        <v>9</v>
      </c>
      <c r="M351">
        <v>13</v>
      </c>
      <c r="N351">
        <v>3</v>
      </c>
      <c r="O351">
        <v>21</v>
      </c>
      <c r="P351">
        <v>25</v>
      </c>
      <c r="Q351">
        <v>18</v>
      </c>
      <c r="R351">
        <v>17</v>
      </c>
      <c r="S351">
        <v>7</v>
      </c>
      <c r="T351">
        <v>19</v>
      </c>
      <c r="U351">
        <v>12</v>
      </c>
      <c r="V351">
        <v>11</v>
      </c>
      <c r="W351">
        <v>48</v>
      </c>
      <c r="X351">
        <v>17</v>
      </c>
      <c r="Y351">
        <v>30</v>
      </c>
      <c r="Z351">
        <v>42</v>
      </c>
      <c r="AA351">
        <v>41</v>
      </c>
      <c r="AB351">
        <v>20</v>
      </c>
      <c r="AC351">
        <f>IF('2026'!X351="",0,'2026'!X351)</f>
        <v>47</v>
      </c>
      <c r="AD351" s="104">
        <f t="shared" si="29"/>
        <v>17</v>
      </c>
    </row>
    <row r="352" spans="1:30" ht="14">
      <c r="A352" s="61" t="s">
        <v>520</v>
      </c>
      <c r="B352">
        <v>7</v>
      </c>
      <c r="C352">
        <v>35</v>
      </c>
      <c r="D352">
        <v>37</v>
      </c>
      <c r="E352">
        <v>27</v>
      </c>
      <c r="F352">
        <v>20</v>
      </c>
      <c r="G352">
        <v>18</v>
      </c>
      <c r="H352">
        <v>38</v>
      </c>
      <c r="I352">
        <v>16</v>
      </c>
      <c r="J352">
        <v>33</v>
      </c>
      <c r="K352">
        <v>14</v>
      </c>
      <c r="L352">
        <v>33</v>
      </c>
      <c r="M352">
        <v>19</v>
      </c>
      <c r="N352">
        <v>18</v>
      </c>
      <c r="O352">
        <v>23</v>
      </c>
      <c r="P352">
        <v>45</v>
      </c>
      <c r="Q352">
        <v>14</v>
      </c>
      <c r="R352">
        <v>32</v>
      </c>
      <c r="S352">
        <v>19</v>
      </c>
      <c r="T352">
        <v>35</v>
      </c>
      <c r="U352">
        <v>24</v>
      </c>
      <c r="V352">
        <v>34</v>
      </c>
      <c r="W352">
        <v>33</v>
      </c>
      <c r="X352">
        <v>39</v>
      </c>
      <c r="Y352">
        <v>19</v>
      </c>
      <c r="Z352">
        <v>32</v>
      </c>
      <c r="AA352">
        <v>46</v>
      </c>
      <c r="AB352">
        <v>36</v>
      </c>
      <c r="AC352">
        <f>IF('2026'!X352="",0,'2026'!X352)</f>
        <v>60</v>
      </c>
      <c r="AD352" s="104">
        <f t="shared" si="29"/>
        <v>32</v>
      </c>
    </row>
    <row r="353" spans="1:30" ht="14">
      <c r="A353" s="39" t="s">
        <v>1582</v>
      </c>
      <c r="B353">
        <v>0</v>
      </c>
      <c r="C353">
        <v>16</v>
      </c>
      <c r="D353">
        <v>1</v>
      </c>
      <c r="E353">
        <v>59</v>
      </c>
      <c r="F353">
        <v>56</v>
      </c>
      <c r="G353">
        <v>15</v>
      </c>
      <c r="H353">
        <v>12</v>
      </c>
      <c r="I353">
        <v>27</v>
      </c>
      <c r="J353">
        <v>28</v>
      </c>
      <c r="K353">
        <v>22</v>
      </c>
      <c r="L353">
        <v>30</v>
      </c>
      <c r="M353">
        <v>31</v>
      </c>
      <c r="N353">
        <v>39</v>
      </c>
      <c r="O353">
        <v>25</v>
      </c>
      <c r="P353">
        <v>41</v>
      </c>
      <c r="Q353">
        <v>19</v>
      </c>
      <c r="R353">
        <v>11</v>
      </c>
      <c r="S353">
        <v>54</v>
      </c>
      <c r="T353">
        <v>21</v>
      </c>
      <c r="U353">
        <v>26</v>
      </c>
      <c r="V353">
        <v>16</v>
      </c>
      <c r="W353">
        <v>44</v>
      </c>
      <c r="X353">
        <v>38</v>
      </c>
      <c r="Y353">
        <v>73</v>
      </c>
      <c r="Z353">
        <v>66</v>
      </c>
      <c r="AA353">
        <v>58</v>
      </c>
      <c r="AB353">
        <v>86</v>
      </c>
      <c r="AC353">
        <f>IF('2026'!X353="",0,'2026'!X353)</f>
        <v>84</v>
      </c>
      <c r="AD353" s="104">
        <f t="shared" si="29"/>
        <v>29</v>
      </c>
    </row>
    <row r="354" spans="1:30" ht="14">
      <c r="A354" s="61" t="s">
        <v>177</v>
      </c>
      <c r="B354">
        <v>2</v>
      </c>
      <c r="C354">
        <v>35</v>
      </c>
      <c r="D354">
        <v>425</v>
      </c>
      <c r="E354">
        <v>86</v>
      </c>
      <c r="F354">
        <v>35</v>
      </c>
      <c r="G354">
        <v>160</v>
      </c>
      <c r="H354">
        <v>96</v>
      </c>
      <c r="I354">
        <v>28</v>
      </c>
      <c r="J354">
        <v>30</v>
      </c>
      <c r="K354">
        <v>125</v>
      </c>
      <c r="L354">
        <v>497</v>
      </c>
      <c r="M354">
        <v>725</v>
      </c>
      <c r="N354">
        <v>175</v>
      </c>
      <c r="O354">
        <v>26</v>
      </c>
      <c r="P354">
        <v>29</v>
      </c>
      <c r="Q354">
        <v>186</v>
      </c>
      <c r="R354">
        <v>35</v>
      </c>
      <c r="S354">
        <v>43</v>
      </c>
      <c r="T354">
        <v>142</v>
      </c>
      <c r="U354">
        <v>53</v>
      </c>
      <c r="V354">
        <v>309</v>
      </c>
      <c r="W354">
        <v>116</v>
      </c>
      <c r="X354">
        <v>182</v>
      </c>
      <c r="Y354">
        <v>814</v>
      </c>
      <c r="Z354">
        <v>63</v>
      </c>
      <c r="AA354">
        <v>75</v>
      </c>
      <c r="AB354">
        <v>118</v>
      </c>
      <c r="AC354">
        <f>IF('2026'!X354="",0,'2026'!X354)</f>
        <v>81</v>
      </c>
      <c r="AD354" s="104">
        <f t="shared" si="29"/>
        <v>91</v>
      </c>
    </row>
    <row r="355" spans="1:30" ht="14">
      <c r="A355" s="39" t="s">
        <v>1468</v>
      </c>
      <c r="B355">
        <f>0</f>
        <v>0</v>
      </c>
      <c r="C355">
        <f>0</f>
        <v>0</v>
      </c>
      <c r="D355">
        <f>0</f>
        <v>0</v>
      </c>
      <c r="E355">
        <f>0</f>
        <v>0</v>
      </c>
      <c r="F355">
        <f>0</f>
        <v>0</v>
      </c>
      <c r="G355">
        <f>0</f>
        <v>0</v>
      </c>
      <c r="H355">
        <f>0</f>
        <v>0</v>
      </c>
      <c r="I355">
        <f>0</f>
        <v>0</v>
      </c>
      <c r="J355">
        <f>0</f>
        <v>0</v>
      </c>
      <c r="K355">
        <f>0</f>
        <v>0</v>
      </c>
      <c r="L355">
        <f>0</f>
        <v>0</v>
      </c>
      <c r="M355">
        <f>0</f>
        <v>0</v>
      </c>
      <c r="N355">
        <f>0</f>
        <v>0</v>
      </c>
      <c r="O355">
        <f>0</f>
        <v>0</v>
      </c>
      <c r="P355">
        <f>0</f>
        <v>0</v>
      </c>
      <c r="Q355">
        <f>0</f>
        <v>0</v>
      </c>
      <c r="R355">
        <f>0</f>
        <v>0</v>
      </c>
      <c r="S355">
        <f>0</f>
        <v>0</v>
      </c>
      <c r="T355">
        <f>0</f>
        <v>0</v>
      </c>
      <c r="U355">
        <f>0</f>
        <v>0</v>
      </c>
      <c r="V355">
        <f>0</f>
        <v>0</v>
      </c>
      <c r="W355">
        <f>0</f>
        <v>0</v>
      </c>
      <c r="X355">
        <f>0</f>
        <v>0</v>
      </c>
      <c r="Y355">
        <f>0</f>
        <v>0</v>
      </c>
      <c r="Z355">
        <v>3</v>
      </c>
      <c r="AA355">
        <v>0</v>
      </c>
      <c r="AB355">
        <v>0</v>
      </c>
      <c r="AC355">
        <f>IF('2026'!X355="",0,'2026'!X355)</f>
        <v>0</v>
      </c>
      <c r="AD355" s="104" t="str">
        <f t="shared" si="29"/>
        <v/>
      </c>
    </row>
    <row r="356" spans="1:30" ht="14">
      <c r="A356" s="61" t="s">
        <v>1312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92</v>
      </c>
      <c r="Y356">
        <v>17</v>
      </c>
      <c r="Z356">
        <v>8</v>
      </c>
      <c r="AA356">
        <v>0</v>
      </c>
      <c r="AB356">
        <v>0</v>
      </c>
      <c r="AC356">
        <f>IF('2026'!X356="",0,'2026'!X356)</f>
        <v>0</v>
      </c>
      <c r="AD356" s="104" t="str">
        <f t="shared" si="29"/>
        <v/>
      </c>
    </row>
    <row r="357" spans="1:30" ht="14">
      <c r="A357" s="61" t="s">
        <v>178</v>
      </c>
      <c r="B357">
        <v>4</v>
      </c>
      <c r="C357">
        <v>20</v>
      </c>
      <c r="D357">
        <v>19</v>
      </c>
      <c r="E357">
        <v>26</v>
      </c>
      <c r="F357">
        <v>27</v>
      </c>
      <c r="G357">
        <v>57</v>
      </c>
      <c r="H357">
        <v>11</v>
      </c>
      <c r="I357">
        <v>12</v>
      </c>
      <c r="J357">
        <v>6</v>
      </c>
      <c r="K357">
        <v>1</v>
      </c>
      <c r="L357">
        <v>15</v>
      </c>
      <c r="M357">
        <v>15</v>
      </c>
      <c r="N357">
        <v>9</v>
      </c>
      <c r="O357">
        <v>13</v>
      </c>
      <c r="P357">
        <v>13</v>
      </c>
      <c r="Q357">
        <v>26</v>
      </c>
      <c r="R357">
        <v>22</v>
      </c>
      <c r="S357">
        <v>6</v>
      </c>
      <c r="T357">
        <v>11</v>
      </c>
      <c r="U357">
        <v>15</v>
      </c>
      <c r="V357">
        <v>40</v>
      </c>
      <c r="W357">
        <v>8</v>
      </c>
      <c r="X357">
        <v>32</v>
      </c>
      <c r="Y357">
        <v>35</v>
      </c>
      <c r="Z357">
        <v>20</v>
      </c>
      <c r="AA357">
        <v>30</v>
      </c>
      <c r="AB357">
        <v>31</v>
      </c>
      <c r="AC357">
        <f>IF('2026'!X357="",0,'2026'!X357)</f>
        <v>15</v>
      </c>
      <c r="AD357" s="104">
        <f t="shared" si="29"/>
        <v>15</v>
      </c>
    </row>
    <row r="358" spans="1:30" ht="14">
      <c r="A358" s="61" t="s">
        <v>72</v>
      </c>
      <c r="B358">
        <v>0</v>
      </c>
      <c r="C358">
        <v>3</v>
      </c>
      <c r="D358">
        <v>5</v>
      </c>
      <c r="E358">
        <v>6</v>
      </c>
      <c r="F358">
        <v>3</v>
      </c>
      <c r="G358">
        <v>6</v>
      </c>
      <c r="H358">
        <v>0</v>
      </c>
      <c r="I358">
        <v>20</v>
      </c>
      <c r="J358">
        <v>4</v>
      </c>
      <c r="K358">
        <v>6</v>
      </c>
      <c r="L358">
        <v>5</v>
      </c>
      <c r="M358">
        <v>7</v>
      </c>
      <c r="N358">
        <v>105</v>
      </c>
      <c r="O358">
        <v>1</v>
      </c>
      <c r="P358">
        <v>6</v>
      </c>
      <c r="Q358">
        <v>8</v>
      </c>
      <c r="R358">
        <v>1</v>
      </c>
      <c r="S358">
        <v>11</v>
      </c>
      <c r="T358">
        <v>7</v>
      </c>
      <c r="U358">
        <v>7</v>
      </c>
      <c r="V358">
        <v>10</v>
      </c>
      <c r="W358">
        <v>25</v>
      </c>
      <c r="X358">
        <v>6</v>
      </c>
      <c r="Y358">
        <v>38</v>
      </c>
      <c r="Z358">
        <v>7</v>
      </c>
      <c r="AA358">
        <v>13</v>
      </c>
      <c r="AB358">
        <v>7</v>
      </c>
      <c r="AC358">
        <f>IF('2026'!X358="",0,'2026'!X358)</f>
        <v>15</v>
      </c>
      <c r="AD358" s="104">
        <f t="shared" si="29"/>
        <v>6.5</v>
      </c>
    </row>
    <row r="359" spans="1:30" ht="14">
      <c r="A359" s="61" t="s">
        <v>400</v>
      </c>
      <c r="B359">
        <v>0</v>
      </c>
      <c r="C359">
        <v>0</v>
      </c>
      <c r="D359">
        <v>3</v>
      </c>
      <c r="E359">
        <v>13</v>
      </c>
      <c r="F359">
        <v>2</v>
      </c>
      <c r="G359">
        <v>0</v>
      </c>
      <c r="H359">
        <v>2</v>
      </c>
      <c r="I359">
        <v>2</v>
      </c>
      <c r="J359">
        <v>0</v>
      </c>
      <c r="K359">
        <v>0</v>
      </c>
      <c r="L359">
        <v>0</v>
      </c>
      <c r="M359">
        <v>3</v>
      </c>
      <c r="N359">
        <v>0</v>
      </c>
      <c r="O359">
        <v>0</v>
      </c>
      <c r="P359">
        <v>0</v>
      </c>
      <c r="Q359">
        <v>10</v>
      </c>
      <c r="R359">
        <v>0</v>
      </c>
      <c r="S359">
        <v>0</v>
      </c>
      <c r="T359">
        <v>6</v>
      </c>
      <c r="U359">
        <v>0</v>
      </c>
      <c r="V359">
        <v>1</v>
      </c>
      <c r="W359">
        <v>3</v>
      </c>
      <c r="X359">
        <v>4</v>
      </c>
      <c r="Y359">
        <v>22</v>
      </c>
      <c r="Z359">
        <v>0</v>
      </c>
      <c r="AA359">
        <v>0</v>
      </c>
      <c r="AB359">
        <v>3</v>
      </c>
      <c r="AC359">
        <f>IF('2026'!X359="",0,'2026'!X359)</f>
        <v>2</v>
      </c>
      <c r="AD359" s="104">
        <f t="shared" si="29"/>
        <v>0.5</v>
      </c>
    </row>
    <row r="360" spans="1:30" ht="14">
      <c r="A360" s="39" t="s">
        <v>1351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1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f>IF('2026'!X360="",0,'2026'!X360)</f>
        <v>1</v>
      </c>
      <c r="AD360" s="104" t="str">
        <f t="shared" si="29"/>
        <v/>
      </c>
    </row>
    <row r="361" spans="1:30" ht="14">
      <c r="A361" s="61" t="s">
        <v>521</v>
      </c>
      <c r="B361">
        <v>0</v>
      </c>
      <c r="C361">
        <v>17</v>
      </c>
      <c r="D361">
        <v>10</v>
      </c>
      <c r="E361">
        <v>22</v>
      </c>
      <c r="F361">
        <v>19</v>
      </c>
      <c r="G361">
        <v>19</v>
      </c>
      <c r="H361">
        <v>3</v>
      </c>
      <c r="I361">
        <v>13</v>
      </c>
      <c r="J361">
        <v>23</v>
      </c>
      <c r="K361">
        <v>44</v>
      </c>
      <c r="L361">
        <v>19</v>
      </c>
      <c r="M361">
        <v>10</v>
      </c>
      <c r="N361">
        <v>13</v>
      </c>
      <c r="O361">
        <v>6</v>
      </c>
      <c r="P361">
        <v>12</v>
      </c>
      <c r="Q361">
        <v>28</v>
      </c>
      <c r="R361">
        <v>12</v>
      </c>
      <c r="S361">
        <v>4</v>
      </c>
      <c r="T361">
        <v>36</v>
      </c>
      <c r="U361">
        <v>22</v>
      </c>
      <c r="V361">
        <v>22</v>
      </c>
      <c r="W361">
        <v>17</v>
      </c>
      <c r="X361">
        <v>32</v>
      </c>
      <c r="Y361">
        <v>51</v>
      </c>
      <c r="Z361">
        <v>15</v>
      </c>
      <c r="AA361">
        <v>26</v>
      </c>
      <c r="AB361">
        <v>45</v>
      </c>
      <c r="AC361">
        <f>IF('2026'!X361="",0,'2026'!X361)</f>
        <v>65</v>
      </c>
      <c r="AD361" s="104">
        <f t="shared" si="29"/>
        <v>19</v>
      </c>
    </row>
    <row r="362" spans="1:30" ht="14">
      <c r="A362" s="49" t="s">
        <v>258</v>
      </c>
      <c r="B362">
        <v>0</v>
      </c>
      <c r="C362">
        <v>0</v>
      </c>
      <c r="D362">
        <v>10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5</v>
      </c>
      <c r="P362">
        <v>0</v>
      </c>
      <c r="Q362">
        <v>4</v>
      </c>
      <c r="R362">
        <v>2</v>
      </c>
      <c r="S362">
        <v>0</v>
      </c>
      <c r="T362">
        <v>6</v>
      </c>
      <c r="U362">
        <v>6</v>
      </c>
      <c r="V362">
        <v>26</v>
      </c>
      <c r="W362">
        <v>0</v>
      </c>
      <c r="X362">
        <v>4</v>
      </c>
      <c r="Y362">
        <v>88</v>
      </c>
      <c r="Z362">
        <v>0</v>
      </c>
      <c r="AA362">
        <v>0</v>
      </c>
      <c r="AB362">
        <v>0</v>
      </c>
      <c r="AC362">
        <f>IF('2026'!X362="",0,'2026'!X362)</f>
        <v>0</v>
      </c>
      <c r="AD362" s="104" t="str">
        <f t="shared" si="29"/>
        <v/>
      </c>
    </row>
    <row r="363" spans="1:30">
      <c r="AD363" s="104"/>
    </row>
    <row r="364" spans="1:30" ht="14">
      <c r="A364" s="2" t="s">
        <v>261</v>
      </c>
      <c r="AD364" s="104"/>
    </row>
    <row r="365" spans="1:30" ht="14">
      <c r="A365" s="61" t="s">
        <v>535</v>
      </c>
      <c r="B365">
        <v>12</v>
      </c>
      <c r="C365">
        <v>14</v>
      </c>
      <c r="D365">
        <v>43</v>
      </c>
      <c r="E365">
        <v>63</v>
      </c>
      <c r="F365">
        <v>130</v>
      </c>
      <c r="G365">
        <v>96</v>
      </c>
      <c r="H365">
        <v>15</v>
      </c>
      <c r="I365">
        <v>81</v>
      </c>
      <c r="J365">
        <v>53</v>
      </c>
      <c r="K365">
        <v>50</v>
      </c>
      <c r="L365">
        <v>80</v>
      </c>
      <c r="M365">
        <v>44</v>
      </c>
      <c r="N365">
        <v>151</v>
      </c>
      <c r="O365">
        <v>58</v>
      </c>
      <c r="P365">
        <v>58</v>
      </c>
      <c r="Q365">
        <v>57</v>
      </c>
      <c r="R365">
        <v>67</v>
      </c>
      <c r="S365">
        <v>23</v>
      </c>
      <c r="T365">
        <v>57</v>
      </c>
      <c r="U365">
        <v>68</v>
      </c>
      <c r="V365">
        <v>129</v>
      </c>
      <c r="W365">
        <v>105</v>
      </c>
      <c r="X365">
        <v>88</v>
      </c>
      <c r="Y365">
        <v>130</v>
      </c>
      <c r="Z365">
        <v>86</v>
      </c>
      <c r="AA365">
        <v>85</v>
      </c>
      <c r="AB365">
        <v>103</v>
      </c>
      <c r="AC365">
        <f>IF('2026'!X365="",0,'2026'!X365)</f>
        <v>122</v>
      </c>
      <c r="AD365" s="104">
        <f t="shared" ref="AD365:AD367" si="30">IF(MEDIAN(B365:AC365)=0,"",MEDIAN(B365:AC365))</f>
        <v>67.5</v>
      </c>
    </row>
    <row r="366" spans="1:30" ht="14">
      <c r="A366" s="61" t="s">
        <v>586</v>
      </c>
      <c r="B366">
        <v>102</v>
      </c>
      <c r="C366">
        <v>13</v>
      </c>
      <c r="D366">
        <v>4</v>
      </c>
      <c r="E366">
        <v>36</v>
      </c>
      <c r="F366">
        <v>119</v>
      </c>
      <c r="G366">
        <v>76</v>
      </c>
      <c r="H366">
        <v>29</v>
      </c>
      <c r="I366">
        <v>55</v>
      </c>
      <c r="J366">
        <v>71</v>
      </c>
      <c r="K366">
        <v>26</v>
      </c>
      <c r="L366">
        <v>32</v>
      </c>
      <c r="M366">
        <v>41</v>
      </c>
      <c r="N366">
        <v>63</v>
      </c>
      <c r="O366">
        <v>31</v>
      </c>
      <c r="P366">
        <v>58</v>
      </c>
      <c r="Q366">
        <v>46</v>
      </c>
      <c r="R366">
        <v>37</v>
      </c>
      <c r="S366">
        <v>49</v>
      </c>
      <c r="T366">
        <v>52</v>
      </c>
      <c r="U366">
        <v>46</v>
      </c>
      <c r="V366">
        <v>39</v>
      </c>
      <c r="W366">
        <v>81</v>
      </c>
      <c r="X366">
        <v>47</v>
      </c>
      <c r="Y366">
        <v>69</v>
      </c>
      <c r="Z366">
        <v>82</v>
      </c>
      <c r="AA366">
        <v>101</v>
      </c>
      <c r="AB366">
        <v>101</v>
      </c>
      <c r="AC366">
        <f>IF('2026'!X366="",0,'2026'!X366)</f>
        <v>82</v>
      </c>
      <c r="AD366" s="104">
        <f t="shared" si="30"/>
        <v>50.5</v>
      </c>
    </row>
    <row r="367" spans="1:30" ht="14">
      <c r="A367" s="61" t="s">
        <v>882</v>
      </c>
      <c r="B367">
        <v>17</v>
      </c>
      <c r="C367">
        <v>15</v>
      </c>
      <c r="D367">
        <v>7</v>
      </c>
      <c r="E367">
        <v>22</v>
      </c>
      <c r="F367">
        <v>62</v>
      </c>
      <c r="G367">
        <v>16</v>
      </c>
      <c r="H367">
        <v>9</v>
      </c>
      <c r="I367">
        <v>70</v>
      </c>
      <c r="J367">
        <v>11</v>
      </c>
      <c r="K367">
        <v>1</v>
      </c>
      <c r="L367">
        <v>35</v>
      </c>
      <c r="M367">
        <v>9</v>
      </c>
      <c r="N367">
        <v>125</v>
      </c>
      <c r="O367">
        <v>52</v>
      </c>
      <c r="P367">
        <v>81</v>
      </c>
      <c r="Q367">
        <v>36</v>
      </c>
      <c r="R367">
        <v>55</v>
      </c>
      <c r="S367">
        <v>22</v>
      </c>
      <c r="T367">
        <v>61</v>
      </c>
      <c r="U367">
        <v>84</v>
      </c>
      <c r="V367">
        <v>52</v>
      </c>
      <c r="W367">
        <v>105</v>
      </c>
      <c r="X367">
        <v>69</v>
      </c>
      <c r="Y367">
        <v>59</v>
      </c>
      <c r="Z367">
        <v>44</v>
      </c>
      <c r="AA367">
        <v>89</v>
      </c>
      <c r="AB367">
        <v>88</v>
      </c>
      <c r="AC367">
        <f>IF('2026'!X367="",0,'2026'!X367)</f>
        <v>108</v>
      </c>
      <c r="AD367" s="104">
        <f t="shared" si="30"/>
        <v>52</v>
      </c>
    </row>
    <row r="368" spans="1:30">
      <c r="AD368" s="104"/>
    </row>
    <row r="369" spans="1:30" ht="14">
      <c r="A369" s="62" t="s">
        <v>1289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4</v>
      </c>
      <c r="W369">
        <v>0</v>
      </c>
      <c r="X369">
        <v>7</v>
      </c>
      <c r="Y369">
        <v>0</v>
      </c>
      <c r="Z369">
        <v>0</v>
      </c>
      <c r="AA369">
        <v>0</v>
      </c>
      <c r="AB369">
        <v>9</v>
      </c>
      <c r="AC369">
        <f>IF('2026'!X369="",0,'2026'!X369)</f>
        <v>0</v>
      </c>
      <c r="AD369" s="104" t="str">
        <f>IF(MEDIAN(B369:AC369)=0,"",MEDIAN(B369:AC369))</f>
        <v/>
      </c>
    </row>
    <row r="370" spans="1:30">
      <c r="A370" s="48"/>
      <c r="AD370" s="104"/>
    </row>
    <row r="371" spans="1:30" ht="14">
      <c r="A371" s="7" t="s">
        <v>1043</v>
      </c>
      <c r="B371">
        <v>103</v>
      </c>
      <c r="C371">
        <v>149</v>
      </c>
      <c r="D371">
        <v>165</v>
      </c>
      <c r="E371">
        <v>171</v>
      </c>
      <c r="F371">
        <v>163</v>
      </c>
      <c r="G371">
        <v>157</v>
      </c>
      <c r="H371">
        <v>151</v>
      </c>
      <c r="I371">
        <v>154</v>
      </c>
      <c r="J371">
        <v>146</v>
      </c>
      <c r="K371">
        <v>148</v>
      </c>
      <c r="L371">
        <v>168</v>
      </c>
      <c r="M371">
        <v>168</v>
      </c>
      <c r="N371">
        <v>152</v>
      </c>
      <c r="O371">
        <v>155</v>
      </c>
      <c r="P371">
        <v>161</v>
      </c>
      <c r="Q371">
        <v>151</v>
      </c>
      <c r="R371">
        <v>155</v>
      </c>
      <c r="S371">
        <v>151</v>
      </c>
      <c r="T371">
        <v>159</v>
      </c>
      <c r="U371">
        <v>161</v>
      </c>
      <c r="V371">
        <v>160</v>
      </c>
      <c r="W371">
        <v>167</v>
      </c>
      <c r="X371">
        <v>163</v>
      </c>
      <c r="Y371">
        <v>168</v>
      </c>
      <c r="Z371">
        <v>154</v>
      </c>
      <c r="AA371">
        <v>156</v>
      </c>
      <c r="AB371">
        <v>148</v>
      </c>
      <c r="AC371">
        <f>IF('2026'!X371="",0,'2026'!X371)</f>
        <v>155</v>
      </c>
      <c r="AD371" s="104">
        <f t="shared" ref="AD371:AD372" si="31">IF(MEDIAN(B371:AC371)=0,"",MEDIAN(B371:AC371))</f>
        <v>155.5</v>
      </c>
    </row>
    <row r="372" spans="1:30" ht="14">
      <c r="A372" s="7" t="s">
        <v>915</v>
      </c>
      <c r="B372">
        <v>3766</v>
      </c>
      <c r="C372">
        <v>4823</v>
      </c>
      <c r="D372">
        <v>10548</v>
      </c>
      <c r="E372">
        <v>7278</v>
      </c>
      <c r="F372">
        <v>7453</v>
      </c>
      <c r="G372">
        <v>8469</v>
      </c>
      <c r="H372">
        <v>6507</v>
      </c>
      <c r="I372">
        <v>6346</v>
      </c>
      <c r="J372">
        <v>6057</v>
      </c>
      <c r="K372">
        <v>4910</v>
      </c>
      <c r="L372">
        <v>8327</v>
      </c>
      <c r="M372">
        <v>9390</v>
      </c>
      <c r="N372">
        <v>6093</v>
      </c>
      <c r="O372">
        <v>8116</v>
      </c>
      <c r="P372">
        <v>6144</v>
      </c>
      <c r="Q372">
        <v>6932</v>
      </c>
      <c r="R372">
        <v>5689</v>
      </c>
      <c r="S372">
        <v>4748</v>
      </c>
      <c r="T372">
        <v>5976</v>
      </c>
      <c r="U372">
        <v>5556</v>
      </c>
      <c r="V372">
        <v>7060</v>
      </c>
      <c r="W372">
        <v>10306</v>
      </c>
      <c r="X372">
        <v>10443</v>
      </c>
      <c r="Y372">
        <v>9922</v>
      </c>
      <c r="Z372">
        <v>6762</v>
      </c>
      <c r="AA372">
        <v>6803</v>
      </c>
      <c r="AB372">
        <v>9318</v>
      </c>
      <c r="AC372">
        <f>IF('2026'!X372="",0,'2026'!X372)</f>
        <v>7297</v>
      </c>
      <c r="AD372" s="104">
        <f t="shared" si="31"/>
        <v>6867.5</v>
      </c>
    </row>
    <row r="373" spans="1:30">
      <c r="A373" s="4"/>
      <c r="AD373" s="104"/>
    </row>
    <row r="374" spans="1:30">
      <c r="A374" s="8" t="s">
        <v>624</v>
      </c>
      <c r="B374">
        <v>8</v>
      </c>
      <c r="C374">
        <v>11</v>
      </c>
      <c r="D374">
        <v>29</v>
      </c>
      <c r="E374">
        <v>18</v>
      </c>
      <c r="F374">
        <v>31</v>
      </c>
      <c r="G374">
        <v>34</v>
      </c>
      <c r="H374">
        <v>21</v>
      </c>
      <c r="I374">
        <v>20</v>
      </c>
      <c r="J374">
        <v>19</v>
      </c>
      <c r="K374">
        <v>13</v>
      </c>
      <c r="L374">
        <v>33</v>
      </c>
      <c r="M374">
        <v>30</v>
      </c>
      <c r="N374">
        <v>29</v>
      </c>
      <c r="O374">
        <v>21</v>
      </c>
      <c r="P374">
        <v>30</v>
      </c>
      <c r="Q374">
        <v>37</v>
      </c>
      <c r="R374">
        <v>24</v>
      </c>
      <c r="S374">
        <v>30</v>
      </c>
      <c r="T374">
        <v>40</v>
      </c>
      <c r="U374">
        <v>32</v>
      </c>
      <c r="V374">
        <v>29</v>
      </c>
      <c r="W374">
        <v>48</v>
      </c>
      <c r="X374">
        <v>50</v>
      </c>
      <c r="Y374">
        <v>53</v>
      </c>
      <c r="Z374">
        <v>34</v>
      </c>
      <c r="AA374">
        <v>39</v>
      </c>
      <c r="AB374">
        <v>33</v>
      </c>
      <c r="AC374">
        <f>IF('2026'!X374="",0,'2026'!X374)</f>
        <v>41</v>
      </c>
      <c r="AD374" s="104">
        <f t="shared" ref="AD374:AD375" si="32">IF(MEDIAN(B374:AC374)=0,"",MEDIAN(B374:AC374))</f>
        <v>30</v>
      </c>
    </row>
    <row r="375" spans="1:30">
      <c r="A375" s="8" t="s">
        <v>395</v>
      </c>
      <c r="B375">
        <v>5</v>
      </c>
      <c r="C375">
        <v>7</v>
      </c>
      <c r="D375">
        <v>12</v>
      </c>
      <c r="E375">
        <v>10</v>
      </c>
      <c r="F375">
        <v>13</v>
      </c>
      <c r="G375">
        <v>15</v>
      </c>
      <c r="H375">
        <v>12</v>
      </c>
      <c r="I375">
        <v>9</v>
      </c>
      <c r="J375">
        <v>9</v>
      </c>
      <c r="K375">
        <v>6</v>
      </c>
      <c r="L375">
        <v>16</v>
      </c>
      <c r="M375">
        <v>15</v>
      </c>
      <c r="N375">
        <v>15</v>
      </c>
      <c r="O375">
        <v>11</v>
      </c>
      <c r="P375">
        <v>16</v>
      </c>
      <c r="Q375">
        <v>14</v>
      </c>
      <c r="R375">
        <v>13</v>
      </c>
      <c r="S375">
        <v>13</v>
      </c>
      <c r="T375">
        <v>16</v>
      </c>
      <c r="U375">
        <v>15</v>
      </c>
      <c r="V375">
        <v>14</v>
      </c>
      <c r="W375">
        <v>32</v>
      </c>
      <c r="X375">
        <v>27</v>
      </c>
      <c r="Y375">
        <v>27</v>
      </c>
      <c r="Z375">
        <v>17</v>
      </c>
      <c r="AA375">
        <v>20</v>
      </c>
      <c r="AB375">
        <v>19</v>
      </c>
      <c r="AC375">
        <f>IF('2026'!X375="",0,'2026'!X375)</f>
        <v>21</v>
      </c>
      <c r="AD375" s="104">
        <f t="shared" si="32"/>
        <v>14.5</v>
      </c>
    </row>
    <row r="377" spans="1:30">
      <c r="W377">
        <f>SUM(W6:W369)</f>
        <v>10306</v>
      </c>
    </row>
  </sheetData>
  <phoneticPr fontId="9" type="noConversion"/>
  <pageMargins left="0.75" right="0.75" top="1" bottom="1" header="0.5" footer="0.5"/>
  <pageSetup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4"/>
  <sheetViews>
    <sheetView topLeftCell="A252" zoomScale="125" workbookViewId="0">
      <selection activeCell="B143" sqref="B143"/>
    </sheetView>
  </sheetViews>
  <sheetFormatPr baseColWidth="10" defaultColWidth="8.6640625" defaultRowHeight="13"/>
  <cols>
    <col min="1" max="1" width="25.6640625" customWidth="1"/>
    <col min="5" max="5" width="9" customWidth="1"/>
    <col min="6" max="6" width="9.6640625" customWidth="1"/>
    <col min="7" max="7" width="9.83203125" customWidth="1"/>
    <col min="8" max="8" width="8.5" customWidth="1"/>
    <col min="9" max="9" width="9.33203125" customWidth="1"/>
    <col min="10" max="10" width="9.6640625" customWidth="1"/>
  </cols>
  <sheetData>
    <row r="1" spans="1:12">
      <c r="A1" s="3" t="s">
        <v>335</v>
      </c>
      <c r="D1" s="5" t="s">
        <v>514</v>
      </c>
      <c r="E1" s="5">
        <f>K292</f>
        <v>165</v>
      </c>
      <c r="F1" s="5"/>
      <c r="G1" s="5"/>
      <c r="H1" s="5"/>
      <c r="I1" s="5"/>
      <c r="J1" s="5"/>
    </row>
    <row r="2" spans="1:12">
      <c r="A2" s="3"/>
      <c r="D2" s="5"/>
      <c r="E2" s="5"/>
      <c r="F2" s="5"/>
      <c r="G2" s="5"/>
      <c r="H2" s="5"/>
      <c r="I2" s="5"/>
      <c r="J2" s="5"/>
    </row>
    <row r="3" spans="1:12" ht="24" customHeight="1">
      <c r="A3" s="3"/>
      <c r="B3" s="66" t="s">
        <v>694</v>
      </c>
      <c r="C3" s="50" t="s">
        <v>292</v>
      </c>
      <c r="D3" s="50" t="s">
        <v>831</v>
      </c>
      <c r="E3" s="66" t="s">
        <v>297</v>
      </c>
      <c r="F3" s="66" t="s">
        <v>433</v>
      </c>
      <c r="G3" s="66" t="s">
        <v>518</v>
      </c>
      <c r="H3" s="50" t="s">
        <v>434</v>
      </c>
      <c r="I3" s="50" t="s">
        <v>519</v>
      </c>
      <c r="J3" s="66" t="s">
        <v>534</v>
      </c>
      <c r="K3" s="41" t="s">
        <v>378</v>
      </c>
    </row>
    <row r="4" spans="1:12">
      <c r="B4" s="46"/>
      <c r="C4" s="46"/>
      <c r="D4" s="25"/>
      <c r="E4" s="25"/>
      <c r="F4" s="42"/>
      <c r="G4" s="42"/>
      <c r="H4" s="42"/>
      <c r="I4" s="25"/>
      <c r="J4" s="25"/>
      <c r="K4" s="72"/>
      <c r="L4" s="52"/>
    </row>
    <row r="5" spans="1:12" s="1" customFormat="1" ht="12">
      <c r="A5" s="53" t="s">
        <v>843</v>
      </c>
      <c r="B5" s="68"/>
      <c r="C5" s="68"/>
      <c r="D5" s="19"/>
      <c r="E5" s="19"/>
      <c r="F5" s="19"/>
      <c r="G5" s="19"/>
      <c r="H5" s="19"/>
      <c r="I5" s="19"/>
      <c r="J5" s="19"/>
      <c r="K5" s="43"/>
    </row>
    <row r="6" spans="1:12" ht="14">
      <c r="A6" s="39" t="s">
        <v>1</v>
      </c>
      <c r="B6" s="21"/>
      <c r="C6" s="21"/>
      <c r="D6" s="21"/>
      <c r="E6" s="21"/>
      <c r="F6" s="21"/>
      <c r="G6" s="21"/>
      <c r="H6" s="21"/>
      <c r="I6" s="21"/>
      <c r="J6" s="21"/>
      <c r="K6" s="21" t="str">
        <f t="shared" ref="K6:K71" si="0">IF(SUM(B6:J6)&gt;0,SUM(B6:J6),"")</f>
        <v/>
      </c>
    </row>
    <row r="7" spans="1:12" ht="14">
      <c r="A7" s="39" t="s">
        <v>376</v>
      </c>
      <c r="B7" s="21"/>
      <c r="C7" s="21"/>
      <c r="D7" s="21"/>
      <c r="E7" s="21"/>
      <c r="F7" s="21"/>
      <c r="G7" s="21"/>
      <c r="H7" s="21"/>
      <c r="I7" s="21"/>
      <c r="J7" s="21"/>
      <c r="K7" s="21" t="str">
        <f t="shared" si="0"/>
        <v/>
      </c>
    </row>
    <row r="8" spans="1:12" ht="14">
      <c r="A8" s="39" t="s">
        <v>245</v>
      </c>
      <c r="B8" s="21">
        <v>1</v>
      </c>
      <c r="C8" s="21"/>
      <c r="D8" s="21">
        <v>2</v>
      </c>
      <c r="E8" s="21"/>
      <c r="F8" s="21"/>
      <c r="G8" s="21"/>
      <c r="H8" s="21"/>
      <c r="I8" s="21"/>
      <c r="J8" s="21"/>
      <c r="K8" s="21">
        <f t="shared" si="0"/>
        <v>3</v>
      </c>
    </row>
    <row r="9" spans="1:12" ht="14">
      <c r="A9" s="39" t="s">
        <v>246</v>
      </c>
      <c r="B9" s="21"/>
      <c r="C9" s="21"/>
      <c r="D9" s="21"/>
      <c r="E9" s="21"/>
      <c r="F9" s="21"/>
      <c r="G9" s="21"/>
      <c r="H9" s="21"/>
      <c r="I9" s="21"/>
      <c r="J9" s="21"/>
      <c r="K9" s="21" t="str">
        <f t="shared" si="0"/>
        <v/>
      </c>
    </row>
    <row r="10" spans="1:12" ht="14">
      <c r="A10" s="39" t="s">
        <v>247</v>
      </c>
      <c r="B10" s="21"/>
      <c r="C10" s="21"/>
      <c r="D10" s="21"/>
      <c r="E10" s="21"/>
      <c r="F10" s="21"/>
      <c r="G10" s="21"/>
      <c r="H10" s="21"/>
      <c r="I10" s="21"/>
      <c r="J10" s="21">
        <v>1</v>
      </c>
      <c r="K10" s="21">
        <f t="shared" si="0"/>
        <v>1</v>
      </c>
    </row>
    <row r="11" spans="1:12" ht="14">
      <c r="A11" s="39" t="s">
        <v>248</v>
      </c>
      <c r="B11" s="21"/>
      <c r="C11" s="21"/>
      <c r="D11" s="21"/>
      <c r="E11" s="21"/>
      <c r="F11" s="21"/>
      <c r="G11" s="21"/>
      <c r="H11" s="21"/>
      <c r="I11" s="21"/>
      <c r="J11" s="21">
        <v>1</v>
      </c>
      <c r="K11" s="21">
        <f t="shared" si="0"/>
        <v>1</v>
      </c>
    </row>
    <row r="12" spans="1:12">
      <c r="A12" s="54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2" ht="14">
      <c r="A13" s="2" t="s">
        <v>995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2" ht="14">
      <c r="A14" s="38" t="s">
        <v>695</v>
      </c>
      <c r="B14" s="21"/>
      <c r="C14" s="21"/>
      <c r="D14" s="21"/>
      <c r="E14" s="21">
        <v>13</v>
      </c>
      <c r="F14" s="21"/>
      <c r="G14" s="21"/>
      <c r="H14" s="21"/>
      <c r="I14" s="21"/>
      <c r="J14" s="21"/>
      <c r="K14" s="21">
        <f t="shared" si="0"/>
        <v>13</v>
      </c>
    </row>
    <row r="15" spans="1:12" ht="14">
      <c r="A15" s="38" t="s">
        <v>570</v>
      </c>
      <c r="B15" s="21"/>
      <c r="C15" s="21"/>
      <c r="D15" s="21">
        <v>2</v>
      </c>
      <c r="E15" s="21"/>
      <c r="F15" s="21"/>
      <c r="G15" s="21"/>
      <c r="H15" s="21"/>
      <c r="I15" s="21"/>
      <c r="J15" s="21"/>
      <c r="K15" s="21">
        <f t="shared" si="0"/>
        <v>2</v>
      </c>
    </row>
    <row r="16" spans="1:12" ht="14">
      <c r="A16" s="38" t="s">
        <v>571</v>
      </c>
      <c r="B16" s="21"/>
      <c r="C16" s="21"/>
      <c r="D16" s="21">
        <v>3</v>
      </c>
      <c r="E16" s="21">
        <v>1</v>
      </c>
      <c r="F16" s="21"/>
      <c r="G16" s="21"/>
      <c r="H16" s="21"/>
      <c r="I16" s="21">
        <v>1</v>
      </c>
      <c r="J16" s="21"/>
      <c r="K16" s="21">
        <f t="shared" si="0"/>
        <v>5</v>
      </c>
    </row>
    <row r="17" spans="1:11" ht="14">
      <c r="A17" s="38" t="s">
        <v>572</v>
      </c>
      <c r="B17" s="21"/>
      <c r="C17" s="21"/>
      <c r="D17" s="21"/>
      <c r="E17" s="21"/>
      <c r="F17" s="21"/>
      <c r="G17" s="21"/>
      <c r="H17" s="21"/>
      <c r="I17" s="21"/>
      <c r="J17" s="21"/>
      <c r="K17" s="21" t="str">
        <f t="shared" si="0"/>
        <v/>
      </c>
    </row>
    <row r="18" spans="1:11" ht="14">
      <c r="A18" s="38" t="s">
        <v>528</v>
      </c>
      <c r="B18" s="21"/>
      <c r="C18" s="21"/>
      <c r="D18" s="21"/>
      <c r="E18" s="21"/>
      <c r="F18" s="21"/>
      <c r="G18" s="21"/>
      <c r="H18" s="21"/>
      <c r="I18" s="21"/>
      <c r="J18" s="21">
        <v>2</v>
      </c>
      <c r="K18" s="21">
        <f t="shared" si="0"/>
        <v>2</v>
      </c>
    </row>
    <row r="19" spans="1:11" ht="14">
      <c r="A19" s="38" t="s">
        <v>390</v>
      </c>
      <c r="B19" s="21">
        <v>2</v>
      </c>
      <c r="C19" s="21">
        <v>9</v>
      </c>
      <c r="D19" s="21">
        <v>6</v>
      </c>
      <c r="E19" s="21">
        <v>12</v>
      </c>
      <c r="F19" s="21">
        <v>2</v>
      </c>
      <c r="G19" s="21">
        <v>8</v>
      </c>
      <c r="H19" s="21">
        <v>2</v>
      </c>
      <c r="I19" s="21">
        <v>5</v>
      </c>
      <c r="J19" s="21"/>
      <c r="K19" s="21">
        <f t="shared" si="0"/>
        <v>46</v>
      </c>
    </row>
    <row r="20" spans="1:11">
      <c r="A20" s="54"/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11" ht="14">
      <c r="A21" s="2" t="s">
        <v>983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</row>
    <row r="22" spans="1:11" ht="14">
      <c r="A22" s="69" t="s">
        <v>242</v>
      </c>
      <c r="B22" s="36"/>
      <c r="C22" s="36"/>
      <c r="D22" s="36"/>
      <c r="E22" s="36"/>
      <c r="F22" s="36"/>
      <c r="G22" s="36"/>
      <c r="H22" s="36"/>
      <c r="I22" s="36"/>
      <c r="J22" s="36"/>
      <c r="K22" s="21" t="str">
        <f t="shared" si="0"/>
        <v/>
      </c>
    </row>
    <row r="23" spans="1:11">
      <c r="A23" s="57" t="s">
        <v>123</v>
      </c>
      <c r="B23" s="45"/>
      <c r="C23" s="45"/>
      <c r="D23" s="45"/>
      <c r="E23" s="45"/>
      <c r="F23" s="45">
        <v>18</v>
      </c>
      <c r="G23" s="45"/>
      <c r="H23" s="45"/>
      <c r="I23" s="45"/>
      <c r="J23" s="45"/>
      <c r="K23" s="21">
        <f t="shared" si="0"/>
        <v>18</v>
      </c>
    </row>
    <row r="24" spans="1:11">
      <c r="A24" s="56" t="s">
        <v>408</v>
      </c>
      <c r="B24" s="21"/>
      <c r="C24" s="21"/>
      <c r="D24" s="21"/>
      <c r="E24" s="21"/>
      <c r="F24" s="21"/>
      <c r="G24" s="21"/>
      <c r="H24" s="21"/>
      <c r="I24" s="21"/>
      <c r="J24" s="21"/>
      <c r="K24" s="21" t="str">
        <f t="shared" si="0"/>
        <v/>
      </c>
    </row>
    <row r="25" spans="1:11">
      <c r="A25" s="58" t="s">
        <v>266</v>
      </c>
      <c r="B25" s="21">
        <v>27</v>
      </c>
      <c r="C25" s="21">
        <v>64</v>
      </c>
      <c r="D25" s="21">
        <v>13</v>
      </c>
      <c r="E25" s="21">
        <v>34</v>
      </c>
      <c r="F25" s="21">
        <v>17</v>
      </c>
      <c r="G25" s="21">
        <v>6</v>
      </c>
      <c r="H25" s="21"/>
      <c r="I25" s="21">
        <v>2</v>
      </c>
      <c r="J25" s="21">
        <v>43</v>
      </c>
      <c r="K25" s="21">
        <f t="shared" si="0"/>
        <v>206</v>
      </c>
    </row>
    <row r="26" spans="1:11">
      <c r="A26" s="55" t="s">
        <v>267</v>
      </c>
      <c r="B26" s="21">
        <v>3</v>
      </c>
      <c r="C26" s="21">
        <v>2</v>
      </c>
      <c r="D26" s="21">
        <v>14</v>
      </c>
      <c r="E26" s="21">
        <v>9</v>
      </c>
      <c r="F26" s="21"/>
      <c r="G26" s="21"/>
      <c r="H26" s="21">
        <v>1</v>
      </c>
      <c r="I26" s="21"/>
      <c r="J26" s="21"/>
      <c r="K26" s="21">
        <f t="shared" si="0"/>
        <v>29</v>
      </c>
    </row>
    <row r="27" spans="1:11">
      <c r="A27" s="55" t="s">
        <v>268</v>
      </c>
      <c r="B27" s="21"/>
      <c r="C27" s="21"/>
      <c r="D27" s="21">
        <v>13</v>
      </c>
      <c r="E27" s="21"/>
      <c r="F27" s="21">
        <v>9</v>
      </c>
      <c r="G27" s="21"/>
      <c r="H27" s="21"/>
      <c r="I27" s="21"/>
      <c r="J27" s="21"/>
      <c r="K27" s="21">
        <f t="shared" si="0"/>
        <v>22</v>
      </c>
    </row>
    <row r="28" spans="1:11">
      <c r="A28" s="55" t="s">
        <v>269</v>
      </c>
      <c r="B28" s="21"/>
      <c r="C28" s="21"/>
      <c r="D28" s="21">
        <v>2</v>
      </c>
      <c r="E28" s="21"/>
      <c r="F28" s="21">
        <v>8</v>
      </c>
      <c r="G28" s="34"/>
      <c r="H28" s="34"/>
      <c r="I28" s="21"/>
      <c r="J28" s="21"/>
      <c r="K28" s="21">
        <f t="shared" si="0"/>
        <v>10</v>
      </c>
    </row>
    <row r="29" spans="1:11">
      <c r="A29" s="55" t="s">
        <v>410</v>
      </c>
      <c r="B29" s="21">
        <v>14</v>
      </c>
      <c r="C29" s="21">
        <v>24</v>
      </c>
      <c r="D29" s="21">
        <v>108</v>
      </c>
      <c r="E29" s="21">
        <v>26</v>
      </c>
      <c r="F29" s="21">
        <v>17</v>
      </c>
      <c r="G29" s="21">
        <v>16</v>
      </c>
      <c r="H29" s="21">
        <v>16</v>
      </c>
      <c r="I29" s="21">
        <v>9</v>
      </c>
      <c r="J29" s="21">
        <v>9</v>
      </c>
      <c r="K29" s="21">
        <f t="shared" si="0"/>
        <v>239</v>
      </c>
    </row>
    <row r="30" spans="1:11">
      <c r="A30" s="55" t="s">
        <v>40</v>
      </c>
      <c r="B30" s="21"/>
      <c r="C30" s="21"/>
      <c r="D30" s="21">
        <v>60</v>
      </c>
      <c r="E30" s="21">
        <v>6</v>
      </c>
      <c r="F30" s="21"/>
      <c r="G30" s="21"/>
      <c r="H30" s="21">
        <v>1</v>
      </c>
      <c r="I30" s="21"/>
      <c r="J30" s="21"/>
      <c r="K30" s="21">
        <f t="shared" si="0"/>
        <v>67</v>
      </c>
    </row>
    <row r="31" spans="1:11">
      <c r="A31" s="55" t="s">
        <v>411</v>
      </c>
      <c r="B31" s="21"/>
      <c r="C31" s="21"/>
      <c r="D31" s="21"/>
      <c r="E31" s="21"/>
      <c r="F31" s="21">
        <v>1</v>
      </c>
      <c r="G31" s="21"/>
      <c r="H31" s="21"/>
      <c r="I31" s="21"/>
      <c r="J31" s="21">
        <v>1</v>
      </c>
      <c r="K31" s="21">
        <f t="shared" si="0"/>
        <v>2</v>
      </c>
    </row>
    <row r="32" spans="1:11">
      <c r="A32" s="55" t="s">
        <v>568</v>
      </c>
      <c r="B32" s="21">
        <v>1</v>
      </c>
      <c r="C32" s="21">
        <v>2</v>
      </c>
      <c r="D32" s="21">
        <v>14</v>
      </c>
      <c r="E32" s="21">
        <v>2</v>
      </c>
      <c r="F32" s="21">
        <v>9</v>
      </c>
      <c r="G32" s="21">
        <v>1</v>
      </c>
      <c r="H32" s="21"/>
      <c r="I32" s="21"/>
      <c r="J32" s="21"/>
      <c r="K32" s="21">
        <f t="shared" si="0"/>
        <v>29</v>
      </c>
    </row>
    <row r="33" spans="1:11">
      <c r="A33" s="55" t="s">
        <v>569</v>
      </c>
      <c r="B33" s="21"/>
      <c r="C33" s="21"/>
      <c r="D33" s="21">
        <v>12</v>
      </c>
      <c r="E33" s="21"/>
      <c r="F33" s="21">
        <v>2</v>
      </c>
      <c r="G33" s="21"/>
      <c r="H33" s="21"/>
      <c r="I33" s="21"/>
      <c r="J33" s="21"/>
      <c r="K33" s="21">
        <f t="shared" si="0"/>
        <v>14</v>
      </c>
    </row>
    <row r="34" spans="1:11">
      <c r="A34" s="55" t="s">
        <v>417</v>
      </c>
      <c r="B34" s="21"/>
      <c r="C34" s="21"/>
      <c r="D34" s="21">
        <v>2</v>
      </c>
      <c r="E34" s="21"/>
      <c r="F34" s="21">
        <v>4</v>
      </c>
      <c r="G34" s="21"/>
      <c r="H34" s="21"/>
      <c r="I34" s="21"/>
      <c r="J34" s="21"/>
      <c r="K34" s="21">
        <f t="shared" si="0"/>
        <v>6</v>
      </c>
    </row>
    <row r="35" spans="1:11">
      <c r="A35" s="55" t="s">
        <v>124</v>
      </c>
      <c r="B35" s="21"/>
      <c r="C35" s="21"/>
      <c r="D35" s="21"/>
      <c r="E35" s="21"/>
      <c r="F35" s="21"/>
      <c r="G35" s="21"/>
      <c r="H35" s="21"/>
      <c r="I35" s="21"/>
      <c r="J35" s="21"/>
      <c r="K35" s="21" t="str">
        <f t="shared" si="0"/>
        <v/>
      </c>
    </row>
    <row r="36" spans="1:11">
      <c r="A36" s="55" t="s">
        <v>418</v>
      </c>
      <c r="B36" s="21">
        <v>21</v>
      </c>
      <c r="C36" s="21"/>
      <c r="D36" s="21">
        <v>1</v>
      </c>
      <c r="E36" s="21">
        <v>4</v>
      </c>
      <c r="F36" s="21">
        <v>4</v>
      </c>
      <c r="G36" s="21"/>
      <c r="H36" s="21"/>
      <c r="I36" s="21"/>
      <c r="J36" s="21"/>
      <c r="K36" s="21">
        <f t="shared" si="0"/>
        <v>30</v>
      </c>
    </row>
    <row r="37" spans="1:11">
      <c r="A37" s="55" t="s">
        <v>849</v>
      </c>
      <c r="B37" s="21"/>
      <c r="C37" s="21">
        <v>1</v>
      </c>
      <c r="D37" s="21"/>
      <c r="E37" s="21"/>
      <c r="F37" s="21"/>
      <c r="G37" s="21"/>
      <c r="H37" s="21"/>
      <c r="I37" s="21"/>
      <c r="J37" s="21"/>
      <c r="K37" s="21">
        <f t="shared" si="0"/>
        <v>1</v>
      </c>
    </row>
    <row r="38" spans="1:11">
      <c r="A38" s="55" t="s">
        <v>419</v>
      </c>
      <c r="B38" s="21"/>
      <c r="C38" s="21"/>
      <c r="D38" s="21">
        <v>8</v>
      </c>
      <c r="E38" s="21"/>
      <c r="F38" s="21"/>
      <c r="G38" s="21"/>
      <c r="H38" s="21"/>
      <c r="I38" s="21"/>
      <c r="J38" s="21"/>
      <c r="K38" s="21">
        <f t="shared" si="0"/>
        <v>8</v>
      </c>
    </row>
    <row r="39" spans="1:11">
      <c r="A39" s="55" t="s">
        <v>163</v>
      </c>
      <c r="B39" s="21"/>
      <c r="C39" s="21"/>
      <c r="D39" s="21"/>
      <c r="E39" s="21"/>
      <c r="F39" s="21"/>
      <c r="G39" s="21"/>
      <c r="H39" s="21"/>
      <c r="I39" s="21"/>
      <c r="J39" s="21"/>
      <c r="K39" s="21" t="str">
        <f t="shared" si="0"/>
        <v/>
      </c>
    </row>
    <row r="40" spans="1:11">
      <c r="A40" s="55" t="s">
        <v>828</v>
      </c>
      <c r="B40" s="21"/>
      <c r="C40" s="21">
        <v>1</v>
      </c>
      <c r="D40" s="21"/>
      <c r="E40" s="21"/>
      <c r="F40" s="21"/>
      <c r="G40" s="21"/>
      <c r="H40" s="21"/>
      <c r="I40" s="21"/>
      <c r="J40" s="21"/>
      <c r="K40" s="21">
        <f t="shared" si="0"/>
        <v>1</v>
      </c>
    </row>
    <row r="41" spans="1:11">
      <c r="A41" s="55" t="s">
        <v>770</v>
      </c>
      <c r="B41" s="21">
        <v>1</v>
      </c>
      <c r="C41" s="21">
        <v>8</v>
      </c>
      <c r="D41" s="21">
        <v>5</v>
      </c>
      <c r="E41" s="21"/>
      <c r="F41" s="21"/>
      <c r="G41" s="21"/>
      <c r="H41" s="21"/>
      <c r="I41" s="21"/>
      <c r="J41" s="21"/>
      <c r="K41" s="21">
        <f t="shared" si="0"/>
        <v>14</v>
      </c>
    </row>
    <row r="42" spans="1:11">
      <c r="A42" s="55" t="s">
        <v>684</v>
      </c>
      <c r="B42" s="21"/>
      <c r="C42" s="21"/>
      <c r="D42" s="21">
        <v>2</v>
      </c>
      <c r="E42" s="21"/>
      <c r="F42" s="21"/>
      <c r="G42" s="21"/>
      <c r="H42" s="21"/>
      <c r="I42" s="21"/>
      <c r="J42" s="21"/>
      <c r="K42" s="21">
        <f t="shared" si="0"/>
        <v>2</v>
      </c>
    </row>
    <row r="43" spans="1:11">
      <c r="A43" s="55" t="s">
        <v>771</v>
      </c>
      <c r="B43" s="21">
        <v>11</v>
      </c>
      <c r="C43" s="21"/>
      <c r="D43" s="21"/>
      <c r="E43" s="21"/>
      <c r="F43" s="21">
        <v>2</v>
      </c>
      <c r="G43" s="21">
        <v>2</v>
      </c>
      <c r="H43" s="21"/>
      <c r="I43" s="21"/>
      <c r="J43" s="21"/>
      <c r="K43" s="21">
        <f t="shared" si="0"/>
        <v>15</v>
      </c>
    </row>
    <row r="44" spans="1:11">
      <c r="A44" s="55" t="s">
        <v>179</v>
      </c>
      <c r="B44" s="21">
        <v>6</v>
      </c>
      <c r="C44" s="21"/>
      <c r="D44" s="21"/>
      <c r="E44" s="21"/>
      <c r="F44" s="21"/>
      <c r="G44" s="21"/>
      <c r="H44" s="21"/>
      <c r="I44" s="21"/>
      <c r="J44" s="21"/>
      <c r="K44" s="21">
        <f t="shared" si="0"/>
        <v>6</v>
      </c>
    </row>
    <row r="45" spans="1:11">
      <c r="A45" s="55" t="s">
        <v>180</v>
      </c>
      <c r="B45" s="21"/>
      <c r="C45" s="21">
        <v>2</v>
      </c>
      <c r="D45" s="21">
        <v>2</v>
      </c>
      <c r="E45" s="21"/>
      <c r="F45" s="21"/>
      <c r="G45" s="21">
        <v>8</v>
      </c>
      <c r="H45" s="21"/>
      <c r="I45" s="21"/>
      <c r="J45" s="21"/>
      <c r="K45" s="21">
        <f t="shared" si="0"/>
        <v>12</v>
      </c>
    </row>
    <row r="46" spans="1:11">
      <c r="A46" s="55" t="s">
        <v>476</v>
      </c>
      <c r="B46" s="21"/>
      <c r="C46" s="21"/>
      <c r="D46" s="21"/>
      <c r="E46" s="21"/>
      <c r="F46" s="21"/>
      <c r="G46" s="21"/>
      <c r="H46" s="21"/>
      <c r="I46" s="21"/>
      <c r="J46" s="21"/>
      <c r="K46" s="21" t="str">
        <f t="shared" si="0"/>
        <v/>
      </c>
    </row>
    <row r="47" spans="1:11">
      <c r="A47" s="56"/>
      <c r="B47" s="20"/>
      <c r="C47" s="20"/>
      <c r="D47" s="20"/>
      <c r="E47" s="20"/>
      <c r="F47" s="20"/>
      <c r="G47" s="20"/>
      <c r="H47" s="20"/>
      <c r="I47" s="20"/>
      <c r="J47" s="20"/>
      <c r="K47" s="20"/>
    </row>
    <row r="48" spans="1:11">
      <c r="A48" s="3" t="s">
        <v>692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</row>
    <row r="49" spans="1:11" ht="14">
      <c r="A49" s="38" t="s">
        <v>391</v>
      </c>
      <c r="B49" s="21"/>
      <c r="C49" s="21">
        <v>4</v>
      </c>
      <c r="D49" s="21">
        <v>2</v>
      </c>
      <c r="E49" s="21">
        <v>4</v>
      </c>
      <c r="F49" s="21"/>
      <c r="G49" s="21"/>
      <c r="H49" s="21"/>
      <c r="I49" s="21"/>
      <c r="J49" s="21">
        <v>2</v>
      </c>
      <c r="K49" s="21">
        <f t="shared" si="0"/>
        <v>12</v>
      </c>
    </row>
    <row r="50" spans="1:11" ht="14">
      <c r="A50" s="38" t="s">
        <v>392</v>
      </c>
      <c r="B50" s="21"/>
      <c r="C50" s="21">
        <v>2</v>
      </c>
      <c r="D50" s="21">
        <v>4</v>
      </c>
      <c r="E50" s="21">
        <v>2</v>
      </c>
      <c r="F50" s="21">
        <v>2</v>
      </c>
      <c r="G50" s="21"/>
      <c r="H50" s="21"/>
      <c r="I50" s="21"/>
      <c r="J50" s="21"/>
      <c r="K50" s="21">
        <f t="shared" si="0"/>
        <v>10</v>
      </c>
    </row>
    <row r="51" spans="1:11" ht="14">
      <c r="A51" s="38" t="s">
        <v>551</v>
      </c>
      <c r="B51" s="21">
        <v>1</v>
      </c>
      <c r="C51" s="21"/>
      <c r="D51" s="21">
        <v>5</v>
      </c>
      <c r="E51" s="21"/>
      <c r="F51" s="21">
        <v>1</v>
      </c>
      <c r="G51" s="21">
        <v>9</v>
      </c>
      <c r="H51" s="21">
        <v>2</v>
      </c>
      <c r="I51" s="21">
        <v>9</v>
      </c>
      <c r="J51" s="21">
        <v>3</v>
      </c>
      <c r="K51" s="21">
        <f t="shared" si="0"/>
        <v>30</v>
      </c>
    </row>
    <row r="52" spans="1:11" ht="14">
      <c r="A52" s="38" t="s">
        <v>593</v>
      </c>
      <c r="B52" s="21"/>
      <c r="C52" s="21"/>
      <c r="D52" s="21">
        <v>1</v>
      </c>
      <c r="E52" s="21">
        <v>1</v>
      </c>
      <c r="F52" s="21"/>
      <c r="G52" s="21"/>
      <c r="H52" s="21"/>
      <c r="I52" s="21"/>
      <c r="J52" s="21"/>
      <c r="K52" s="21">
        <f t="shared" si="0"/>
        <v>2</v>
      </c>
    </row>
    <row r="53" spans="1:11" ht="14">
      <c r="A53" s="38" t="s">
        <v>594</v>
      </c>
      <c r="B53" s="21"/>
      <c r="C53" s="21"/>
      <c r="D53" s="21"/>
      <c r="E53" s="21">
        <v>2</v>
      </c>
      <c r="F53" s="21"/>
      <c r="G53" s="21"/>
      <c r="H53" s="21"/>
      <c r="I53" s="21">
        <v>1</v>
      </c>
      <c r="J53" s="21"/>
      <c r="K53" s="21">
        <f t="shared" si="0"/>
        <v>3</v>
      </c>
    </row>
    <row r="54" spans="1:11" ht="14">
      <c r="A54" s="38" t="s">
        <v>357</v>
      </c>
      <c r="B54" s="21"/>
      <c r="C54" s="21">
        <v>1</v>
      </c>
      <c r="D54" s="21"/>
      <c r="E54" s="21"/>
      <c r="F54" s="21"/>
      <c r="G54" s="21"/>
      <c r="H54" s="21">
        <v>2</v>
      </c>
      <c r="I54" s="21">
        <v>2</v>
      </c>
      <c r="J54" s="21"/>
      <c r="K54" s="21">
        <f t="shared" si="0"/>
        <v>5</v>
      </c>
    </row>
    <row r="55" spans="1:11" ht="14">
      <c r="A55" s="38" t="s">
        <v>437</v>
      </c>
      <c r="B55" s="21"/>
      <c r="C55" s="21"/>
      <c r="D55" s="21"/>
      <c r="E55" s="21"/>
      <c r="F55" s="21"/>
      <c r="G55" s="21"/>
      <c r="H55" s="21"/>
      <c r="I55" s="21"/>
      <c r="J55" s="21"/>
      <c r="K55" s="21" t="str">
        <f t="shared" si="0"/>
        <v/>
      </c>
    </row>
    <row r="56" spans="1:11" ht="14">
      <c r="A56" s="38" t="s">
        <v>438</v>
      </c>
      <c r="B56" s="21">
        <v>1</v>
      </c>
      <c r="C56" s="21">
        <v>2</v>
      </c>
      <c r="D56" s="21">
        <v>5</v>
      </c>
      <c r="E56" s="21">
        <v>8</v>
      </c>
      <c r="F56" s="21">
        <v>1</v>
      </c>
      <c r="G56" s="21">
        <v>13</v>
      </c>
      <c r="H56" s="21">
        <v>15</v>
      </c>
      <c r="I56" s="21">
        <v>28</v>
      </c>
      <c r="J56" s="21">
        <v>5</v>
      </c>
      <c r="K56" s="21">
        <f t="shared" si="0"/>
        <v>78</v>
      </c>
    </row>
    <row r="57" spans="1:11" ht="14">
      <c r="A57" s="38" t="s">
        <v>393</v>
      </c>
      <c r="B57" s="21"/>
      <c r="C57" s="21"/>
      <c r="D57" s="21"/>
      <c r="E57" s="21"/>
      <c r="F57" s="21"/>
      <c r="G57" s="21"/>
      <c r="H57" s="21"/>
      <c r="I57" s="21"/>
      <c r="J57" s="21"/>
      <c r="K57" s="21" t="str">
        <f t="shared" si="0"/>
        <v/>
      </c>
    </row>
    <row r="58" spans="1:11" ht="14">
      <c r="A58" s="38" t="s">
        <v>439</v>
      </c>
      <c r="B58" s="21"/>
      <c r="C58" s="21"/>
      <c r="D58" s="21">
        <v>1</v>
      </c>
      <c r="E58" s="21"/>
      <c r="F58" s="21"/>
      <c r="G58" s="21"/>
      <c r="H58" s="21"/>
      <c r="I58" s="21">
        <v>2</v>
      </c>
      <c r="J58" s="21"/>
      <c r="K58" s="21">
        <f t="shared" si="0"/>
        <v>3</v>
      </c>
    </row>
    <row r="59" spans="1:11" ht="14">
      <c r="A59" s="38" t="s">
        <v>440</v>
      </c>
      <c r="B59" s="21">
        <v>1</v>
      </c>
      <c r="C59" s="21">
        <v>3</v>
      </c>
      <c r="D59" s="21">
        <v>5</v>
      </c>
      <c r="E59" s="21">
        <v>2</v>
      </c>
      <c r="F59" s="21">
        <v>2</v>
      </c>
      <c r="G59" s="21">
        <v>13</v>
      </c>
      <c r="H59" s="21">
        <v>4</v>
      </c>
      <c r="I59" s="21">
        <v>7</v>
      </c>
      <c r="J59" s="21">
        <v>5</v>
      </c>
      <c r="K59" s="21">
        <f t="shared" si="0"/>
        <v>42</v>
      </c>
    </row>
    <row r="60" spans="1:11" ht="14">
      <c r="A60" s="38" t="s">
        <v>441</v>
      </c>
      <c r="B60" s="21"/>
      <c r="C60" s="21"/>
      <c r="D60" s="21"/>
      <c r="E60" s="21"/>
      <c r="F60" s="21"/>
      <c r="G60" s="21"/>
      <c r="H60" s="21"/>
      <c r="I60" s="21"/>
      <c r="J60" s="21"/>
      <c r="K60" s="21" t="str">
        <f t="shared" si="0"/>
        <v/>
      </c>
    </row>
    <row r="61" spans="1:11" ht="14">
      <c r="A61" s="38" t="s">
        <v>442</v>
      </c>
      <c r="B61" s="21"/>
      <c r="C61" s="21"/>
      <c r="D61" s="21"/>
      <c r="E61" s="21"/>
      <c r="F61" s="21"/>
      <c r="G61" s="21"/>
      <c r="H61" s="21"/>
      <c r="I61" s="21"/>
      <c r="J61" s="21"/>
      <c r="K61" s="21" t="str">
        <f t="shared" si="0"/>
        <v/>
      </c>
    </row>
    <row r="62" spans="1:11" ht="14">
      <c r="A62" s="38" t="s">
        <v>443</v>
      </c>
      <c r="B62" s="21"/>
      <c r="C62" s="21"/>
      <c r="D62" s="21"/>
      <c r="E62" s="21"/>
      <c r="F62" s="21"/>
      <c r="G62" s="21"/>
      <c r="H62" s="21"/>
      <c r="I62" s="21">
        <v>1</v>
      </c>
      <c r="J62" s="21"/>
      <c r="K62" s="21">
        <f t="shared" si="0"/>
        <v>1</v>
      </c>
    </row>
    <row r="63" spans="1:11" ht="14">
      <c r="A63" s="38" t="s">
        <v>407</v>
      </c>
      <c r="B63" s="21"/>
      <c r="C63" s="21"/>
      <c r="D63" s="21"/>
      <c r="E63" s="21"/>
      <c r="F63" s="21"/>
      <c r="G63" s="21"/>
      <c r="H63" s="21"/>
      <c r="I63" s="21"/>
      <c r="J63" s="21">
        <v>1</v>
      </c>
      <c r="K63" s="21">
        <f t="shared" si="0"/>
        <v>1</v>
      </c>
    </row>
    <row r="64" spans="1:11" ht="14">
      <c r="A64" s="38" t="s">
        <v>76</v>
      </c>
      <c r="B64" s="21"/>
      <c r="C64" s="21"/>
      <c r="D64" s="21"/>
      <c r="E64" s="21"/>
      <c r="F64" s="21"/>
      <c r="G64" s="21"/>
      <c r="H64" s="21"/>
      <c r="I64" s="21"/>
      <c r="J64" s="21"/>
      <c r="K64" s="21" t="str">
        <f t="shared" si="0"/>
        <v/>
      </c>
    </row>
    <row r="65" spans="1:11">
      <c r="A65" s="54"/>
      <c r="B65" s="20"/>
      <c r="C65" s="20"/>
      <c r="D65" s="20"/>
      <c r="E65" s="20"/>
      <c r="F65" s="20"/>
      <c r="G65" s="20"/>
      <c r="H65" s="20"/>
      <c r="I65" s="20"/>
      <c r="J65" s="20"/>
      <c r="K65" s="20"/>
    </row>
    <row r="66" spans="1:11" ht="14">
      <c r="A66" s="2" t="s">
        <v>691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</row>
    <row r="67" spans="1:11">
      <c r="A67" s="58" t="s">
        <v>477</v>
      </c>
      <c r="B67" s="21"/>
      <c r="C67" s="21"/>
      <c r="D67" s="21"/>
      <c r="E67" s="21"/>
      <c r="F67" s="21"/>
      <c r="G67" s="21"/>
      <c r="H67" s="21"/>
      <c r="I67" s="21"/>
      <c r="J67" s="21">
        <v>2</v>
      </c>
      <c r="K67" s="21">
        <f t="shared" si="0"/>
        <v>2</v>
      </c>
    </row>
    <row r="68" spans="1:11">
      <c r="A68" s="55" t="s">
        <v>626</v>
      </c>
      <c r="B68" s="21"/>
      <c r="C68" s="21"/>
      <c r="D68" s="21"/>
      <c r="E68" s="21"/>
      <c r="F68" s="21"/>
      <c r="G68" s="21">
        <v>2</v>
      </c>
      <c r="H68" s="21"/>
      <c r="I68" s="21">
        <v>2</v>
      </c>
      <c r="J68" s="21">
        <v>4</v>
      </c>
      <c r="K68" s="21">
        <f t="shared" si="0"/>
        <v>8</v>
      </c>
    </row>
    <row r="69" spans="1:11">
      <c r="A69" s="55" t="s">
        <v>509</v>
      </c>
      <c r="B69" s="21"/>
      <c r="C69" s="21">
        <v>2</v>
      </c>
      <c r="D69" s="21">
        <v>2</v>
      </c>
      <c r="E69" s="21">
        <v>2</v>
      </c>
      <c r="F69" s="21">
        <v>9</v>
      </c>
      <c r="G69" s="21"/>
      <c r="H69" s="21"/>
      <c r="I69" s="21"/>
      <c r="J69" s="21"/>
      <c r="K69" s="21">
        <f t="shared" si="0"/>
        <v>15</v>
      </c>
    </row>
    <row r="70" spans="1:11">
      <c r="A70" s="55" t="s">
        <v>485</v>
      </c>
      <c r="B70" s="21">
        <v>3</v>
      </c>
      <c r="C70" s="21">
        <v>1</v>
      </c>
      <c r="D70" s="34">
        <v>2</v>
      </c>
      <c r="E70" s="22"/>
      <c r="F70" s="22"/>
      <c r="G70" s="22"/>
      <c r="H70" s="22"/>
      <c r="I70" s="21"/>
      <c r="J70" s="22"/>
      <c r="K70" s="21">
        <f t="shared" si="0"/>
        <v>6</v>
      </c>
    </row>
    <row r="71" spans="1:11">
      <c r="A71" s="55" t="s">
        <v>486</v>
      </c>
      <c r="B71" s="21"/>
      <c r="C71" s="21"/>
      <c r="D71" s="21"/>
      <c r="E71" s="21"/>
      <c r="F71" s="21"/>
      <c r="G71" s="21"/>
      <c r="H71" s="21"/>
      <c r="I71" s="21"/>
      <c r="J71" s="21"/>
      <c r="K71" s="21" t="str">
        <f t="shared" si="0"/>
        <v/>
      </c>
    </row>
    <row r="72" spans="1:11">
      <c r="A72" s="55" t="s">
        <v>487</v>
      </c>
      <c r="B72" s="21"/>
      <c r="C72" s="21"/>
      <c r="D72" s="21"/>
      <c r="E72" s="21">
        <v>2</v>
      </c>
      <c r="F72" s="21"/>
      <c r="G72" s="21"/>
      <c r="H72" s="21"/>
      <c r="I72" s="21"/>
      <c r="J72" s="21"/>
      <c r="K72" s="21">
        <f t="shared" ref="K72:K141" si="1">IF(SUM(B72:J72)&gt;0,SUM(B72:J72),"")</f>
        <v>2</v>
      </c>
    </row>
    <row r="73" spans="1:11">
      <c r="A73" s="55" t="s">
        <v>0</v>
      </c>
      <c r="B73" s="21"/>
      <c r="C73" s="21">
        <v>3</v>
      </c>
      <c r="D73" s="21"/>
      <c r="E73" s="21">
        <v>32</v>
      </c>
      <c r="F73" s="21">
        <v>2</v>
      </c>
      <c r="G73" s="21">
        <v>4</v>
      </c>
      <c r="H73" s="21">
        <v>1</v>
      </c>
      <c r="I73" s="21">
        <v>12</v>
      </c>
      <c r="J73" s="21">
        <v>6</v>
      </c>
      <c r="K73" s="21">
        <f t="shared" si="1"/>
        <v>60</v>
      </c>
    </row>
    <row r="74" spans="1:11">
      <c r="A74" s="56"/>
      <c r="B74" s="20"/>
      <c r="C74" s="20"/>
      <c r="D74" s="20"/>
      <c r="E74" s="20"/>
      <c r="F74" s="20"/>
      <c r="G74" s="20"/>
      <c r="H74" s="20"/>
      <c r="I74" s="20"/>
      <c r="J74" s="20"/>
      <c r="K74" s="20"/>
    </row>
    <row r="75" spans="1:11">
      <c r="A75" s="3" t="s">
        <v>829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</row>
    <row r="76" spans="1:11" ht="14">
      <c r="A76" s="38" t="s">
        <v>745</v>
      </c>
      <c r="B76" s="27"/>
      <c r="C76" s="27"/>
      <c r="D76" s="21">
        <v>7</v>
      </c>
      <c r="E76" s="21">
        <v>1</v>
      </c>
      <c r="F76" s="21"/>
      <c r="G76" s="21"/>
      <c r="H76" s="21"/>
      <c r="I76" s="21"/>
      <c r="J76" s="21"/>
      <c r="K76" s="21">
        <f t="shared" si="1"/>
        <v>8</v>
      </c>
    </row>
    <row r="77" spans="1:11" ht="14">
      <c r="A77" s="39" t="s">
        <v>746</v>
      </c>
      <c r="B77" s="21"/>
      <c r="C77" s="21"/>
      <c r="D77" s="21">
        <v>6</v>
      </c>
      <c r="E77" s="21">
        <v>1</v>
      </c>
      <c r="F77" s="21"/>
      <c r="G77" s="21"/>
      <c r="H77" s="21"/>
      <c r="I77" s="21"/>
      <c r="J77" s="21">
        <v>1</v>
      </c>
      <c r="K77" s="21">
        <f t="shared" si="1"/>
        <v>8</v>
      </c>
    </row>
    <row r="78" spans="1:11" ht="14">
      <c r="A78" s="39" t="s">
        <v>436</v>
      </c>
      <c r="B78" s="21"/>
      <c r="C78" s="21"/>
      <c r="D78" s="21">
        <v>40</v>
      </c>
      <c r="E78" s="21"/>
      <c r="F78" s="21">
        <v>22</v>
      </c>
      <c r="G78" s="21"/>
      <c r="H78" s="21"/>
      <c r="I78" s="21"/>
      <c r="J78" s="21">
        <v>3</v>
      </c>
      <c r="K78" s="21">
        <f t="shared" si="1"/>
        <v>65</v>
      </c>
    </row>
    <row r="79" spans="1:11" ht="14">
      <c r="A79" s="39" t="s">
        <v>444</v>
      </c>
      <c r="B79" s="21"/>
      <c r="C79" s="21"/>
      <c r="D79" s="21">
        <v>6</v>
      </c>
      <c r="E79" s="21">
        <v>7</v>
      </c>
      <c r="F79" s="21"/>
      <c r="G79" s="21"/>
      <c r="H79" s="21"/>
      <c r="I79" s="21"/>
      <c r="J79" s="21"/>
      <c r="K79" s="21">
        <f t="shared" si="1"/>
        <v>13</v>
      </c>
    </row>
    <row r="80" spans="1:11">
      <c r="A80" s="54"/>
      <c r="B80" s="20"/>
      <c r="C80" s="20"/>
      <c r="D80" s="20"/>
      <c r="E80" s="20"/>
      <c r="F80" s="20"/>
      <c r="G80" s="20"/>
      <c r="H80" s="20"/>
      <c r="I80" s="20"/>
      <c r="J80" s="20"/>
      <c r="K80" s="20"/>
    </row>
    <row r="81" spans="1:11" ht="14">
      <c r="A81" s="2" t="s">
        <v>830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</row>
    <row r="82" spans="1:11" ht="14">
      <c r="A82" s="69" t="s">
        <v>808</v>
      </c>
      <c r="B82" s="21"/>
      <c r="C82" s="21"/>
      <c r="D82" s="21"/>
      <c r="E82" s="21"/>
      <c r="F82" s="21"/>
      <c r="G82" s="21"/>
      <c r="H82" s="21"/>
      <c r="I82" s="21"/>
      <c r="J82" s="21"/>
      <c r="K82" s="21" t="str">
        <f t="shared" si="1"/>
        <v/>
      </c>
    </row>
    <row r="83" spans="1:11" ht="14">
      <c r="A83" s="38" t="s">
        <v>173</v>
      </c>
      <c r="B83" s="45"/>
      <c r="C83" s="45">
        <v>2</v>
      </c>
      <c r="D83" s="45">
        <v>6</v>
      </c>
      <c r="E83" s="45">
        <v>6</v>
      </c>
      <c r="F83" s="45">
        <v>5</v>
      </c>
      <c r="G83" s="45">
        <v>6</v>
      </c>
      <c r="H83" s="45"/>
      <c r="I83" s="45">
        <v>5</v>
      </c>
      <c r="J83" s="45">
        <v>11</v>
      </c>
      <c r="K83" s="21">
        <f t="shared" si="1"/>
        <v>41</v>
      </c>
    </row>
    <row r="84" spans="1:11" ht="14">
      <c r="A84" s="38" t="s">
        <v>174</v>
      </c>
      <c r="B84" s="21"/>
      <c r="C84" s="21"/>
      <c r="D84" s="21"/>
      <c r="E84" s="21"/>
      <c r="F84" s="21"/>
      <c r="G84" s="21"/>
      <c r="H84" s="21"/>
      <c r="I84" s="21"/>
      <c r="J84" s="21"/>
      <c r="K84" s="21" t="str">
        <f t="shared" si="1"/>
        <v/>
      </c>
    </row>
    <row r="85" spans="1:11" ht="14">
      <c r="A85" s="38" t="s">
        <v>175</v>
      </c>
      <c r="B85" s="21"/>
      <c r="C85" s="21"/>
      <c r="D85" s="21"/>
      <c r="E85" s="21"/>
      <c r="F85" s="21"/>
      <c r="G85" s="21"/>
      <c r="H85" s="21"/>
      <c r="I85" s="21"/>
      <c r="J85" s="21"/>
      <c r="K85" s="21" t="str">
        <f t="shared" si="1"/>
        <v/>
      </c>
    </row>
    <row r="86" spans="1:11" ht="14">
      <c r="A86" s="38" t="s">
        <v>893</v>
      </c>
      <c r="B86" s="21"/>
      <c r="C86" s="21"/>
      <c r="D86" s="21"/>
      <c r="E86" s="21"/>
      <c r="F86" s="21"/>
      <c r="G86" s="21"/>
      <c r="H86" s="21"/>
      <c r="I86" s="21"/>
      <c r="J86" s="21"/>
      <c r="K86" s="21" t="str">
        <f t="shared" si="1"/>
        <v/>
      </c>
    </row>
    <row r="87" spans="1:11" ht="14">
      <c r="A87" s="38" t="s">
        <v>671</v>
      </c>
      <c r="B87" s="21"/>
      <c r="C87" s="21"/>
      <c r="D87" s="21">
        <v>1</v>
      </c>
      <c r="E87" s="21"/>
      <c r="F87" s="21"/>
      <c r="G87" s="21"/>
      <c r="H87" s="21">
        <v>1</v>
      </c>
      <c r="I87" s="21"/>
      <c r="J87" s="21">
        <v>3</v>
      </c>
      <c r="K87" s="21">
        <f t="shared" si="1"/>
        <v>5</v>
      </c>
    </row>
    <row r="88" spans="1:11" ht="14">
      <c r="A88" s="38" t="s">
        <v>614</v>
      </c>
      <c r="B88" s="21"/>
      <c r="C88" s="21"/>
      <c r="D88" s="21"/>
      <c r="E88" s="21"/>
      <c r="F88" s="21">
        <v>2</v>
      </c>
      <c r="G88" s="21"/>
      <c r="H88" s="21"/>
      <c r="I88" s="21">
        <v>8</v>
      </c>
      <c r="J88" s="21">
        <v>4</v>
      </c>
      <c r="K88" s="21">
        <f t="shared" si="1"/>
        <v>14</v>
      </c>
    </row>
    <row r="89" spans="1:11" ht="14">
      <c r="A89" s="38" t="s">
        <v>467</v>
      </c>
      <c r="B89" s="21"/>
      <c r="C89" s="21"/>
      <c r="D89" s="21"/>
      <c r="E89" s="21"/>
      <c r="F89" s="21">
        <v>3</v>
      </c>
      <c r="G89" s="21"/>
      <c r="H89" s="21"/>
      <c r="I89" s="21"/>
      <c r="J89" s="21"/>
      <c r="K89" s="21">
        <f t="shared" si="1"/>
        <v>3</v>
      </c>
    </row>
    <row r="90" spans="1:11" ht="14">
      <c r="A90" s="38" t="s">
        <v>435</v>
      </c>
      <c r="B90" s="21"/>
      <c r="C90" s="21"/>
      <c r="D90" s="21"/>
      <c r="E90" s="21"/>
      <c r="F90" s="21"/>
      <c r="G90" s="21"/>
      <c r="H90" s="21"/>
      <c r="I90" s="21"/>
      <c r="J90" s="21">
        <v>3</v>
      </c>
      <c r="K90" s="21">
        <f t="shared" si="1"/>
        <v>3</v>
      </c>
    </row>
    <row r="91" spans="1:11" ht="14">
      <c r="A91" s="38" t="s">
        <v>344</v>
      </c>
      <c r="B91" s="21"/>
      <c r="C91" s="21"/>
      <c r="D91" s="21">
        <v>16</v>
      </c>
      <c r="E91" s="21"/>
      <c r="F91" s="21">
        <v>19</v>
      </c>
      <c r="G91" s="21"/>
      <c r="H91" s="21"/>
      <c r="I91" s="21"/>
      <c r="J91" s="21"/>
      <c r="K91" s="21">
        <f t="shared" si="1"/>
        <v>35</v>
      </c>
    </row>
    <row r="92" spans="1:11" ht="14">
      <c r="A92" s="38" t="s">
        <v>342</v>
      </c>
      <c r="B92" s="21"/>
      <c r="C92" s="21"/>
      <c r="D92" s="21"/>
      <c r="E92" s="21"/>
      <c r="F92" s="21">
        <v>3</v>
      </c>
      <c r="G92" s="21"/>
      <c r="H92" s="21"/>
      <c r="I92" s="21"/>
      <c r="J92" s="21"/>
      <c r="K92" s="21">
        <f t="shared" si="1"/>
        <v>3</v>
      </c>
    </row>
    <row r="93" spans="1:11" ht="14">
      <c r="A93" s="38" t="s">
        <v>540</v>
      </c>
      <c r="B93" s="21">
        <v>3</v>
      </c>
      <c r="C93" s="21">
        <v>1</v>
      </c>
      <c r="D93" s="21">
        <v>38</v>
      </c>
      <c r="E93" s="21">
        <v>5</v>
      </c>
      <c r="F93" s="21"/>
      <c r="G93" s="21"/>
      <c r="H93" s="21"/>
      <c r="I93" s="21"/>
      <c r="J93" s="21"/>
      <c r="K93" s="21">
        <f t="shared" si="1"/>
        <v>47</v>
      </c>
    </row>
    <row r="94" spans="1:11" ht="14">
      <c r="A94" s="38" t="s">
        <v>686</v>
      </c>
      <c r="B94" s="21"/>
      <c r="C94" s="21"/>
      <c r="D94" s="21"/>
      <c r="E94" s="21"/>
      <c r="F94" s="21"/>
      <c r="G94" s="21"/>
      <c r="H94" s="21"/>
      <c r="I94" s="21"/>
      <c r="J94" s="21"/>
      <c r="K94" s="21" t="str">
        <f t="shared" si="1"/>
        <v/>
      </c>
    </row>
    <row r="95" spans="1:11" ht="14">
      <c r="A95" s="38" t="s">
        <v>537</v>
      </c>
      <c r="B95" s="21"/>
      <c r="C95" s="21"/>
      <c r="D95" s="21"/>
      <c r="E95" s="21"/>
      <c r="F95" s="21"/>
      <c r="G95" s="21"/>
      <c r="H95" s="21"/>
      <c r="I95" s="21"/>
      <c r="J95" s="21"/>
      <c r="K95" s="21" t="str">
        <f t="shared" si="1"/>
        <v/>
      </c>
    </row>
    <row r="96" spans="1:11" ht="14">
      <c r="A96" s="54" t="s">
        <v>346</v>
      </c>
      <c r="B96" s="21"/>
      <c r="C96" s="21"/>
      <c r="D96" s="21"/>
      <c r="E96" s="21"/>
      <c r="F96" s="21"/>
      <c r="G96" s="21"/>
      <c r="H96" s="21"/>
      <c r="I96" s="21"/>
      <c r="J96" s="21">
        <v>12</v>
      </c>
      <c r="K96" s="21">
        <f t="shared" si="1"/>
        <v>12</v>
      </c>
    </row>
    <row r="97" spans="1:11">
      <c r="A97" s="54"/>
      <c r="B97" s="20"/>
      <c r="C97" s="20"/>
      <c r="D97" s="20"/>
      <c r="E97" s="20"/>
      <c r="F97" s="20"/>
      <c r="G97" s="20"/>
      <c r="H97" s="20"/>
      <c r="I97" s="20"/>
      <c r="J97" s="20"/>
      <c r="K97" s="20" t="str">
        <f t="shared" si="1"/>
        <v/>
      </c>
    </row>
    <row r="98" spans="1:11" ht="14">
      <c r="A98" s="2" t="s">
        <v>977</v>
      </c>
      <c r="B98" s="20"/>
      <c r="C98" s="20"/>
      <c r="D98" s="20"/>
      <c r="E98" s="20"/>
      <c r="F98" s="20"/>
      <c r="G98" s="20"/>
      <c r="H98" s="20"/>
      <c r="I98" s="20"/>
      <c r="J98" s="20"/>
      <c r="K98" s="20" t="str">
        <f t="shared" si="1"/>
        <v/>
      </c>
    </row>
    <row r="99" spans="1:11" ht="14">
      <c r="A99" s="38" t="s">
        <v>801</v>
      </c>
      <c r="B99" s="21"/>
      <c r="C99" s="21"/>
      <c r="D99" s="21"/>
      <c r="E99" s="21"/>
      <c r="F99" s="21"/>
      <c r="G99" s="21"/>
      <c r="H99" s="21"/>
      <c r="I99" s="21"/>
      <c r="J99" s="21"/>
      <c r="K99" s="21" t="str">
        <f t="shared" si="1"/>
        <v/>
      </c>
    </row>
    <row r="100" spans="1:11" ht="14">
      <c r="A100" s="38" t="s">
        <v>167</v>
      </c>
      <c r="B100" s="21"/>
      <c r="C100" s="21">
        <v>2</v>
      </c>
      <c r="D100" s="21"/>
      <c r="E100" s="21">
        <v>6</v>
      </c>
      <c r="F100" s="21">
        <v>2</v>
      </c>
      <c r="G100" s="21">
        <v>45</v>
      </c>
      <c r="H100" s="21">
        <v>4</v>
      </c>
      <c r="I100" s="21"/>
      <c r="J100" s="21">
        <v>1</v>
      </c>
      <c r="K100" s="21">
        <f t="shared" si="1"/>
        <v>60</v>
      </c>
    </row>
    <row r="101" spans="1:11" ht="14">
      <c r="A101" s="38" t="s">
        <v>168</v>
      </c>
      <c r="B101" s="21"/>
      <c r="C101" s="21"/>
      <c r="D101" s="21">
        <v>37</v>
      </c>
      <c r="E101" s="21">
        <v>4</v>
      </c>
      <c r="F101" s="21"/>
      <c r="G101" s="21">
        <v>15</v>
      </c>
      <c r="H101" s="21"/>
      <c r="I101" s="21">
        <v>2</v>
      </c>
      <c r="J101" s="21">
        <v>103</v>
      </c>
      <c r="K101" s="21">
        <f t="shared" si="1"/>
        <v>161</v>
      </c>
    </row>
    <row r="102" spans="1:11" ht="14">
      <c r="A102" s="38" t="s">
        <v>205</v>
      </c>
      <c r="B102" s="21"/>
      <c r="C102" s="21"/>
      <c r="D102" s="21"/>
      <c r="E102" s="21"/>
      <c r="F102" s="21"/>
      <c r="G102" s="21"/>
      <c r="H102" s="21"/>
      <c r="I102" s="21"/>
      <c r="J102" s="21">
        <v>1</v>
      </c>
      <c r="K102" s="21">
        <f t="shared" si="1"/>
        <v>1</v>
      </c>
    </row>
    <row r="103" spans="1:11" ht="14">
      <c r="A103" s="38" t="s">
        <v>6</v>
      </c>
      <c r="B103" s="21"/>
      <c r="C103" s="21"/>
      <c r="D103" s="21"/>
      <c r="E103" s="21">
        <v>5</v>
      </c>
      <c r="F103" s="21"/>
      <c r="G103" s="21"/>
      <c r="H103" s="21"/>
      <c r="I103" s="21"/>
      <c r="J103" s="21">
        <v>1</v>
      </c>
      <c r="K103" s="21">
        <f t="shared" si="1"/>
        <v>6</v>
      </c>
    </row>
    <row r="104" spans="1:11" ht="14">
      <c r="A104" s="38" t="s">
        <v>616</v>
      </c>
      <c r="B104" s="21"/>
      <c r="C104" s="21">
        <v>9</v>
      </c>
      <c r="D104" s="21"/>
      <c r="E104" s="21">
        <v>3</v>
      </c>
      <c r="F104" s="21"/>
      <c r="G104" s="21">
        <v>19</v>
      </c>
      <c r="H104" s="21"/>
      <c r="I104" s="21"/>
      <c r="J104" s="21">
        <v>3</v>
      </c>
      <c r="K104" s="21">
        <f t="shared" si="1"/>
        <v>34</v>
      </c>
    </row>
    <row r="105" spans="1:11">
      <c r="A105" s="51"/>
      <c r="B105" s="20"/>
      <c r="C105" s="20"/>
      <c r="D105" s="20"/>
      <c r="E105" s="20"/>
      <c r="F105" s="20"/>
      <c r="G105" s="20"/>
      <c r="H105" s="20"/>
      <c r="I105" s="20"/>
      <c r="J105" s="20"/>
      <c r="K105" s="20" t="str">
        <f t="shared" si="1"/>
        <v/>
      </c>
    </row>
    <row r="106" spans="1:11" ht="14">
      <c r="A106" s="2" t="s">
        <v>978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 t="str">
        <f t="shared" si="1"/>
        <v/>
      </c>
    </row>
    <row r="107" spans="1:11" ht="14">
      <c r="A107" s="38" t="s">
        <v>687</v>
      </c>
      <c r="B107" s="21"/>
      <c r="C107" s="21"/>
      <c r="D107" s="21"/>
      <c r="E107" s="21">
        <v>7</v>
      </c>
      <c r="F107" s="21"/>
      <c r="G107" s="21"/>
      <c r="H107" s="21"/>
      <c r="I107" s="21"/>
      <c r="J107" s="21">
        <v>11</v>
      </c>
      <c r="K107" s="21">
        <f t="shared" si="1"/>
        <v>18</v>
      </c>
    </row>
    <row r="108" spans="1:11" ht="14">
      <c r="A108" s="39" t="s">
        <v>688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 t="str">
        <f t="shared" si="1"/>
        <v/>
      </c>
    </row>
    <row r="109" spans="1:11">
      <c r="A109" s="51"/>
      <c r="B109" s="20"/>
      <c r="C109" s="20"/>
      <c r="D109" s="20"/>
      <c r="E109" s="20"/>
      <c r="F109" s="20"/>
      <c r="G109" s="20"/>
      <c r="H109" s="20"/>
      <c r="I109" s="20"/>
      <c r="J109" s="20"/>
      <c r="K109" s="20" t="str">
        <f t="shared" si="1"/>
        <v/>
      </c>
    </row>
    <row r="110" spans="1:11" ht="14">
      <c r="A110" s="2" t="s">
        <v>979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 t="str">
        <f t="shared" si="1"/>
        <v/>
      </c>
    </row>
    <row r="111" spans="1:11" ht="14">
      <c r="A111" s="38" t="s">
        <v>324</v>
      </c>
      <c r="B111" s="21"/>
      <c r="C111" s="21">
        <v>2</v>
      </c>
      <c r="D111" s="21"/>
      <c r="E111" s="21">
        <v>2</v>
      </c>
      <c r="F111" s="21"/>
      <c r="G111" s="21"/>
      <c r="H111" s="21"/>
      <c r="I111" s="21">
        <v>1</v>
      </c>
      <c r="J111" s="21">
        <v>21</v>
      </c>
      <c r="K111" s="21">
        <f t="shared" si="1"/>
        <v>26</v>
      </c>
    </row>
    <row r="112" spans="1:11" ht="14">
      <c r="A112" s="39" t="s">
        <v>769</v>
      </c>
      <c r="B112" s="21">
        <v>9</v>
      </c>
      <c r="C112" s="21"/>
      <c r="D112" s="21"/>
      <c r="E112" s="21"/>
      <c r="F112" s="21"/>
      <c r="G112" s="21"/>
      <c r="H112" s="21"/>
      <c r="I112" s="21"/>
      <c r="J112" s="21"/>
      <c r="K112" s="21">
        <f t="shared" si="1"/>
        <v>9</v>
      </c>
    </row>
    <row r="113" spans="1:11" ht="14">
      <c r="A113" s="39" t="s">
        <v>863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 t="str">
        <f t="shared" si="1"/>
        <v/>
      </c>
    </row>
    <row r="114" spans="1:11" ht="14">
      <c r="A114" s="39" t="s">
        <v>864</v>
      </c>
      <c r="B114" s="21">
        <v>4</v>
      </c>
      <c r="C114" s="21">
        <v>1</v>
      </c>
      <c r="D114" s="21">
        <v>7</v>
      </c>
      <c r="E114" s="21">
        <v>7</v>
      </c>
      <c r="F114" s="21"/>
      <c r="G114" s="21">
        <v>1</v>
      </c>
      <c r="H114" s="21">
        <v>11</v>
      </c>
      <c r="I114" s="21">
        <v>26</v>
      </c>
      <c r="J114" s="21">
        <v>46</v>
      </c>
      <c r="K114" s="21">
        <f t="shared" si="1"/>
        <v>103</v>
      </c>
    </row>
    <row r="115" spans="1:11">
      <c r="B115" s="20"/>
      <c r="C115" s="20"/>
      <c r="D115" s="20"/>
      <c r="E115" s="20"/>
      <c r="F115" s="20"/>
      <c r="G115" s="20"/>
      <c r="H115" s="20"/>
      <c r="I115" s="20"/>
      <c r="J115" s="20"/>
      <c r="K115" s="20" t="str">
        <f t="shared" si="1"/>
        <v/>
      </c>
    </row>
    <row r="116" spans="1:11" ht="14">
      <c r="A116" s="2" t="s">
        <v>980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 t="str">
        <f t="shared" si="1"/>
        <v/>
      </c>
    </row>
    <row r="117" spans="1:11" ht="14">
      <c r="A117" s="38" t="s">
        <v>865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 t="str">
        <f t="shared" si="1"/>
        <v/>
      </c>
    </row>
    <row r="118" spans="1:11" ht="14">
      <c r="A118" s="39" t="s">
        <v>696</v>
      </c>
      <c r="B118" s="21"/>
      <c r="C118" s="21"/>
      <c r="D118" s="21"/>
      <c r="E118" s="21"/>
      <c r="F118" s="21"/>
      <c r="G118" s="21"/>
      <c r="H118" s="21"/>
      <c r="I118" s="21"/>
      <c r="J118" s="21">
        <v>1</v>
      </c>
      <c r="K118" s="21">
        <f t="shared" si="1"/>
        <v>1</v>
      </c>
    </row>
    <row r="119" spans="1:11" ht="14">
      <c r="A119" s="39" t="s">
        <v>866</v>
      </c>
      <c r="B119" s="21"/>
      <c r="C119" s="21">
        <v>1</v>
      </c>
      <c r="D119" s="21">
        <v>1</v>
      </c>
      <c r="E119" s="21"/>
      <c r="F119" s="21"/>
      <c r="G119" s="21"/>
      <c r="H119" s="21"/>
      <c r="I119" s="21">
        <v>1</v>
      </c>
      <c r="J119" s="21">
        <v>2</v>
      </c>
      <c r="K119" s="21">
        <f t="shared" si="1"/>
        <v>5</v>
      </c>
    </row>
    <row r="120" spans="1:11" ht="14">
      <c r="A120" s="39" t="s">
        <v>479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 t="str">
        <f t="shared" si="1"/>
        <v/>
      </c>
    </row>
    <row r="121" spans="1:11" ht="14">
      <c r="A121" s="39" t="s">
        <v>480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 t="str">
        <f t="shared" si="1"/>
        <v/>
      </c>
    </row>
    <row r="122" spans="1:11" ht="14">
      <c r="A122" s="39" t="s">
        <v>867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 t="str">
        <f t="shared" si="1"/>
        <v/>
      </c>
    </row>
    <row r="123" spans="1:11" ht="14">
      <c r="A123" s="39" t="s">
        <v>576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 t="str">
        <f t="shared" si="1"/>
        <v/>
      </c>
    </row>
    <row r="124" spans="1:11" ht="14">
      <c r="A124" s="59" t="s">
        <v>1078</v>
      </c>
      <c r="B124" s="45"/>
      <c r="C124" s="45"/>
      <c r="D124" s="45"/>
      <c r="E124" s="45"/>
      <c r="F124" s="45"/>
      <c r="G124" s="45"/>
      <c r="H124" s="45"/>
      <c r="I124" s="45"/>
      <c r="J124" s="45"/>
      <c r="K124" s="21" t="str">
        <f t="shared" si="1"/>
        <v/>
      </c>
    </row>
    <row r="125" spans="1:11">
      <c r="B125" s="20"/>
      <c r="C125" s="20"/>
      <c r="D125" s="20"/>
      <c r="E125" s="20"/>
      <c r="F125" s="20"/>
      <c r="G125" s="20"/>
      <c r="H125" s="20"/>
      <c r="I125" s="20"/>
      <c r="J125" s="20"/>
      <c r="K125" s="20" t="str">
        <f t="shared" si="1"/>
        <v/>
      </c>
    </row>
    <row r="126" spans="1:11" ht="14">
      <c r="A126" s="2" t="s">
        <v>981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 t="str">
        <f t="shared" si="1"/>
        <v/>
      </c>
    </row>
    <row r="127" spans="1:11" ht="14">
      <c r="A127" s="38" t="s">
        <v>552</v>
      </c>
      <c r="B127" s="21"/>
      <c r="C127" s="21">
        <v>131</v>
      </c>
      <c r="D127" s="21">
        <v>17</v>
      </c>
      <c r="E127" s="21">
        <v>73</v>
      </c>
      <c r="F127" s="21"/>
      <c r="G127" s="21">
        <v>168</v>
      </c>
      <c r="H127" s="21"/>
      <c r="I127" s="21">
        <v>500</v>
      </c>
      <c r="J127" s="21">
        <v>2</v>
      </c>
      <c r="K127" s="21">
        <f t="shared" si="1"/>
        <v>891</v>
      </c>
    </row>
    <row r="128" spans="1:11">
      <c r="B128" s="20"/>
      <c r="C128" s="20"/>
      <c r="D128" s="20"/>
      <c r="E128" s="20"/>
      <c r="F128" s="20"/>
      <c r="G128" s="20"/>
      <c r="H128" s="20"/>
      <c r="I128" s="20"/>
      <c r="J128" s="20"/>
      <c r="K128" s="20" t="str">
        <f t="shared" si="1"/>
        <v/>
      </c>
    </row>
    <row r="129" spans="1:11" ht="14">
      <c r="A129" s="2" t="s">
        <v>982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20" t="str">
        <f t="shared" si="1"/>
        <v/>
      </c>
    </row>
    <row r="130" spans="1:11" ht="14">
      <c r="A130" s="38" t="s">
        <v>481</v>
      </c>
      <c r="B130" s="21"/>
      <c r="C130" s="21"/>
      <c r="D130" s="21"/>
      <c r="E130" s="21">
        <v>1</v>
      </c>
      <c r="F130" s="21"/>
      <c r="G130" s="21">
        <v>1</v>
      </c>
      <c r="H130" s="21"/>
      <c r="I130" s="21"/>
      <c r="J130" s="21"/>
      <c r="K130" s="21">
        <f t="shared" si="1"/>
        <v>2</v>
      </c>
    </row>
    <row r="131" spans="1:11" ht="14">
      <c r="A131" s="39" t="s">
        <v>488</v>
      </c>
      <c r="B131" s="21"/>
      <c r="C131" s="21"/>
      <c r="D131" s="21"/>
      <c r="E131" s="21"/>
      <c r="F131" s="21"/>
      <c r="G131" s="21">
        <v>5</v>
      </c>
      <c r="H131" s="21"/>
      <c r="I131" s="21"/>
      <c r="J131" s="21"/>
      <c r="K131" s="21">
        <f t="shared" si="1"/>
        <v>5</v>
      </c>
    </row>
    <row r="132" spans="1:11" ht="14">
      <c r="A132" s="39" t="s">
        <v>489</v>
      </c>
      <c r="B132" s="21"/>
      <c r="C132" s="21"/>
      <c r="D132" s="21"/>
      <c r="E132" s="21">
        <v>1</v>
      </c>
      <c r="F132" s="21"/>
      <c r="G132" s="21">
        <v>10</v>
      </c>
      <c r="H132" s="21">
        <v>1</v>
      </c>
      <c r="I132" s="21"/>
      <c r="J132" s="21"/>
      <c r="K132" s="21">
        <f t="shared" si="1"/>
        <v>12</v>
      </c>
    </row>
    <row r="133" spans="1:11" ht="14">
      <c r="A133" s="39" t="s">
        <v>490</v>
      </c>
      <c r="B133" s="21">
        <v>5</v>
      </c>
      <c r="C133" s="21">
        <v>6</v>
      </c>
      <c r="D133" s="21"/>
      <c r="E133" s="21">
        <v>4</v>
      </c>
      <c r="F133" s="21"/>
      <c r="G133" s="21">
        <v>4</v>
      </c>
      <c r="H133" s="21"/>
      <c r="I133" s="21"/>
      <c r="J133" s="21"/>
      <c r="K133" s="21">
        <f t="shared" si="1"/>
        <v>19</v>
      </c>
    </row>
    <row r="134" spans="1:11" ht="14">
      <c r="A134" s="59" t="s">
        <v>762</v>
      </c>
      <c r="B134" s="21"/>
      <c r="C134" s="21"/>
      <c r="D134" s="21"/>
      <c r="E134" s="21">
        <v>1</v>
      </c>
      <c r="F134" s="21"/>
      <c r="G134" s="21"/>
      <c r="H134" s="21"/>
      <c r="I134" s="21"/>
      <c r="J134" s="21"/>
      <c r="K134" s="21">
        <f t="shared" si="1"/>
        <v>1</v>
      </c>
    </row>
    <row r="135" spans="1:11">
      <c r="A135" s="51"/>
      <c r="B135" s="20"/>
      <c r="C135" s="20"/>
      <c r="D135" s="20"/>
      <c r="E135" s="20"/>
      <c r="F135" s="20"/>
      <c r="G135" s="20"/>
      <c r="H135" s="20"/>
      <c r="I135" s="20"/>
      <c r="J135" s="20"/>
      <c r="K135" s="20" t="str">
        <f t="shared" si="1"/>
        <v/>
      </c>
    </row>
    <row r="136" spans="1:11" ht="14">
      <c r="A136" s="2" t="s">
        <v>383</v>
      </c>
      <c r="B136" s="20"/>
      <c r="C136" s="20"/>
      <c r="D136" s="20"/>
      <c r="E136" s="20"/>
      <c r="F136" s="20"/>
      <c r="G136" s="20"/>
      <c r="H136" s="20"/>
      <c r="I136" s="20"/>
      <c r="J136" s="20"/>
      <c r="K136" s="20" t="str">
        <f t="shared" si="1"/>
        <v/>
      </c>
    </row>
    <row r="137" spans="1:11" ht="14">
      <c r="A137" s="38" t="s">
        <v>332</v>
      </c>
      <c r="B137" s="21">
        <v>1</v>
      </c>
      <c r="C137" s="21"/>
      <c r="D137" s="21">
        <v>2</v>
      </c>
      <c r="E137" s="21"/>
      <c r="F137" s="21"/>
      <c r="G137" s="21"/>
      <c r="H137" s="21"/>
      <c r="I137" s="21">
        <v>2</v>
      </c>
      <c r="J137" s="21">
        <v>1</v>
      </c>
      <c r="K137" s="21">
        <f t="shared" si="1"/>
        <v>6</v>
      </c>
    </row>
    <row r="138" spans="1:11">
      <c r="B138" s="20"/>
      <c r="C138" s="20"/>
      <c r="D138" s="20"/>
      <c r="E138" s="20"/>
      <c r="F138" s="20"/>
      <c r="G138" s="20"/>
      <c r="H138" s="20"/>
      <c r="I138" s="20"/>
      <c r="J138" s="20"/>
      <c r="K138" s="20" t="str">
        <f t="shared" si="1"/>
        <v/>
      </c>
    </row>
    <row r="139" spans="1:11">
      <c r="A139" s="3" t="s">
        <v>554</v>
      </c>
      <c r="B139" s="20"/>
      <c r="C139" s="20"/>
      <c r="D139" s="20"/>
      <c r="E139" s="20"/>
      <c r="F139" s="20"/>
      <c r="G139" s="20"/>
      <c r="H139" s="20"/>
      <c r="I139" s="20"/>
      <c r="J139" s="20"/>
      <c r="K139" s="20" t="str">
        <f t="shared" si="1"/>
        <v/>
      </c>
    </row>
    <row r="140" spans="1:11" ht="14">
      <c r="A140" s="38" t="s">
        <v>333</v>
      </c>
      <c r="B140" s="21"/>
      <c r="C140" s="21"/>
      <c r="D140" s="21"/>
      <c r="E140" s="21">
        <v>5</v>
      </c>
      <c r="F140" s="21"/>
      <c r="G140" s="21">
        <v>5</v>
      </c>
      <c r="H140" s="21"/>
      <c r="I140" s="21">
        <v>16</v>
      </c>
      <c r="J140" s="21"/>
      <c r="K140" s="21">
        <f t="shared" si="1"/>
        <v>26</v>
      </c>
    </row>
    <row r="141" spans="1:11" ht="14">
      <c r="A141" s="39" t="s">
        <v>334</v>
      </c>
      <c r="B141" s="21"/>
      <c r="C141" s="21"/>
      <c r="D141" s="21"/>
      <c r="E141" s="21">
        <v>1</v>
      </c>
      <c r="F141" s="21"/>
      <c r="G141" s="21"/>
      <c r="H141" s="21"/>
      <c r="I141" s="21"/>
      <c r="J141" s="21"/>
      <c r="K141" s="21">
        <f t="shared" si="1"/>
        <v>1</v>
      </c>
    </row>
    <row r="142" spans="1:11" ht="14">
      <c r="A142" s="38" t="s">
        <v>198</v>
      </c>
      <c r="B142" s="21"/>
      <c r="C142" s="21"/>
      <c r="D142" s="21"/>
      <c r="E142" s="21"/>
      <c r="F142" s="21"/>
      <c r="G142" s="21"/>
      <c r="H142" s="21">
        <v>2</v>
      </c>
      <c r="I142" s="21"/>
      <c r="J142" s="21"/>
      <c r="K142" s="21">
        <f t="shared" ref="K142:K207" si="2">IF(SUM(B142:J142)&gt;0,SUM(B142:J142),"")</f>
        <v>2</v>
      </c>
    </row>
    <row r="143" spans="1:11" ht="14">
      <c r="A143" s="39" t="s">
        <v>199</v>
      </c>
      <c r="B143" s="36">
        <v>1</v>
      </c>
      <c r="C143" s="27"/>
      <c r="D143" s="21">
        <v>4</v>
      </c>
      <c r="E143" s="21">
        <v>1</v>
      </c>
      <c r="F143" s="21"/>
      <c r="G143" s="21"/>
      <c r="H143" s="21"/>
      <c r="I143" s="21"/>
      <c r="J143" s="21"/>
      <c r="K143" s="21">
        <f t="shared" si="2"/>
        <v>6</v>
      </c>
    </row>
    <row r="144" spans="1:11" ht="14">
      <c r="A144" s="39" t="s">
        <v>200</v>
      </c>
      <c r="B144" s="21">
        <v>1</v>
      </c>
      <c r="C144" s="21">
        <v>3</v>
      </c>
      <c r="D144" s="21">
        <v>1</v>
      </c>
      <c r="E144" s="21">
        <v>2</v>
      </c>
      <c r="F144" s="21"/>
      <c r="G144" s="21">
        <v>1</v>
      </c>
      <c r="H144" s="21">
        <v>4</v>
      </c>
      <c r="I144" s="21">
        <v>3</v>
      </c>
      <c r="J144" s="21"/>
      <c r="K144" s="21">
        <f t="shared" si="2"/>
        <v>15</v>
      </c>
    </row>
    <row r="145" spans="1:11" ht="14">
      <c r="A145" s="39" t="s">
        <v>336</v>
      </c>
      <c r="B145" s="21">
        <v>1</v>
      </c>
      <c r="C145" s="21">
        <v>1</v>
      </c>
      <c r="D145" s="21"/>
      <c r="E145" s="21"/>
      <c r="F145" s="21"/>
      <c r="G145" s="21"/>
      <c r="H145" s="21">
        <v>1</v>
      </c>
      <c r="I145" s="21"/>
      <c r="J145" s="21"/>
      <c r="K145" s="21">
        <f t="shared" si="2"/>
        <v>3</v>
      </c>
    </row>
    <row r="146" spans="1:11" ht="14">
      <c r="A146" s="39" t="s">
        <v>787</v>
      </c>
      <c r="B146" s="21">
        <v>1</v>
      </c>
      <c r="C146" s="21"/>
      <c r="D146" s="21"/>
      <c r="E146" s="21"/>
      <c r="F146" s="21"/>
      <c r="G146" s="21"/>
      <c r="H146" s="21"/>
      <c r="I146" s="21"/>
      <c r="J146" s="21"/>
      <c r="K146" s="21">
        <f t="shared" si="2"/>
        <v>1</v>
      </c>
    </row>
    <row r="147" spans="1:11" ht="14">
      <c r="A147" s="39" t="s">
        <v>271</v>
      </c>
      <c r="B147" s="21">
        <v>7</v>
      </c>
      <c r="C147" s="21">
        <v>5</v>
      </c>
      <c r="D147" s="21">
        <v>29</v>
      </c>
      <c r="E147" s="21">
        <v>8</v>
      </c>
      <c r="F147" s="21"/>
      <c r="G147" s="21">
        <v>1</v>
      </c>
      <c r="H147" s="21">
        <v>5</v>
      </c>
      <c r="I147" s="21">
        <v>6</v>
      </c>
      <c r="J147" s="21">
        <v>2</v>
      </c>
      <c r="K147" s="21">
        <f t="shared" si="2"/>
        <v>63</v>
      </c>
    </row>
    <row r="148" spans="1:11" ht="14">
      <c r="A148" s="39" t="s">
        <v>263</v>
      </c>
      <c r="B148" s="21">
        <v>1</v>
      </c>
      <c r="C148" s="21">
        <v>1</v>
      </c>
      <c r="D148" s="22"/>
      <c r="E148" s="22"/>
      <c r="F148" s="22"/>
      <c r="G148" s="22"/>
      <c r="H148" s="22">
        <v>1</v>
      </c>
      <c r="I148" s="21"/>
      <c r="J148" s="22"/>
      <c r="K148" s="21">
        <f t="shared" si="2"/>
        <v>3</v>
      </c>
    </row>
    <row r="149" spans="1:11" ht="14">
      <c r="A149" s="39" t="s">
        <v>206</v>
      </c>
      <c r="B149" s="21">
        <v>1</v>
      </c>
      <c r="C149" s="21"/>
      <c r="D149" s="22"/>
      <c r="E149" s="22"/>
      <c r="F149" s="22"/>
      <c r="G149" s="22"/>
      <c r="H149" s="22"/>
      <c r="I149" s="21"/>
      <c r="J149" s="22"/>
      <c r="K149" s="21">
        <f t="shared" si="2"/>
        <v>1</v>
      </c>
    </row>
    <row r="150" spans="1:11">
      <c r="B150" s="20"/>
      <c r="C150" s="20"/>
      <c r="D150" s="20"/>
      <c r="E150" s="20"/>
      <c r="F150" s="20"/>
      <c r="G150" s="20"/>
      <c r="H150" s="20"/>
      <c r="I150" s="20"/>
      <c r="J150" s="20"/>
      <c r="K150" s="20"/>
    </row>
    <row r="151" spans="1:11" ht="14">
      <c r="A151" s="2" t="s">
        <v>555</v>
      </c>
      <c r="B151" s="20"/>
      <c r="C151" s="20"/>
      <c r="D151" s="20"/>
      <c r="E151" s="20"/>
      <c r="F151" s="20"/>
      <c r="G151" s="20"/>
      <c r="H151" s="20"/>
      <c r="I151" s="20"/>
      <c r="J151" s="20"/>
      <c r="K151" s="20"/>
    </row>
    <row r="152" spans="1:11" ht="14">
      <c r="A152" s="38" t="s">
        <v>264</v>
      </c>
      <c r="B152" s="21"/>
      <c r="C152" s="21"/>
      <c r="D152" s="21"/>
      <c r="E152" s="21"/>
      <c r="F152" s="21"/>
      <c r="G152" s="21"/>
      <c r="H152" s="21"/>
      <c r="I152" s="21"/>
      <c r="J152" s="21"/>
      <c r="K152" s="21" t="str">
        <f t="shared" si="2"/>
        <v/>
      </c>
    </row>
    <row r="153" spans="1:11" ht="14">
      <c r="A153" s="39" t="s">
        <v>265</v>
      </c>
      <c r="B153" s="21"/>
      <c r="C153" s="21"/>
      <c r="D153" s="21"/>
      <c r="E153" s="21">
        <v>2</v>
      </c>
      <c r="F153" s="21"/>
      <c r="G153" s="21"/>
      <c r="H153" s="21"/>
      <c r="I153" s="21"/>
      <c r="J153" s="21"/>
      <c r="K153" s="21">
        <f t="shared" si="2"/>
        <v>2</v>
      </c>
    </row>
    <row r="154" spans="1:11" ht="14">
      <c r="A154" s="39" t="s">
        <v>126</v>
      </c>
      <c r="B154" s="21"/>
      <c r="C154" s="21">
        <v>3</v>
      </c>
      <c r="D154" s="21">
        <v>2</v>
      </c>
      <c r="E154" s="21"/>
      <c r="F154" s="21"/>
      <c r="G154" s="21"/>
      <c r="H154" s="21"/>
      <c r="I154" s="21"/>
      <c r="J154" s="21"/>
      <c r="K154" s="21">
        <f t="shared" si="2"/>
        <v>5</v>
      </c>
    </row>
    <row r="155" spans="1:11" ht="14">
      <c r="A155" s="39" t="s">
        <v>127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 t="str">
        <f t="shared" si="2"/>
        <v/>
      </c>
    </row>
    <row r="156" spans="1:11" ht="14">
      <c r="A156" s="39" t="s">
        <v>128</v>
      </c>
      <c r="B156" s="21"/>
      <c r="C156" s="21"/>
      <c r="D156" s="21"/>
      <c r="E156" s="21"/>
      <c r="F156" s="21"/>
      <c r="G156" s="21"/>
      <c r="H156" s="21"/>
      <c r="I156" s="21"/>
      <c r="J156" s="21"/>
      <c r="K156" s="21" t="str">
        <f t="shared" si="2"/>
        <v/>
      </c>
    </row>
    <row r="157" spans="1:11" ht="14">
      <c r="A157" s="39" t="s">
        <v>270</v>
      </c>
      <c r="B157" s="21"/>
      <c r="C157" s="21"/>
      <c r="D157" s="21"/>
      <c r="E157" s="21">
        <v>1</v>
      </c>
      <c r="F157" s="21"/>
      <c r="G157" s="21"/>
      <c r="H157" s="21"/>
      <c r="I157" s="21"/>
      <c r="J157" s="21"/>
      <c r="K157" s="21">
        <f t="shared" si="2"/>
        <v>1</v>
      </c>
    </row>
    <row r="158" spans="1:11" ht="14">
      <c r="A158" s="39" t="s">
        <v>275</v>
      </c>
      <c r="B158" s="21"/>
      <c r="C158" s="21"/>
      <c r="D158" s="21"/>
      <c r="E158" s="21"/>
      <c r="F158" s="21"/>
      <c r="G158" s="21"/>
      <c r="H158" s="21"/>
      <c r="I158" s="21"/>
      <c r="J158" s="21">
        <v>2</v>
      </c>
      <c r="K158" s="21">
        <f t="shared" si="2"/>
        <v>2</v>
      </c>
    </row>
    <row r="159" spans="1:11" ht="14">
      <c r="A159" s="39" t="s">
        <v>4</v>
      </c>
      <c r="B159" s="21"/>
      <c r="C159" s="21"/>
      <c r="D159" s="21"/>
      <c r="E159" s="21"/>
      <c r="F159" s="21">
        <v>1</v>
      </c>
      <c r="G159" s="21"/>
      <c r="H159" s="21"/>
      <c r="I159" s="21">
        <v>9</v>
      </c>
      <c r="J159" s="21"/>
      <c r="K159" s="21">
        <f t="shared" si="2"/>
        <v>10</v>
      </c>
    </row>
    <row r="160" spans="1:11" ht="14">
      <c r="A160" s="39" t="s">
        <v>142</v>
      </c>
      <c r="B160" s="21"/>
      <c r="C160" s="21"/>
      <c r="D160" s="21"/>
      <c r="E160" s="21"/>
      <c r="F160" s="21"/>
      <c r="G160" s="21"/>
      <c r="H160" s="21"/>
      <c r="I160" s="21"/>
      <c r="J160" s="21"/>
      <c r="K160" s="21" t="str">
        <f t="shared" si="2"/>
        <v/>
      </c>
    </row>
    <row r="161" spans="1:11" ht="14">
      <c r="A161" s="39" t="s">
        <v>143</v>
      </c>
      <c r="B161" s="21">
        <v>4</v>
      </c>
      <c r="C161" s="21"/>
      <c r="D161" s="21">
        <v>1</v>
      </c>
      <c r="E161" s="21">
        <v>1</v>
      </c>
      <c r="F161" s="21">
        <v>1</v>
      </c>
      <c r="G161" s="21">
        <v>15</v>
      </c>
      <c r="H161" s="21"/>
      <c r="I161" s="21">
        <v>30</v>
      </c>
      <c r="J161" s="21">
        <v>3</v>
      </c>
      <c r="K161" s="21">
        <f t="shared" si="2"/>
        <v>55</v>
      </c>
    </row>
    <row r="162" spans="1:11" ht="14">
      <c r="A162" s="39" t="s">
        <v>903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 t="str">
        <f t="shared" si="2"/>
        <v/>
      </c>
    </row>
    <row r="163" spans="1:11" ht="14">
      <c r="A163" s="39" t="s">
        <v>497</v>
      </c>
      <c r="B163" s="21"/>
      <c r="C163" s="21"/>
      <c r="D163" s="21"/>
      <c r="E163" s="21"/>
      <c r="F163" s="21"/>
      <c r="G163" s="21"/>
      <c r="H163" s="21"/>
      <c r="I163" s="21">
        <v>1</v>
      </c>
      <c r="J163" s="21"/>
      <c r="K163" s="21">
        <f t="shared" si="2"/>
        <v>1</v>
      </c>
    </row>
    <row r="164" spans="1:11">
      <c r="B164" s="20"/>
      <c r="C164" s="20"/>
      <c r="D164" s="20"/>
      <c r="E164" s="20"/>
      <c r="F164" s="20"/>
      <c r="G164" s="20"/>
      <c r="H164" s="20"/>
      <c r="I164" s="20"/>
      <c r="J164" s="20"/>
      <c r="K164" s="20" t="str">
        <f t="shared" si="2"/>
        <v/>
      </c>
    </row>
    <row r="165" spans="1:11" ht="14">
      <c r="A165" s="2" t="s">
        <v>556</v>
      </c>
      <c r="B165" s="20"/>
      <c r="C165" s="20"/>
      <c r="D165" s="20"/>
      <c r="E165" s="20"/>
      <c r="F165" s="20"/>
      <c r="G165" s="20"/>
      <c r="H165" s="20"/>
      <c r="I165" s="20"/>
      <c r="J165" s="20"/>
      <c r="K165" s="20" t="str">
        <f t="shared" si="2"/>
        <v/>
      </c>
    </row>
    <row r="166" spans="1:11" ht="14">
      <c r="A166" s="38" t="s">
        <v>341</v>
      </c>
      <c r="B166" s="21">
        <v>1</v>
      </c>
      <c r="C166" s="21">
        <v>6</v>
      </c>
      <c r="D166" s="21">
        <v>2</v>
      </c>
      <c r="E166" s="21">
        <v>1</v>
      </c>
      <c r="F166" s="21"/>
      <c r="G166" s="21"/>
      <c r="H166" s="21"/>
      <c r="I166" s="21"/>
      <c r="J166" s="21"/>
      <c r="K166" s="21">
        <f t="shared" si="2"/>
        <v>10</v>
      </c>
    </row>
    <row r="167" spans="1:11" ht="14">
      <c r="A167" s="39" t="s">
        <v>482</v>
      </c>
      <c r="B167" s="21"/>
      <c r="C167" s="21"/>
      <c r="D167" s="21"/>
      <c r="E167" s="21"/>
      <c r="F167" s="21"/>
      <c r="G167" s="21"/>
      <c r="H167" s="21"/>
      <c r="I167" s="21"/>
      <c r="J167" s="21"/>
      <c r="K167" s="21" t="str">
        <f t="shared" si="2"/>
        <v/>
      </c>
    </row>
    <row r="168" spans="1:11" ht="14">
      <c r="A168" s="39" t="s">
        <v>502</v>
      </c>
      <c r="B168" s="21"/>
      <c r="C168" s="21"/>
      <c r="D168" s="21"/>
      <c r="E168" s="21">
        <v>1</v>
      </c>
      <c r="F168" s="21"/>
      <c r="G168" s="21"/>
      <c r="H168" s="21"/>
      <c r="I168" s="21">
        <v>1</v>
      </c>
      <c r="J168" s="21">
        <v>3</v>
      </c>
      <c r="K168" s="21">
        <f t="shared" si="2"/>
        <v>5</v>
      </c>
    </row>
    <row r="169" spans="1:11" ht="14">
      <c r="A169" s="51" t="s">
        <v>132</v>
      </c>
      <c r="B169" s="20"/>
      <c r="C169" s="20"/>
      <c r="D169" s="20"/>
      <c r="E169" s="20"/>
      <c r="F169" s="20"/>
      <c r="G169" s="20"/>
      <c r="H169" s="20"/>
      <c r="I169" s="20"/>
      <c r="J169" s="20"/>
      <c r="K169" s="21" t="str">
        <f t="shared" si="2"/>
        <v/>
      </c>
    </row>
    <row r="170" spans="1:11">
      <c r="B170" s="20"/>
      <c r="C170" s="20"/>
      <c r="D170" s="20"/>
      <c r="E170" s="20"/>
      <c r="F170" s="20"/>
      <c r="G170" s="20"/>
      <c r="H170" s="20"/>
      <c r="I170" s="20"/>
      <c r="J170" s="20"/>
      <c r="K170" s="20" t="str">
        <f t="shared" si="2"/>
        <v/>
      </c>
    </row>
    <row r="171" spans="1:11" ht="14">
      <c r="A171" s="2" t="s">
        <v>557</v>
      </c>
      <c r="B171" s="20"/>
      <c r="C171" s="20"/>
      <c r="D171" s="20"/>
      <c r="E171" s="20"/>
      <c r="F171" s="20"/>
      <c r="G171" s="20"/>
      <c r="H171" s="20"/>
      <c r="I171" s="20"/>
      <c r="J171" s="20"/>
      <c r="K171" s="20" t="str">
        <f t="shared" si="2"/>
        <v/>
      </c>
    </row>
    <row r="172" spans="1:11" ht="14">
      <c r="A172" s="38" t="s">
        <v>343</v>
      </c>
      <c r="B172" s="21">
        <v>16</v>
      </c>
      <c r="C172" s="21">
        <v>12</v>
      </c>
      <c r="D172" s="21">
        <v>41</v>
      </c>
      <c r="E172" s="21">
        <v>4</v>
      </c>
      <c r="F172" s="21"/>
      <c r="G172" s="21">
        <v>4</v>
      </c>
      <c r="H172" s="21">
        <v>7</v>
      </c>
      <c r="I172" s="21">
        <v>2</v>
      </c>
      <c r="J172" s="21"/>
      <c r="K172" s="21">
        <f t="shared" si="2"/>
        <v>86</v>
      </c>
    </row>
    <row r="173" spans="1:11" ht="14">
      <c r="A173" s="39" t="s">
        <v>495</v>
      </c>
      <c r="B173" s="21"/>
      <c r="C173" s="21">
        <v>10</v>
      </c>
      <c r="D173" s="21">
        <v>2</v>
      </c>
      <c r="E173" s="21">
        <v>30</v>
      </c>
      <c r="F173" s="21"/>
      <c r="G173" s="21">
        <v>3</v>
      </c>
      <c r="H173" s="21">
        <v>9</v>
      </c>
      <c r="I173" s="21"/>
      <c r="J173" s="21"/>
      <c r="K173" s="21">
        <f t="shared" si="2"/>
        <v>54</v>
      </c>
    </row>
    <row r="174" spans="1:11" ht="14">
      <c r="A174" s="39" t="s">
        <v>496</v>
      </c>
      <c r="B174" s="21"/>
      <c r="C174" s="21"/>
      <c r="D174" s="21"/>
      <c r="E174" s="21"/>
      <c r="F174" s="21"/>
      <c r="G174" s="21">
        <v>2</v>
      </c>
      <c r="H174" s="21"/>
      <c r="I174" s="21">
        <v>10</v>
      </c>
      <c r="J174" s="21">
        <v>4</v>
      </c>
      <c r="K174" s="21">
        <f t="shared" si="2"/>
        <v>16</v>
      </c>
    </row>
    <row r="175" spans="1:11" ht="14">
      <c r="A175" s="39" t="s">
        <v>793</v>
      </c>
      <c r="B175" s="21">
        <v>17</v>
      </c>
      <c r="C175" s="21">
        <v>55</v>
      </c>
      <c r="D175" s="21">
        <v>35</v>
      </c>
      <c r="E175" s="21">
        <v>34</v>
      </c>
      <c r="F175" s="21">
        <v>4</v>
      </c>
      <c r="G175" s="21">
        <v>38</v>
      </c>
      <c r="H175" s="21">
        <v>13</v>
      </c>
      <c r="I175" s="21">
        <v>17</v>
      </c>
      <c r="J175" s="21">
        <v>30</v>
      </c>
      <c r="K175" s="21">
        <f t="shared" si="2"/>
        <v>243</v>
      </c>
    </row>
    <row r="176" spans="1:11" ht="14">
      <c r="A176" s="39" t="s">
        <v>794</v>
      </c>
      <c r="B176" s="21">
        <v>6</v>
      </c>
      <c r="C176" s="21">
        <v>3</v>
      </c>
      <c r="D176" s="21">
        <v>16</v>
      </c>
      <c r="E176" s="21">
        <v>8</v>
      </c>
      <c r="F176" s="21"/>
      <c r="G176" s="21">
        <v>11</v>
      </c>
      <c r="H176" s="21">
        <v>7</v>
      </c>
      <c r="I176" s="21">
        <v>28</v>
      </c>
      <c r="J176" s="21">
        <v>3</v>
      </c>
      <c r="K176" s="21">
        <f t="shared" si="2"/>
        <v>82</v>
      </c>
    </row>
    <row r="177" spans="1:11">
      <c r="B177" s="20"/>
      <c r="C177" s="20"/>
      <c r="D177" s="20"/>
      <c r="E177" s="20"/>
      <c r="F177" s="20"/>
      <c r="G177" s="20"/>
      <c r="H177" s="20"/>
      <c r="I177" s="20"/>
      <c r="J177" s="20"/>
      <c r="K177" s="20"/>
    </row>
    <row r="178" spans="1:11" ht="14">
      <c r="A178" s="2" t="s">
        <v>558</v>
      </c>
      <c r="B178" s="20"/>
      <c r="C178" s="20"/>
      <c r="D178" s="20"/>
      <c r="E178" s="20"/>
      <c r="F178" s="20"/>
      <c r="G178" s="20"/>
      <c r="H178" s="20"/>
      <c r="I178" s="20"/>
      <c r="J178" s="20"/>
      <c r="K178" s="20"/>
    </row>
    <row r="179" spans="1:11" ht="14">
      <c r="A179" s="38" t="s">
        <v>470</v>
      </c>
      <c r="B179" s="21"/>
      <c r="C179" s="21"/>
      <c r="D179" s="21"/>
      <c r="E179" s="21"/>
      <c r="F179" s="21"/>
      <c r="G179" s="21">
        <v>10</v>
      </c>
      <c r="H179" s="21">
        <v>1</v>
      </c>
      <c r="I179" s="21">
        <v>20</v>
      </c>
      <c r="J179" s="21">
        <v>49</v>
      </c>
      <c r="K179" s="21">
        <f t="shared" si="2"/>
        <v>80</v>
      </c>
    </row>
    <row r="180" spans="1:11" ht="14">
      <c r="A180" s="39" t="s">
        <v>471</v>
      </c>
      <c r="B180" s="21">
        <v>4</v>
      </c>
      <c r="C180" s="21">
        <v>21</v>
      </c>
      <c r="D180" s="21">
        <v>116</v>
      </c>
      <c r="E180" s="21">
        <v>30</v>
      </c>
      <c r="F180" s="21">
        <v>4</v>
      </c>
      <c r="G180" s="21"/>
      <c r="H180" s="21">
        <v>5</v>
      </c>
      <c r="I180" s="21"/>
      <c r="J180" s="21">
        <v>12</v>
      </c>
      <c r="K180" s="21">
        <f t="shared" si="2"/>
        <v>192</v>
      </c>
    </row>
    <row r="181" spans="1:11" ht="14">
      <c r="A181" s="39" t="s">
        <v>472</v>
      </c>
      <c r="B181" s="21">
        <v>3</v>
      </c>
      <c r="C181" s="21">
        <v>194</v>
      </c>
      <c r="D181" s="21">
        <v>255</v>
      </c>
      <c r="E181" s="21">
        <v>40</v>
      </c>
      <c r="F181" s="21">
        <v>55</v>
      </c>
      <c r="G181" s="21">
        <v>314</v>
      </c>
      <c r="H181" s="21">
        <v>19</v>
      </c>
      <c r="I181" s="21">
        <v>312</v>
      </c>
      <c r="J181" s="21">
        <v>6</v>
      </c>
      <c r="K181" s="21">
        <f t="shared" si="2"/>
        <v>1198</v>
      </c>
    </row>
    <row r="182" spans="1:11" ht="14">
      <c r="A182" s="39" t="s">
        <v>473</v>
      </c>
      <c r="B182" s="21"/>
      <c r="C182" s="21">
        <v>34</v>
      </c>
      <c r="D182" s="21">
        <v>13</v>
      </c>
      <c r="E182" s="21">
        <v>3</v>
      </c>
      <c r="F182" s="21"/>
      <c r="G182" s="21"/>
      <c r="H182" s="21"/>
      <c r="I182" s="21"/>
      <c r="J182" s="21"/>
      <c r="K182" s="21">
        <f t="shared" si="2"/>
        <v>50</v>
      </c>
    </row>
    <row r="183" spans="1:11" ht="14">
      <c r="A183" s="39" t="s">
        <v>474</v>
      </c>
      <c r="B183" s="21"/>
      <c r="C183" s="21"/>
      <c r="D183" s="21">
        <v>32</v>
      </c>
      <c r="E183" s="21"/>
      <c r="F183" s="21">
        <v>12</v>
      </c>
      <c r="G183" s="21"/>
      <c r="H183" s="21"/>
      <c r="I183" s="21"/>
      <c r="J183" s="21">
        <v>1</v>
      </c>
      <c r="K183" s="21">
        <f t="shared" si="2"/>
        <v>45</v>
      </c>
    </row>
    <row r="184" spans="1:11" ht="14">
      <c r="A184" s="39" t="s">
        <v>475</v>
      </c>
      <c r="B184" s="21">
        <v>5</v>
      </c>
      <c r="C184" s="21"/>
      <c r="D184" s="21">
        <v>40</v>
      </c>
      <c r="E184" s="21">
        <v>11</v>
      </c>
      <c r="F184" s="21">
        <v>10</v>
      </c>
      <c r="G184" s="21">
        <v>1</v>
      </c>
      <c r="H184" s="21">
        <v>3</v>
      </c>
      <c r="I184" s="21"/>
      <c r="J184" s="21">
        <v>106</v>
      </c>
      <c r="K184" s="21">
        <f t="shared" si="2"/>
        <v>176</v>
      </c>
    </row>
    <row r="185" spans="1:11" ht="14">
      <c r="A185" s="39" t="s">
        <v>317</v>
      </c>
      <c r="B185" s="21"/>
      <c r="C185" s="21">
        <v>3</v>
      </c>
      <c r="D185" s="21">
        <v>13</v>
      </c>
      <c r="E185" s="21">
        <v>5</v>
      </c>
      <c r="F185" s="21">
        <v>11</v>
      </c>
      <c r="G185" s="21">
        <v>1</v>
      </c>
      <c r="H185" s="21">
        <v>5</v>
      </c>
      <c r="I185" s="21">
        <v>7</v>
      </c>
      <c r="J185" s="21">
        <v>8</v>
      </c>
      <c r="K185" s="21">
        <f t="shared" si="2"/>
        <v>53</v>
      </c>
    </row>
    <row r="186" spans="1:11" ht="14">
      <c r="A186" s="39" t="s">
        <v>345</v>
      </c>
      <c r="B186" s="21"/>
      <c r="C186" s="21">
        <v>30</v>
      </c>
      <c r="D186" s="21"/>
      <c r="E186" s="21"/>
      <c r="F186" s="21"/>
      <c r="G186" s="21"/>
      <c r="H186" s="21"/>
      <c r="I186" s="21"/>
      <c r="J186" s="21"/>
      <c r="K186" s="21">
        <f t="shared" si="2"/>
        <v>30</v>
      </c>
    </row>
    <row r="187" spans="1:11">
      <c r="B187" s="20"/>
      <c r="C187" s="20"/>
      <c r="D187" s="20"/>
      <c r="E187" s="20"/>
      <c r="F187" s="20"/>
      <c r="G187" s="20"/>
      <c r="H187" s="20"/>
      <c r="I187" s="20"/>
      <c r="J187" s="20"/>
      <c r="K187" s="20"/>
    </row>
    <row r="188" spans="1:11" ht="14">
      <c r="A188" s="2" t="s">
        <v>698</v>
      </c>
      <c r="B188" s="20"/>
      <c r="C188" s="20"/>
      <c r="D188" s="20"/>
      <c r="E188" s="20"/>
      <c r="F188" s="20"/>
      <c r="G188" s="20"/>
      <c r="H188" s="20"/>
      <c r="I188" s="20"/>
      <c r="J188" s="20"/>
      <c r="K188" s="20"/>
    </row>
    <row r="189" spans="1:11" ht="14">
      <c r="A189" s="38" t="s">
        <v>165</v>
      </c>
      <c r="B189" s="21">
        <v>2</v>
      </c>
      <c r="C189" s="21">
        <v>4</v>
      </c>
      <c r="D189" s="21">
        <v>6</v>
      </c>
      <c r="E189" s="21">
        <v>11</v>
      </c>
      <c r="F189" s="21"/>
      <c r="G189" s="21">
        <v>1</v>
      </c>
      <c r="H189" s="21">
        <v>3</v>
      </c>
      <c r="I189" s="21">
        <v>3</v>
      </c>
      <c r="J189" s="21">
        <v>1</v>
      </c>
      <c r="K189" s="21">
        <f t="shared" si="2"/>
        <v>31</v>
      </c>
    </row>
    <row r="190" spans="1:11" ht="14">
      <c r="A190" s="39" t="s">
        <v>320</v>
      </c>
      <c r="B190" s="21"/>
      <c r="C190" s="21">
        <v>1</v>
      </c>
      <c r="D190" s="21">
        <v>2</v>
      </c>
      <c r="E190" s="21"/>
      <c r="F190" s="21"/>
      <c r="G190" s="21"/>
      <c r="H190" s="21">
        <v>2</v>
      </c>
      <c r="I190" s="21"/>
      <c r="J190" s="21"/>
      <c r="K190" s="21">
        <f t="shared" si="2"/>
        <v>5</v>
      </c>
    </row>
    <row r="191" spans="1:11" ht="14">
      <c r="A191" s="39" t="s">
        <v>172</v>
      </c>
      <c r="B191" s="21">
        <v>5</v>
      </c>
      <c r="C191" s="21"/>
      <c r="D191" s="21"/>
      <c r="E191" s="21">
        <v>4</v>
      </c>
      <c r="F191" s="21"/>
      <c r="G191" s="21"/>
      <c r="H191" s="21"/>
      <c r="I191" s="21"/>
      <c r="J191" s="21"/>
      <c r="K191" s="21">
        <f t="shared" si="2"/>
        <v>9</v>
      </c>
    </row>
    <row r="192" spans="1:11" ht="14">
      <c r="A192" s="59" t="s">
        <v>617</v>
      </c>
      <c r="B192" s="21"/>
      <c r="C192" s="21"/>
      <c r="D192" s="21"/>
      <c r="E192" s="21"/>
      <c r="F192" s="21"/>
      <c r="G192" s="21"/>
      <c r="H192" s="21"/>
      <c r="I192" s="21"/>
      <c r="J192" s="21"/>
      <c r="K192" s="21" t="str">
        <f t="shared" si="2"/>
        <v/>
      </c>
    </row>
    <row r="193" spans="1:11" ht="14">
      <c r="A193" s="39" t="s">
        <v>133</v>
      </c>
      <c r="B193" s="21"/>
      <c r="C193" s="21"/>
      <c r="D193" s="21"/>
      <c r="E193" s="21">
        <v>1</v>
      </c>
      <c r="F193" s="21"/>
      <c r="G193" s="21"/>
      <c r="H193" s="21"/>
      <c r="I193" s="21">
        <v>2</v>
      </c>
      <c r="J193" s="21"/>
      <c r="K193" s="21">
        <f t="shared" si="2"/>
        <v>3</v>
      </c>
    </row>
    <row r="194" spans="1:11">
      <c r="A194" s="51"/>
      <c r="B194" s="20"/>
      <c r="C194" s="20"/>
      <c r="D194" s="20"/>
      <c r="E194" s="20"/>
      <c r="F194" s="20"/>
      <c r="G194" s="20"/>
      <c r="H194" s="20"/>
      <c r="I194" s="20"/>
      <c r="J194" s="20"/>
      <c r="K194" s="20" t="str">
        <f t="shared" si="2"/>
        <v/>
      </c>
    </row>
    <row r="195" spans="1:11" ht="14">
      <c r="A195" s="2" t="s">
        <v>699</v>
      </c>
      <c r="B195" s="20"/>
      <c r="C195" s="20"/>
      <c r="D195" s="20"/>
      <c r="E195" s="20"/>
      <c r="F195" s="20"/>
      <c r="G195" s="20"/>
      <c r="H195" s="20"/>
      <c r="I195" s="20"/>
      <c r="J195" s="20"/>
      <c r="K195" s="20" t="str">
        <f t="shared" si="2"/>
        <v/>
      </c>
    </row>
    <row r="196" spans="1:11" ht="14">
      <c r="A196" s="38" t="s">
        <v>75</v>
      </c>
      <c r="B196" s="21">
        <v>6</v>
      </c>
      <c r="C196" s="21">
        <v>4</v>
      </c>
      <c r="D196" s="21">
        <v>5</v>
      </c>
      <c r="E196" s="21">
        <v>6</v>
      </c>
      <c r="F196" s="21"/>
      <c r="G196" s="21">
        <v>2</v>
      </c>
      <c r="H196" s="21">
        <v>4</v>
      </c>
      <c r="I196" s="21"/>
      <c r="J196" s="21"/>
      <c r="K196" s="21">
        <f t="shared" si="2"/>
        <v>27</v>
      </c>
    </row>
    <row r="197" spans="1:11" ht="14">
      <c r="A197" s="39" t="s">
        <v>181</v>
      </c>
      <c r="B197" s="21"/>
      <c r="C197" s="21"/>
      <c r="D197" s="21"/>
      <c r="E197" s="21">
        <v>2</v>
      </c>
      <c r="F197" s="21"/>
      <c r="G197" s="21"/>
      <c r="H197" s="21"/>
      <c r="I197" s="21"/>
      <c r="J197" s="21"/>
      <c r="K197" s="21">
        <f t="shared" si="2"/>
        <v>2</v>
      </c>
    </row>
    <row r="198" spans="1:11" ht="14">
      <c r="A198" s="39" t="s">
        <v>325</v>
      </c>
      <c r="B198" s="21"/>
      <c r="C198" s="21"/>
      <c r="D198" s="21">
        <v>1</v>
      </c>
      <c r="E198" s="21"/>
      <c r="F198" s="21"/>
      <c r="G198" s="21"/>
      <c r="H198" s="21"/>
      <c r="I198" s="21"/>
      <c r="J198" s="21"/>
      <c r="K198" s="21">
        <f t="shared" si="2"/>
        <v>1</v>
      </c>
    </row>
    <row r="199" spans="1:11" ht="14">
      <c r="A199" s="39" t="s">
        <v>326</v>
      </c>
      <c r="B199" s="21"/>
      <c r="C199" s="21">
        <v>1</v>
      </c>
      <c r="D199" s="21">
        <v>3</v>
      </c>
      <c r="E199" s="21"/>
      <c r="F199" s="21"/>
      <c r="G199" s="21"/>
      <c r="H199" s="21"/>
      <c r="I199" s="21"/>
      <c r="J199" s="21"/>
      <c r="K199" s="21">
        <f t="shared" si="2"/>
        <v>4</v>
      </c>
    </row>
    <row r="200" spans="1:11">
      <c r="B200" s="20"/>
      <c r="C200" s="20"/>
      <c r="D200" s="20"/>
      <c r="E200" s="20"/>
      <c r="F200" s="20"/>
      <c r="G200" s="20"/>
      <c r="H200" s="20"/>
      <c r="I200" s="20"/>
      <c r="J200" s="20"/>
      <c r="K200" s="20"/>
    </row>
    <row r="201" spans="1:11" ht="14">
      <c r="A201" s="2" t="s">
        <v>560</v>
      </c>
      <c r="B201" s="20"/>
      <c r="C201" s="20"/>
      <c r="D201" s="20"/>
      <c r="E201" s="20"/>
      <c r="F201" s="20"/>
      <c r="G201" s="20"/>
      <c r="H201" s="20"/>
      <c r="I201" s="20"/>
      <c r="J201" s="20"/>
      <c r="K201" s="20"/>
    </row>
    <row r="202" spans="1:11" ht="14">
      <c r="A202" s="38" t="s">
        <v>327</v>
      </c>
      <c r="B202" s="21"/>
      <c r="C202" s="21"/>
      <c r="D202" s="21"/>
      <c r="E202" s="21"/>
      <c r="F202" s="21"/>
      <c r="G202" s="21"/>
      <c r="H202" s="21"/>
      <c r="I202" s="21">
        <v>7</v>
      </c>
      <c r="J202" s="21">
        <v>6</v>
      </c>
      <c r="K202" s="21">
        <f t="shared" si="2"/>
        <v>13</v>
      </c>
    </row>
    <row r="203" spans="1:11" ht="14">
      <c r="A203" s="39" t="s">
        <v>478</v>
      </c>
      <c r="B203" s="21"/>
      <c r="C203" s="21"/>
      <c r="D203" s="21"/>
      <c r="E203" s="21">
        <v>1</v>
      </c>
      <c r="F203" s="21"/>
      <c r="G203" s="21"/>
      <c r="H203" s="21"/>
      <c r="I203" s="21">
        <v>1</v>
      </c>
      <c r="J203" s="21">
        <v>1</v>
      </c>
      <c r="K203" s="21">
        <f t="shared" si="2"/>
        <v>3</v>
      </c>
    </row>
    <row r="204" spans="1:11" ht="14">
      <c r="A204" s="39" t="s">
        <v>629</v>
      </c>
      <c r="B204" s="21"/>
      <c r="C204" s="21"/>
      <c r="D204" s="21">
        <v>1</v>
      </c>
      <c r="E204" s="21"/>
      <c r="F204" s="21"/>
      <c r="G204" s="21"/>
      <c r="H204" s="21"/>
      <c r="I204" s="21">
        <v>4</v>
      </c>
      <c r="J204" s="21">
        <v>2</v>
      </c>
      <c r="K204" s="21">
        <f t="shared" si="2"/>
        <v>7</v>
      </c>
    </row>
    <row r="205" spans="1:11" ht="14">
      <c r="A205" s="39" t="s">
        <v>630</v>
      </c>
      <c r="B205" s="21">
        <v>1</v>
      </c>
      <c r="C205" s="21">
        <v>3</v>
      </c>
      <c r="D205" s="21">
        <v>1</v>
      </c>
      <c r="E205" s="21">
        <v>4</v>
      </c>
      <c r="F205" s="21"/>
      <c r="G205" s="21"/>
      <c r="H205" s="21"/>
      <c r="I205" s="21"/>
      <c r="J205" s="21"/>
      <c r="K205" s="21">
        <f t="shared" si="2"/>
        <v>9</v>
      </c>
    </row>
    <row r="206" spans="1:11" ht="14">
      <c r="A206" s="39" t="s">
        <v>207</v>
      </c>
      <c r="B206" s="21">
        <v>3</v>
      </c>
      <c r="C206" s="21">
        <v>4</v>
      </c>
      <c r="D206" s="21"/>
      <c r="E206" s="21"/>
      <c r="F206" s="21"/>
      <c r="G206" s="21"/>
      <c r="H206" s="21"/>
      <c r="I206" s="21"/>
      <c r="J206" s="21">
        <v>1</v>
      </c>
      <c r="K206" s="21">
        <f t="shared" si="2"/>
        <v>8</v>
      </c>
    </row>
    <row r="207" spans="1:11" ht="14">
      <c r="A207" s="39" t="s">
        <v>8</v>
      </c>
      <c r="B207" s="21"/>
      <c r="C207" s="21"/>
      <c r="D207" s="21"/>
      <c r="E207" s="21">
        <v>2</v>
      </c>
      <c r="F207" s="21"/>
      <c r="G207" s="21"/>
      <c r="H207" s="21"/>
      <c r="I207" s="21"/>
      <c r="J207" s="21"/>
      <c r="K207" s="21">
        <f t="shared" si="2"/>
        <v>2</v>
      </c>
    </row>
    <row r="208" spans="1:11">
      <c r="B208" s="20"/>
      <c r="C208" s="20"/>
      <c r="D208" s="20"/>
      <c r="E208" s="20"/>
      <c r="F208" s="20"/>
      <c r="G208" s="20"/>
      <c r="H208" s="20"/>
      <c r="I208" s="20"/>
      <c r="J208" s="20"/>
      <c r="K208" s="20"/>
    </row>
    <row r="209" spans="1:11" ht="14">
      <c r="A209" s="2" t="s">
        <v>561</v>
      </c>
      <c r="B209" s="20"/>
      <c r="C209" s="20"/>
      <c r="D209" s="20"/>
      <c r="E209" s="20"/>
      <c r="F209" s="20"/>
      <c r="G209" s="20"/>
      <c r="H209" s="20"/>
      <c r="I209" s="20"/>
      <c r="J209" s="20"/>
      <c r="K209" s="20"/>
    </row>
    <row r="210" spans="1:11" ht="14">
      <c r="A210" s="39" t="s">
        <v>595</v>
      </c>
      <c r="B210" s="21"/>
      <c r="C210" s="21"/>
      <c r="D210" s="21"/>
      <c r="E210" s="21"/>
      <c r="F210" s="21"/>
      <c r="G210" s="21">
        <v>2</v>
      </c>
      <c r="H210" s="21"/>
      <c r="I210" s="21"/>
      <c r="J210" s="21"/>
      <c r="K210" s="21">
        <f t="shared" ref="K210:K273" si="3">IF(SUM(B210:J210)&gt;0,SUM(B210:J210),"")</f>
        <v>2</v>
      </c>
    </row>
    <row r="211" spans="1:11">
      <c r="A211" s="54"/>
      <c r="B211" s="20"/>
      <c r="C211" s="20"/>
      <c r="D211" s="20"/>
      <c r="E211" s="20"/>
      <c r="F211" s="20"/>
      <c r="G211" s="20"/>
      <c r="H211" s="20"/>
      <c r="I211" s="20"/>
      <c r="J211" s="20"/>
      <c r="K211" s="20" t="str">
        <f t="shared" si="3"/>
        <v/>
      </c>
    </row>
    <row r="212" spans="1:11" ht="14">
      <c r="A212" s="2" t="s">
        <v>562</v>
      </c>
      <c r="B212" s="20"/>
      <c r="C212" s="20"/>
      <c r="D212" s="20"/>
      <c r="E212" s="20"/>
      <c r="F212" s="20"/>
      <c r="G212" s="20"/>
      <c r="H212" s="20"/>
      <c r="I212" s="20"/>
      <c r="J212" s="20"/>
      <c r="K212" s="20" t="str">
        <f t="shared" si="3"/>
        <v/>
      </c>
    </row>
    <row r="213" spans="1:11" ht="14">
      <c r="A213" s="38" t="s">
        <v>596</v>
      </c>
      <c r="B213" s="21">
        <v>5</v>
      </c>
      <c r="C213" s="21">
        <v>6</v>
      </c>
      <c r="D213" s="21">
        <v>2</v>
      </c>
      <c r="E213" s="21">
        <v>4</v>
      </c>
      <c r="F213" s="21"/>
      <c r="G213" s="21"/>
      <c r="H213" s="21">
        <v>1</v>
      </c>
      <c r="I213" s="21"/>
      <c r="J213" s="21">
        <v>1</v>
      </c>
      <c r="K213" s="21">
        <f t="shared" si="3"/>
        <v>19</v>
      </c>
    </row>
    <row r="214" spans="1:11" ht="14">
      <c r="A214" s="38" t="s">
        <v>597</v>
      </c>
      <c r="B214" s="21">
        <v>6</v>
      </c>
      <c r="C214" s="21">
        <v>2</v>
      </c>
      <c r="D214" s="21">
        <v>1</v>
      </c>
      <c r="E214" s="21">
        <v>2</v>
      </c>
      <c r="F214" s="21"/>
      <c r="G214" s="21"/>
      <c r="H214" s="21">
        <v>1</v>
      </c>
      <c r="I214" s="21">
        <v>1</v>
      </c>
      <c r="J214" s="21">
        <v>3</v>
      </c>
      <c r="K214" s="21">
        <f t="shared" si="3"/>
        <v>16</v>
      </c>
    </row>
    <row r="215" spans="1:11">
      <c r="A215" s="54"/>
      <c r="B215" s="20"/>
      <c r="C215" s="20"/>
      <c r="D215" s="20"/>
      <c r="E215" s="20"/>
      <c r="F215" s="20"/>
      <c r="G215" s="20"/>
      <c r="H215" s="20"/>
      <c r="I215" s="20"/>
      <c r="J215" s="20"/>
      <c r="K215" s="20" t="str">
        <f t="shared" si="3"/>
        <v/>
      </c>
    </row>
    <row r="216" spans="1:11" ht="14">
      <c r="A216" s="2" t="s">
        <v>563</v>
      </c>
      <c r="B216" s="20"/>
      <c r="C216" s="20"/>
      <c r="D216" s="20"/>
      <c r="E216" s="20"/>
      <c r="F216" s="20"/>
      <c r="G216" s="20"/>
      <c r="H216" s="20"/>
      <c r="I216" s="20"/>
      <c r="J216" s="20"/>
      <c r="K216" s="20" t="str">
        <f t="shared" si="3"/>
        <v/>
      </c>
    </row>
    <row r="217" spans="1:11" ht="14">
      <c r="A217" s="38" t="s">
        <v>611</v>
      </c>
      <c r="B217" s="21"/>
      <c r="C217" s="21">
        <v>2</v>
      </c>
      <c r="D217" s="21">
        <v>18</v>
      </c>
      <c r="E217" s="21">
        <v>5</v>
      </c>
      <c r="F217" s="21"/>
      <c r="G217" s="21">
        <v>14</v>
      </c>
      <c r="H217" s="21">
        <v>17</v>
      </c>
      <c r="I217" s="21">
        <v>15</v>
      </c>
      <c r="J217" s="21">
        <v>1</v>
      </c>
      <c r="K217" s="21">
        <f t="shared" si="3"/>
        <v>72</v>
      </c>
    </row>
    <row r="218" spans="1:11" ht="14">
      <c r="A218" s="39" t="s">
        <v>613</v>
      </c>
      <c r="B218" s="21"/>
      <c r="C218" s="21"/>
      <c r="D218" s="21"/>
      <c r="E218" s="21"/>
      <c r="F218" s="21"/>
      <c r="G218" s="21"/>
      <c r="H218" s="21"/>
      <c r="I218" s="21">
        <v>27</v>
      </c>
      <c r="J218" s="21">
        <v>6</v>
      </c>
      <c r="K218" s="21">
        <f t="shared" si="3"/>
        <v>33</v>
      </c>
    </row>
    <row r="219" spans="1:11" ht="14">
      <c r="A219" s="39" t="s">
        <v>1039</v>
      </c>
      <c r="B219" s="21"/>
      <c r="C219" s="21">
        <v>1</v>
      </c>
      <c r="D219" s="21">
        <v>18</v>
      </c>
      <c r="E219" s="21">
        <v>2</v>
      </c>
      <c r="F219" s="21"/>
      <c r="G219" s="21"/>
      <c r="H219" s="21">
        <v>1</v>
      </c>
      <c r="I219" s="21"/>
      <c r="J219" s="21"/>
      <c r="K219" s="21">
        <f t="shared" si="3"/>
        <v>22</v>
      </c>
    </row>
    <row r="220" spans="1:11" ht="14">
      <c r="A220" s="39" t="s">
        <v>134</v>
      </c>
      <c r="B220" s="21"/>
      <c r="C220" s="21"/>
      <c r="D220" s="22"/>
      <c r="E220" s="22"/>
      <c r="F220" s="22"/>
      <c r="G220" s="22"/>
      <c r="H220" s="22">
        <v>1</v>
      </c>
      <c r="I220" s="21"/>
      <c r="J220" s="22"/>
      <c r="K220" s="21">
        <f t="shared" si="3"/>
        <v>1</v>
      </c>
    </row>
    <row r="221" spans="1:11" ht="14">
      <c r="A221" s="39" t="s">
        <v>1040</v>
      </c>
      <c r="B221" s="21"/>
      <c r="C221" s="21">
        <v>1</v>
      </c>
      <c r="D221" s="21">
        <v>1</v>
      </c>
      <c r="E221" s="21"/>
      <c r="F221" s="21"/>
      <c r="G221" s="21"/>
      <c r="H221" s="21">
        <v>2</v>
      </c>
      <c r="I221" s="21">
        <v>3</v>
      </c>
      <c r="J221" s="21">
        <v>2</v>
      </c>
      <c r="K221" s="21">
        <f t="shared" si="3"/>
        <v>9</v>
      </c>
    </row>
    <row r="222" spans="1:11" ht="14">
      <c r="A222" s="39" t="s">
        <v>658</v>
      </c>
      <c r="B222" s="21">
        <v>76</v>
      </c>
      <c r="C222" s="21">
        <v>57</v>
      </c>
      <c r="D222" s="21">
        <v>139</v>
      </c>
      <c r="E222" s="21">
        <v>58</v>
      </c>
      <c r="F222" s="21"/>
      <c r="G222" s="21">
        <v>23</v>
      </c>
      <c r="H222" s="21">
        <v>30</v>
      </c>
      <c r="I222" s="21">
        <v>45</v>
      </c>
      <c r="J222" s="21">
        <v>3</v>
      </c>
      <c r="K222" s="21">
        <f t="shared" si="3"/>
        <v>431</v>
      </c>
    </row>
    <row r="223" spans="1:11" ht="14">
      <c r="A223" s="54" t="s">
        <v>303</v>
      </c>
      <c r="B223" s="21">
        <v>3</v>
      </c>
      <c r="C223" s="21"/>
      <c r="D223" s="21">
        <v>1</v>
      </c>
      <c r="E223" s="21"/>
      <c r="F223" s="21"/>
      <c r="G223" s="21"/>
      <c r="H223" s="21">
        <v>3</v>
      </c>
      <c r="I223" s="21">
        <v>1</v>
      </c>
      <c r="J223" s="21"/>
      <c r="K223" s="21">
        <f t="shared" si="3"/>
        <v>8</v>
      </c>
    </row>
    <row r="224" spans="1:11">
      <c r="A224" s="54"/>
      <c r="B224" s="20"/>
      <c r="C224" s="20"/>
      <c r="D224" s="20"/>
      <c r="E224" s="20"/>
      <c r="F224" s="20"/>
      <c r="G224" s="20"/>
      <c r="H224" s="20"/>
      <c r="I224" s="20"/>
      <c r="J224" s="20"/>
      <c r="K224" s="20" t="str">
        <f t="shared" si="3"/>
        <v/>
      </c>
    </row>
    <row r="225" spans="1:11" ht="14">
      <c r="A225" s="2" t="s">
        <v>564</v>
      </c>
      <c r="B225" s="20"/>
      <c r="C225" s="20"/>
      <c r="D225" s="20"/>
      <c r="E225" s="20"/>
      <c r="F225" s="20"/>
      <c r="G225" s="20"/>
      <c r="H225" s="20"/>
      <c r="I225" s="20"/>
      <c r="J225" s="20"/>
      <c r="K225" s="20" t="str">
        <f t="shared" si="3"/>
        <v/>
      </c>
    </row>
    <row r="226" spans="1:11" ht="14">
      <c r="A226" s="59" t="s">
        <v>135</v>
      </c>
      <c r="B226" s="20"/>
      <c r="C226" s="20"/>
      <c r="D226" s="20"/>
      <c r="E226" s="20"/>
      <c r="F226" s="20"/>
      <c r="G226" s="20"/>
      <c r="H226" s="20"/>
      <c r="I226" s="20"/>
      <c r="J226" s="20"/>
      <c r="K226" s="20" t="str">
        <f t="shared" si="3"/>
        <v/>
      </c>
    </row>
    <row r="227" spans="1:11" ht="14">
      <c r="A227" s="38" t="s">
        <v>659</v>
      </c>
      <c r="B227" s="21"/>
      <c r="C227" s="21"/>
      <c r="D227" s="21"/>
      <c r="E227" s="21"/>
      <c r="F227" s="21"/>
      <c r="G227" s="21"/>
      <c r="H227" s="21"/>
      <c r="I227" s="21"/>
      <c r="J227" s="21">
        <v>2</v>
      </c>
      <c r="K227" s="21">
        <f t="shared" si="3"/>
        <v>2</v>
      </c>
    </row>
    <row r="228" spans="1:11">
      <c r="A228" s="54"/>
      <c r="B228" s="20"/>
      <c r="C228" s="20"/>
      <c r="D228" s="20"/>
      <c r="E228" s="20"/>
      <c r="F228" s="20"/>
      <c r="G228" s="20"/>
      <c r="H228" s="20"/>
      <c r="I228" s="20"/>
      <c r="J228" s="20"/>
      <c r="K228" s="20" t="str">
        <f t="shared" si="3"/>
        <v/>
      </c>
    </row>
    <row r="229" spans="1:11" ht="14">
      <c r="A229" s="2" t="s">
        <v>565</v>
      </c>
      <c r="B229" s="20"/>
      <c r="C229" s="20"/>
      <c r="D229" s="20"/>
      <c r="E229" s="20"/>
      <c r="F229" s="20"/>
      <c r="G229" s="20"/>
      <c r="H229" s="20"/>
      <c r="I229" s="20"/>
      <c r="J229" s="20"/>
      <c r="K229" s="20" t="str">
        <f t="shared" si="3"/>
        <v/>
      </c>
    </row>
    <row r="230" spans="1:11" ht="14">
      <c r="A230" s="39" t="s">
        <v>661</v>
      </c>
      <c r="B230" s="21"/>
      <c r="C230" s="21"/>
      <c r="D230" s="21"/>
      <c r="E230" s="21">
        <v>1</v>
      </c>
      <c r="F230" s="21"/>
      <c r="G230" s="21"/>
      <c r="H230" s="21"/>
      <c r="I230" s="21"/>
      <c r="J230" s="21"/>
      <c r="K230" s="21">
        <f t="shared" si="3"/>
        <v>1</v>
      </c>
    </row>
    <row r="231" spans="1:11">
      <c r="A231" s="54"/>
      <c r="B231" s="20"/>
      <c r="C231" s="20"/>
      <c r="D231" s="20"/>
      <c r="E231" s="20"/>
      <c r="F231" s="20"/>
      <c r="G231" s="20"/>
      <c r="H231" s="20"/>
      <c r="I231" s="20"/>
      <c r="J231" s="20"/>
      <c r="K231" s="20" t="str">
        <f t="shared" si="3"/>
        <v/>
      </c>
    </row>
    <row r="232" spans="1:11" ht="14">
      <c r="A232" s="2" t="s">
        <v>566</v>
      </c>
      <c r="B232" s="20"/>
      <c r="C232" s="20"/>
      <c r="D232" s="20"/>
      <c r="E232" s="20"/>
      <c r="F232" s="20"/>
      <c r="G232" s="20"/>
      <c r="H232" s="20"/>
      <c r="I232" s="20"/>
      <c r="J232" s="20"/>
      <c r="K232" s="20" t="str">
        <f t="shared" si="3"/>
        <v/>
      </c>
    </row>
    <row r="233" spans="1:11" ht="14">
      <c r="A233" s="38" t="s">
        <v>662</v>
      </c>
      <c r="B233" s="21"/>
      <c r="C233" s="21"/>
      <c r="D233" s="21"/>
      <c r="E233" s="21"/>
      <c r="F233" s="21"/>
      <c r="G233" s="21"/>
      <c r="H233" s="21"/>
      <c r="I233" s="21"/>
      <c r="J233" s="21"/>
      <c r="K233" s="21" t="str">
        <f t="shared" si="3"/>
        <v/>
      </c>
    </row>
    <row r="234" spans="1:11" ht="14">
      <c r="A234" s="39" t="s">
        <v>660</v>
      </c>
      <c r="B234" s="21">
        <v>6</v>
      </c>
      <c r="C234" s="21">
        <v>78</v>
      </c>
      <c r="D234" s="21">
        <v>8</v>
      </c>
      <c r="E234" s="21">
        <v>157</v>
      </c>
      <c r="F234" s="21">
        <v>27</v>
      </c>
      <c r="G234" s="21">
        <v>71</v>
      </c>
      <c r="H234" s="21">
        <v>12</v>
      </c>
      <c r="I234" s="21">
        <v>22</v>
      </c>
      <c r="J234" s="21">
        <v>22</v>
      </c>
      <c r="K234" s="21">
        <f t="shared" si="3"/>
        <v>403</v>
      </c>
    </row>
    <row r="235" spans="1:11">
      <c r="A235" s="54"/>
      <c r="B235" s="20"/>
      <c r="C235" s="20"/>
      <c r="D235" s="20"/>
      <c r="E235" s="20"/>
      <c r="F235" s="20"/>
      <c r="G235" s="20"/>
      <c r="H235" s="20"/>
      <c r="I235" s="20"/>
      <c r="J235" s="20"/>
      <c r="K235" s="20"/>
    </row>
    <row r="236" spans="1:11" ht="14">
      <c r="A236" s="2" t="s">
        <v>405</v>
      </c>
      <c r="B236" s="20"/>
      <c r="C236" s="20"/>
      <c r="D236" s="20"/>
      <c r="E236" s="20"/>
      <c r="F236" s="20"/>
      <c r="G236" s="20"/>
      <c r="H236" s="20"/>
      <c r="I236" s="20"/>
      <c r="J236" s="20"/>
      <c r="K236" s="20"/>
    </row>
    <row r="237" spans="1:11" ht="14">
      <c r="A237" s="38" t="s">
        <v>620</v>
      </c>
      <c r="B237" s="21"/>
      <c r="C237" s="21">
        <v>1</v>
      </c>
      <c r="D237" s="21">
        <v>6</v>
      </c>
      <c r="E237" s="21">
        <v>2</v>
      </c>
      <c r="F237" s="21"/>
      <c r="G237" s="21"/>
      <c r="H237" s="21">
        <v>2</v>
      </c>
      <c r="I237" s="21"/>
      <c r="J237" s="21">
        <v>1</v>
      </c>
      <c r="K237" s="21">
        <f t="shared" si="3"/>
        <v>12</v>
      </c>
    </row>
    <row r="238" spans="1:11" ht="14">
      <c r="A238" s="39" t="s">
        <v>166</v>
      </c>
      <c r="B238" s="21">
        <v>2</v>
      </c>
      <c r="C238" s="21">
        <v>33</v>
      </c>
      <c r="D238" s="21">
        <v>12</v>
      </c>
      <c r="E238" s="21">
        <v>12</v>
      </c>
      <c r="F238" s="21"/>
      <c r="G238" s="21"/>
      <c r="H238" s="21">
        <v>4</v>
      </c>
      <c r="I238" s="21">
        <v>2</v>
      </c>
      <c r="J238" s="21">
        <v>1</v>
      </c>
      <c r="K238" s="21">
        <f t="shared" si="3"/>
        <v>66</v>
      </c>
    </row>
    <row r="239" spans="1:11" ht="14">
      <c r="A239" s="39" t="s">
        <v>176</v>
      </c>
      <c r="B239" s="21"/>
      <c r="C239" s="21"/>
      <c r="D239" s="21"/>
      <c r="E239" s="21"/>
      <c r="F239" s="21"/>
      <c r="G239" s="21"/>
      <c r="H239" s="21"/>
      <c r="I239" s="21"/>
      <c r="J239" s="21">
        <v>1</v>
      </c>
      <c r="K239" s="21">
        <f t="shared" si="3"/>
        <v>1</v>
      </c>
    </row>
    <row r="240" spans="1:11" ht="14">
      <c r="A240" s="39" t="s">
        <v>177</v>
      </c>
      <c r="B240" s="21">
        <v>4</v>
      </c>
      <c r="C240" s="21">
        <v>49</v>
      </c>
      <c r="D240" s="21">
        <v>126</v>
      </c>
      <c r="E240" s="21">
        <v>141</v>
      </c>
      <c r="F240" s="21"/>
      <c r="G240" s="21">
        <v>25</v>
      </c>
      <c r="H240" s="21">
        <v>13</v>
      </c>
      <c r="I240" s="21">
        <v>44</v>
      </c>
      <c r="J240" s="21">
        <v>23</v>
      </c>
      <c r="K240" s="21">
        <f t="shared" si="3"/>
        <v>425</v>
      </c>
    </row>
    <row r="241" spans="1:11" ht="14">
      <c r="A241" s="39" t="s">
        <v>178</v>
      </c>
      <c r="B241" s="21">
        <v>2</v>
      </c>
      <c r="C241" s="21">
        <v>1</v>
      </c>
      <c r="D241" s="21">
        <v>8</v>
      </c>
      <c r="E241" s="21">
        <v>7</v>
      </c>
      <c r="F241" s="21"/>
      <c r="G241" s="21"/>
      <c r="H241" s="21"/>
      <c r="I241" s="21">
        <v>1</v>
      </c>
      <c r="J241" s="21"/>
      <c r="K241" s="21">
        <f t="shared" si="3"/>
        <v>19</v>
      </c>
    </row>
    <row r="242" spans="1:11" ht="14">
      <c r="A242" s="39" t="s">
        <v>72</v>
      </c>
      <c r="B242" s="21"/>
      <c r="C242" s="21"/>
      <c r="D242" s="21"/>
      <c r="E242" s="21">
        <v>4</v>
      </c>
      <c r="F242" s="21"/>
      <c r="G242" s="21">
        <v>1</v>
      </c>
      <c r="H242" s="21"/>
      <c r="I242" s="21"/>
      <c r="J242" s="21"/>
      <c r="K242" s="21">
        <f t="shared" si="3"/>
        <v>5</v>
      </c>
    </row>
    <row r="243" spans="1:11" ht="14">
      <c r="A243" s="39" t="s">
        <v>400</v>
      </c>
      <c r="B243" s="21">
        <v>2</v>
      </c>
      <c r="C243" s="21"/>
      <c r="D243" s="21">
        <v>1</v>
      </c>
      <c r="E243" s="21"/>
      <c r="F243" s="21"/>
      <c r="G243" s="21"/>
      <c r="H243" s="21"/>
      <c r="I243" s="21"/>
      <c r="J243" s="21"/>
      <c r="K243" s="21">
        <f t="shared" si="3"/>
        <v>3</v>
      </c>
    </row>
    <row r="244" spans="1:11" ht="14">
      <c r="A244" s="39" t="s">
        <v>583</v>
      </c>
      <c r="B244" s="21"/>
      <c r="C244" s="21"/>
      <c r="D244" s="21"/>
      <c r="E244" s="21"/>
      <c r="F244" s="21"/>
      <c r="G244" s="21"/>
      <c r="H244" s="21"/>
      <c r="I244" s="21"/>
      <c r="J244" s="21"/>
      <c r="K244" s="21" t="str">
        <f t="shared" si="3"/>
        <v/>
      </c>
    </row>
    <row r="245" spans="1:11" ht="14">
      <c r="A245" s="39" t="s">
        <v>520</v>
      </c>
      <c r="B245" s="21">
        <v>4</v>
      </c>
      <c r="C245" s="21">
        <v>5</v>
      </c>
      <c r="D245" s="21">
        <v>26</v>
      </c>
      <c r="E245" s="21"/>
      <c r="F245" s="21"/>
      <c r="G245" s="21"/>
      <c r="H245" s="21"/>
      <c r="I245" s="21"/>
      <c r="J245" s="21">
        <v>2</v>
      </c>
      <c r="K245" s="21">
        <f t="shared" si="3"/>
        <v>37</v>
      </c>
    </row>
    <row r="246" spans="1:11" ht="14">
      <c r="A246" s="39" t="s">
        <v>521</v>
      </c>
      <c r="B246" s="21">
        <v>2</v>
      </c>
      <c r="C246" s="21">
        <v>5</v>
      </c>
      <c r="D246" s="21"/>
      <c r="E246" s="21"/>
      <c r="F246" s="21"/>
      <c r="G246" s="21"/>
      <c r="H246" s="21">
        <v>1</v>
      </c>
      <c r="I246" s="21">
        <v>2</v>
      </c>
      <c r="J246" s="21"/>
      <c r="K246" s="21">
        <f t="shared" si="3"/>
        <v>10</v>
      </c>
    </row>
    <row r="247" spans="1:11" ht="14">
      <c r="A247" s="54" t="s">
        <v>208</v>
      </c>
      <c r="B247" s="21"/>
      <c r="C247" s="21">
        <v>8</v>
      </c>
      <c r="D247" s="21"/>
      <c r="E247" s="21"/>
      <c r="F247" s="21"/>
      <c r="G247" s="21"/>
      <c r="H247" s="21"/>
      <c r="I247" s="21"/>
      <c r="J247" s="21">
        <v>2</v>
      </c>
      <c r="K247" s="21">
        <f t="shared" si="3"/>
        <v>10</v>
      </c>
    </row>
    <row r="248" spans="1:11">
      <c r="A248" s="54"/>
      <c r="B248" s="20"/>
      <c r="C248" s="20"/>
      <c r="D248" s="20"/>
      <c r="E248" s="20"/>
      <c r="F248" s="20"/>
      <c r="G248" s="20"/>
      <c r="H248" s="20"/>
      <c r="I248" s="20"/>
      <c r="J248" s="20"/>
      <c r="K248" s="20"/>
    </row>
    <row r="249" spans="1:11" ht="14">
      <c r="A249" s="2" t="s">
        <v>73</v>
      </c>
      <c r="B249" s="20"/>
      <c r="C249" s="20"/>
      <c r="D249" s="20"/>
      <c r="E249" s="20"/>
      <c r="F249" s="20"/>
      <c r="G249" s="20"/>
      <c r="H249" s="20"/>
      <c r="I249" s="20"/>
      <c r="J249" s="20"/>
      <c r="K249" s="20"/>
    </row>
    <row r="250" spans="1:11" ht="14">
      <c r="A250" s="38" t="s">
        <v>535</v>
      </c>
      <c r="B250" s="21"/>
      <c r="C250" s="21">
        <v>2</v>
      </c>
      <c r="D250" s="21"/>
      <c r="E250" s="21">
        <v>6</v>
      </c>
      <c r="F250" s="21"/>
      <c r="G250" s="21">
        <v>22</v>
      </c>
      <c r="H250" s="21"/>
      <c r="I250" s="21">
        <v>10</v>
      </c>
      <c r="J250" s="21">
        <v>3</v>
      </c>
      <c r="K250" s="21">
        <f t="shared" si="3"/>
        <v>43</v>
      </c>
    </row>
    <row r="251" spans="1:11">
      <c r="A251" s="54"/>
      <c r="B251" s="20"/>
      <c r="C251" s="20"/>
      <c r="D251" s="20"/>
      <c r="E251" s="20"/>
      <c r="F251" s="20"/>
      <c r="G251" s="20"/>
      <c r="H251" s="20"/>
      <c r="I251" s="20"/>
      <c r="J251" s="20"/>
      <c r="K251" s="20"/>
    </row>
    <row r="252" spans="1:11" ht="14">
      <c r="A252" s="2" t="s">
        <v>74</v>
      </c>
      <c r="B252" s="20"/>
      <c r="C252" s="20"/>
      <c r="D252" s="20"/>
      <c r="E252" s="20"/>
      <c r="F252" s="20"/>
      <c r="G252" s="20"/>
      <c r="H252" s="20"/>
      <c r="I252" s="20"/>
      <c r="J252" s="20"/>
      <c r="K252" s="20"/>
    </row>
    <row r="253" spans="1:11" ht="14">
      <c r="A253" s="38" t="s">
        <v>586</v>
      </c>
      <c r="B253" s="21"/>
      <c r="C253" s="21">
        <v>3</v>
      </c>
      <c r="D253" s="21"/>
      <c r="E253" s="21">
        <v>1</v>
      </c>
      <c r="F253" s="21"/>
      <c r="G253" s="21"/>
      <c r="H253" s="21"/>
      <c r="I253" s="21"/>
      <c r="J253" s="21"/>
      <c r="K253" s="21">
        <f t="shared" si="3"/>
        <v>4</v>
      </c>
    </row>
    <row r="254" spans="1:11" ht="14">
      <c r="A254" s="39" t="s">
        <v>882</v>
      </c>
      <c r="B254" s="21">
        <v>1</v>
      </c>
      <c r="C254" s="21"/>
      <c r="D254" s="21"/>
      <c r="E254" s="21">
        <v>2</v>
      </c>
      <c r="F254" s="21"/>
      <c r="G254" s="21"/>
      <c r="H254" s="21"/>
      <c r="I254" s="21">
        <v>4</v>
      </c>
      <c r="J254" s="21"/>
      <c r="K254" s="21">
        <f t="shared" si="3"/>
        <v>7</v>
      </c>
    </row>
    <row r="255" spans="1:11" ht="14">
      <c r="A255" s="39" t="s">
        <v>536</v>
      </c>
      <c r="B255" s="21">
        <v>6</v>
      </c>
      <c r="C255" s="21">
        <v>10</v>
      </c>
      <c r="D255" s="21">
        <v>7</v>
      </c>
      <c r="E255" s="21">
        <v>9</v>
      </c>
      <c r="F255" s="21"/>
      <c r="G255" s="21">
        <v>2</v>
      </c>
      <c r="H255" s="21">
        <v>8</v>
      </c>
      <c r="I255" s="21">
        <v>1</v>
      </c>
      <c r="J255" s="21">
        <v>2</v>
      </c>
      <c r="K255" s="21">
        <f t="shared" si="3"/>
        <v>45</v>
      </c>
    </row>
    <row r="256" spans="1:11" ht="14">
      <c r="A256" s="39" t="s">
        <v>380</v>
      </c>
      <c r="B256" s="21"/>
      <c r="C256" s="21">
        <v>2</v>
      </c>
      <c r="D256" s="21">
        <v>60</v>
      </c>
      <c r="E256" s="21">
        <v>19</v>
      </c>
      <c r="F256" s="21"/>
      <c r="G256" s="21">
        <v>5</v>
      </c>
      <c r="H256" s="21">
        <v>63</v>
      </c>
      <c r="I256" s="21">
        <v>5</v>
      </c>
      <c r="J256" s="21"/>
      <c r="K256" s="21">
        <f t="shared" si="3"/>
        <v>154</v>
      </c>
    </row>
    <row r="257" spans="1:11" ht="14">
      <c r="A257" s="39" t="s">
        <v>381</v>
      </c>
      <c r="B257" s="21"/>
      <c r="C257" s="21"/>
      <c r="D257" s="21"/>
      <c r="E257" s="21"/>
      <c r="F257" s="21"/>
      <c r="G257" s="21"/>
      <c r="H257" s="21"/>
      <c r="I257" s="21"/>
      <c r="J257" s="21"/>
      <c r="K257" s="21" t="str">
        <f t="shared" si="3"/>
        <v/>
      </c>
    </row>
    <row r="258" spans="1:11" ht="14">
      <c r="A258" s="39" t="s">
        <v>382</v>
      </c>
      <c r="B258" s="21"/>
      <c r="C258" s="21"/>
      <c r="D258" s="21"/>
      <c r="E258" s="21"/>
      <c r="F258" s="21"/>
      <c r="G258" s="21"/>
      <c r="H258" s="21"/>
      <c r="I258" s="21">
        <v>2</v>
      </c>
      <c r="J258" s="21"/>
      <c r="K258" s="21">
        <f t="shared" si="3"/>
        <v>2</v>
      </c>
    </row>
    <row r="259" spans="1:11" ht="14">
      <c r="A259" s="39" t="s">
        <v>232</v>
      </c>
      <c r="B259" s="21"/>
      <c r="C259" s="21"/>
      <c r="D259" s="21"/>
      <c r="E259" s="21"/>
      <c r="F259" s="21"/>
      <c r="G259" s="21"/>
      <c r="H259" s="21"/>
      <c r="I259" s="21"/>
      <c r="J259" s="21"/>
      <c r="K259" s="21" t="str">
        <f t="shared" si="3"/>
        <v/>
      </c>
    </row>
    <row r="260" spans="1:11" ht="14">
      <c r="A260" s="39" t="s">
        <v>233</v>
      </c>
      <c r="B260" s="21"/>
      <c r="C260" s="21"/>
      <c r="D260" s="21"/>
      <c r="E260" s="21"/>
      <c r="F260" s="21"/>
      <c r="G260" s="21"/>
      <c r="H260" s="21"/>
      <c r="I260" s="21"/>
      <c r="J260" s="21"/>
      <c r="K260" s="21" t="str">
        <f t="shared" si="3"/>
        <v/>
      </c>
    </row>
    <row r="261" spans="1:11" ht="14">
      <c r="A261" s="39" t="s">
        <v>234</v>
      </c>
      <c r="B261" s="21"/>
      <c r="C261" s="21">
        <v>3</v>
      </c>
      <c r="D261" s="21">
        <v>1</v>
      </c>
      <c r="E261" s="21">
        <v>4</v>
      </c>
      <c r="F261" s="21"/>
      <c r="G261" s="60">
        <v>2</v>
      </c>
      <c r="H261" s="60"/>
      <c r="I261" s="21">
        <v>12</v>
      </c>
      <c r="J261" s="21">
        <v>1</v>
      </c>
      <c r="K261" s="21">
        <f t="shared" si="3"/>
        <v>23</v>
      </c>
    </row>
    <row r="262" spans="1:11" ht="14">
      <c r="A262" s="39" t="s">
        <v>120</v>
      </c>
      <c r="B262" s="21"/>
      <c r="C262" s="21"/>
      <c r="D262" s="21"/>
      <c r="E262" s="21"/>
      <c r="F262" s="21"/>
      <c r="G262" s="21"/>
      <c r="H262" s="21"/>
      <c r="I262" s="21"/>
      <c r="J262" s="21">
        <v>1</v>
      </c>
      <c r="K262" s="21">
        <f t="shared" si="3"/>
        <v>1</v>
      </c>
    </row>
    <row r="263" spans="1:11" ht="14">
      <c r="A263" s="39" t="s">
        <v>121</v>
      </c>
      <c r="B263" s="34"/>
      <c r="C263" s="34"/>
      <c r="D263" s="21"/>
      <c r="E263" s="21"/>
      <c r="F263" s="21"/>
      <c r="G263" s="21"/>
      <c r="H263" s="21"/>
      <c r="I263" s="21"/>
      <c r="J263" s="21">
        <v>2</v>
      </c>
      <c r="K263" s="21">
        <f t="shared" si="3"/>
        <v>2</v>
      </c>
    </row>
    <row r="264" spans="1:11" ht="14">
      <c r="A264" s="39" t="s">
        <v>122</v>
      </c>
      <c r="B264" s="21">
        <v>3</v>
      </c>
      <c r="C264" s="21">
        <v>12</v>
      </c>
      <c r="D264" s="21">
        <v>14</v>
      </c>
      <c r="E264" s="21">
        <v>4</v>
      </c>
      <c r="F264" s="21"/>
      <c r="G264" s="21"/>
      <c r="H264" s="21">
        <v>11</v>
      </c>
      <c r="I264" s="21">
        <v>4</v>
      </c>
      <c r="J264" s="21">
        <v>5</v>
      </c>
      <c r="K264" s="21">
        <f t="shared" si="3"/>
        <v>53</v>
      </c>
    </row>
    <row r="265" spans="1:11" ht="14">
      <c r="A265" s="39" t="s">
        <v>2</v>
      </c>
      <c r="B265" s="21"/>
      <c r="C265" s="21"/>
      <c r="D265" s="21">
        <v>1</v>
      </c>
      <c r="E265" s="21">
        <v>1</v>
      </c>
      <c r="F265" s="21"/>
      <c r="G265" s="21"/>
      <c r="H265" s="21">
        <v>1</v>
      </c>
      <c r="I265" s="21"/>
      <c r="J265" s="21">
        <v>8</v>
      </c>
      <c r="K265" s="21">
        <f t="shared" si="3"/>
        <v>11</v>
      </c>
    </row>
    <row r="266" spans="1:11" ht="14">
      <c r="A266" s="39" t="s">
        <v>420</v>
      </c>
      <c r="B266" s="21">
        <v>6</v>
      </c>
      <c r="C266" s="21">
        <v>49</v>
      </c>
      <c r="D266" s="21">
        <v>77</v>
      </c>
      <c r="E266" s="21">
        <v>96</v>
      </c>
      <c r="F266" s="21">
        <v>1</v>
      </c>
      <c r="G266" s="21">
        <v>30</v>
      </c>
      <c r="H266" s="21">
        <v>13</v>
      </c>
      <c r="I266" s="21">
        <v>90</v>
      </c>
      <c r="J266" s="21">
        <v>34</v>
      </c>
      <c r="K266" s="21">
        <f t="shared" si="3"/>
        <v>396</v>
      </c>
    </row>
    <row r="267" spans="1:11" ht="14">
      <c r="A267" s="39" t="s">
        <v>856</v>
      </c>
      <c r="B267" s="34">
        <v>3</v>
      </c>
      <c r="C267" s="34">
        <v>3</v>
      </c>
      <c r="D267" s="21">
        <v>3</v>
      </c>
      <c r="E267" s="21">
        <v>48</v>
      </c>
      <c r="F267" s="21"/>
      <c r="G267" s="21">
        <v>12</v>
      </c>
      <c r="H267" s="21">
        <v>11</v>
      </c>
      <c r="I267" s="21">
        <v>42</v>
      </c>
      <c r="J267" s="21">
        <v>10</v>
      </c>
      <c r="K267" s="21">
        <f t="shared" si="3"/>
        <v>132</v>
      </c>
    </row>
    <row r="268" spans="1:11" ht="14">
      <c r="A268" s="39" t="s">
        <v>744</v>
      </c>
      <c r="B268" s="27"/>
      <c r="C268" s="27"/>
      <c r="D268" s="21"/>
      <c r="E268" s="21"/>
      <c r="F268" s="21"/>
      <c r="G268" s="21"/>
      <c r="H268" s="21"/>
      <c r="I268" s="21"/>
      <c r="J268" s="21"/>
      <c r="K268" s="21" t="str">
        <f t="shared" si="3"/>
        <v/>
      </c>
    </row>
    <row r="269" spans="1:11" ht="14">
      <c r="A269" s="39" t="s">
        <v>857</v>
      </c>
      <c r="B269" s="21">
        <v>74</v>
      </c>
      <c r="C269" s="21">
        <v>77</v>
      </c>
      <c r="D269" s="21">
        <v>268</v>
      </c>
      <c r="E269" s="21">
        <v>91</v>
      </c>
      <c r="F269" s="21"/>
      <c r="G269" s="21"/>
      <c r="H269" s="21">
        <v>27</v>
      </c>
      <c r="I269" s="21"/>
      <c r="J269" s="21"/>
      <c r="K269" s="21">
        <f t="shared" si="3"/>
        <v>537</v>
      </c>
    </row>
    <row r="270" spans="1:11" ht="14">
      <c r="A270" s="39" t="s">
        <v>209</v>
      </c>
      <c r="B270" s="21"/>
      <c r="C270" s="21">
        <v>4</v>
      </c>
      <c r="D270" s="21"/>
      <c r="E270" s="21"/>
      <c r="F270" s="21"/>
      <c r="G270" s="21"/>
      <c r="H270" s="21"/>
      <c r="I270" s="21"/>
      <c r="J270" s="21">
        <v>7</v>
      </c>
      <c r="K270" s="21">
        <f t="shared" si="3"/>
        <v>11</v>
      </c>
    </row>
    <row r="271" spans="1:11">
      <c r="B271" s="20"/>
      <c r="C271" s="20"/>
      <c r="D271" s="20"/>
      <c r="E271" s="20"/>
      <c r="F271" s="20"/>
      <c r="G271" s="20"/>
      <c r="H271" s="20"/>
      <c r="I271" s="20"/>
      <c r="J271" s="20"/>
      <c r="K271" s="20"/>
    </row>
    <row r="272" spans="1:11" ht="14">
      <c r="A272" s="2" t="s">
        <v>1041</v>
      </c>
      <c r="B272" s="20"/>
      <c r="C272" s="20"/>
      <c r="D272" s="20"/>
      <c r="E272" s="20"/>
      <c r="F272" s="20"/>
      <c r="G272" s="20"/>
      <c r="H272" s="20"/>
      <c r="I272" s="20"/>
      <c r="J272" s="20"/>
      <c r="K272" s="20"/>
    </row>
    <row r="273" spans="1:11" ht="14">
      <c r="A273" s="38" t="s">
        <v>752</v>
      </c>
      <c r="B273" s="21">
        <v>15</v>
      </c>
      <c r="C273" s="21">
        <v>37</v>
      </c>
      <c r="D273" s="21">
        <v>230</v>
      </c>
      <c r="E273" s="21">
        <v>96</v>
      </c>
      <c r="F273" s="21">
        <v>10</v>
      </c>
      <c r="G273" s="21">
        <v>11</v>
      </c>
      <c r="H273" s="21">
        <v>30</v>
      </c>
      <c r="I273" s="21">
        <v>72</v>
      </c>
      <c r="J273" s="21">
        <v>43</v>
      </c>
      <c r="K273" s="21">
        <f t="shared" si="3"/>
        <v>544</v>
      </c>
    </row>
    <row r="274" spans="1:11" ht="14">
      <c r="A274" s="39" t="s">
        <v>747</v>
      </c>
      <c r="B274" s="21">
        <v>7</v>
      </c>
      <c r="C274" s="21">
        <v>6</v>
      </c>
      <c r="D274" s="21">
        <v>33</v>
      </c>
      <c r="E274" s="21">
        <v>15</v>
      </c>
      <c r="F274" s="21">
        <v>4</v>
      </c>
      <c r="G274" s="21">
        <v>31</v>
      </c>
      <c r="H274" s="21">
        <v>12</v>
      </c>
      <c r="I274" s="21">
        <v>12</v>
      </c>
      <c r="J274" s="21">
        <v>36</v>
      </c>
      <c r="K274" s="21">
        <f t="shared" ref="K274:K290" si="4">IF(SUM(B274:J274)&gt;0,SUM(B274:J274),"")</f>
        <v>156</v>
      </c>
    </row>
    <row r="275" spans="1:11" ht="14">
      <c r="A275" s="39" t="s">
        <v>610</v>
      </c>
      <c r="B275" s="21"/>
      <c r="C275" s="21"/>
      <c r="D275" s="21"/>
      <c r="E275" s="21"/>
      <c r="F275" s="21">
        <v>3</v>
      </c>
      <c r="G275" s="21"/>
      <c r="H275" s="21">
        <v>3</v>
      </c>
      <c r="I275" s="21"/>
      <c r="J275" s="21">
        <v>6</v>
      </c>
      <c r="K275" s="21">
        <f t="shared" si="4"/>
        <v>12</v>
      </c>
    </row>
    <row r="276" spans="1:11" ht="14">
      <c r="A276" s="39" t="s">
        <v>631</v>
      </c>
      <c r="B276" s="21">
        <v>59</v>
      </c>
      <c r="C276" s="21">
        <v>119</v>
      </c>
      <c r="D276" s="21">
        <v>70</v>
      </c>
      <c r="E276" s="21">
        <v>34</v>
      </c>
      <c r="F276" s="21">
        <v>90</v>
      </c>
      <c r="G276" s="21">
        <v>87</v>
      </c>
      <c r="H276" s="21">
        <v>25</v>
      </c>
      <c r="I276" s="21">
        <v>149</v>
      </c>
      <c r="J276" s="21">
        <v>12</v>
      </c>
      <c r="K276" s="21">
        <f t="shared" si="4"/>
        <v>645</v>
      </c>
    </row>
    <row r="277" spans="1:11" ht="14">
      <c r="A277" s="39" t="s">
        <v>484</v>
      </c>
      <c r="B277" s="21">
        <v>11</v>
      </c>
      <c r="C277" s="21">
        <v>10</v>
      </c>
      <c r="D277" s="21">
        <v>15</v>
      </c>
      <c r="E277" s="21">
        <v>76</v>
      </c>
      <c r="F277" s="21"/>
      <c r="G277" s="21">
        <v>24</v>
      </c>
      <c r="H277" s="21">
        <v>13</v>
      </c>
      <c r="I277" s="21"/>
      <c r="J277" s="21">
        <v>9</v>
      </c>
      <c r="K277" s="21">
        <f t="shared" si="4"/>
        <v>158</v>
      </c>
    </row>
    <row r="278" spans="1:11" ht="14">
      <c r="A278" s="39" t="s">
        <v>507</v>
      </c>
      <c r="B278" s="21"/>
      <c r="C278" s="21"/>
      <c r="D278" s="21"/>
      <c r="E278" s="21"/>
      <c r="F278" s="21"/>
      <c r="G278" s="21"/>
      <c r="H278" s="21"/>
      <c r="I278" s="21"/>
      <c r="J278" s="21">
        <v>50</v>
      </c>
      <c r="K278" s="21">
        <f t="shared" si="4"/>
        <v>50</v>
      </c>
    </row>
    <row r="279" spans="1:11" ht="14">
      <c r="A279" s="39" t="s">
        <v>553</v>
      </c>
      <c r="B279" s="21"/>
      <c r="C279" s="21"/>
      <c r="D279" s="21"/>
      <c r="E279" s="21">
        <v>3</v>
      </c>
      <c r="F279" s="21"/>
      <c r="G279" s="21"/>
      <c r="H279" s="21"/>
      <c r="I279" s="21"/>
      <c r="J279" s="21">
        <v>2</v>
      </c>
      <c r="K279" s="21">
        <f t="shared" si="4"/>
        <v>5</v>
      </c>
    </row>
    <row r="280" spans="1:11">
      <c r="A280" s="54"/>
      <c r="B280" s="20"/>
      <c r="C280" s="20"/>
      <c r="D280" s="20"/>
      <c r="E280" s="20"/>
      <c r="F280" s="20"/>
      <c r="G280" s="20"/>
      <c r="H280" s="20"/>
      <c r="I280" s="20"/>
      <c r="J280" s="20"/>
      <c r="K280" s="20"/>
    </row>
    <row r="281" spans="1:11" ht="14">
      <c r="A281" s="2" t="s">
        <v>1042</v>
      </c>
      <c r="B281" s="20"/>
      <c r="C281" s="20"/>
      <c r="D281" s="20"/>
      <c r="E281" s="20"/>
      <c r="F281" s="20"/>
      <c r="G281" s="20"/>
      <c r="H281" s="20"/>
      <c r="I281" s="20"/>
      <c r="J281" s="20"/>
      <c r="K281" s="20"/>
    </row>
    <row r="282" spans="1:11" ht="14">
      <c r="A282" s="38" t="s">
        <v>402</v>
      </c>
      <c r="B282" s="21">
        <v>19</v>
      </c>
      <c r="C282" s="21">
        <v>5</v>
      </c>
      <c r="D282" s="21">
        <v>31</v>
      </c>
      <c r="E282" s="21">
        <v>1</v>
      </c>
      <c r="F282" s="21"/>
      <c r="G282" s="21"/>
      <c r="H282" s="21">
        <v>3</v>
      </c>
      <c r="I282" s="21">
        <v>5</v>
      </c>
      <c r="J282" s="21"/>
      <c r="K282" s="21">
        <f t="shared" si="4"/>
        <v>64</v>
      </c>
    </row>
    <row r="283" spans="1:11" ht="14">
      <c r="A283" s="39" t="s">
        <v>403</v>
      </c>
      <c r="B283" s="21">
        <v>1</v>
      </c>
      <c r="C283" s="21"/>
      <c r="D283" s="21"/>
      <c r="E283" s="21">
        <v>9</v>
      </c>
      <c r="F283" s="21"/>
      <c r="G283" s="21"/>
      <c r="H283" s="21">
        <v>45</v>
      </c>
      <c r="I283" s="21"/>
      <c r="J283" s="21"/>
      <c r="K283" s="21">
        <f t="shared" si="4"/>
        <v>55</v>
      </c>
    </row>
    <row r="284" spans="1:11" ht="14">
      <c r="A284" s="39" t="s">
        <v>404</v>
      </c>
      <c r="B284" s="21">
        <v>3</v>
      </c>
      <c r="C284" s="21">
        <v>20</v>
      </c>
      <c r="D284" s="21">
        <v>9</v>
      </c>
      <c r="E284" s="21">
        <v>27</v>
      </c>
      <c r="F284" s="21">
        <v>1</v>
      </c>
      <c r="G284" s="21">
        <v>49</v>
      </c>
      <c r="H284" s="21">
        <v>3</v>
      </c>
      <c r="I284" s="21">
        <v>14</v>
      </c>
      <c r="J284" s="21">
        <v>3</v>
      </c>
      <c r="K284" s="21">
        <f t="shared" si="4"/>
        <v>129</v>
      </c>
    </row>
    <row r="285" spans="1:11" ht="14">
      <c r="A285" s="39" t="s">
        <v>262</v>
      </c>
      <c r="B285" s="21"/>
      <c r="C285" s="21"/>
      <c r="D285" s="21"/>
      <c r="E285" s="21"/>
      <c r="F285" s="21"/>
      <c r="G285" s="21"/>
      <c r="H285" s="21"/>
      <c r="I285" s="21"/>
      <c r="J285" s="21"/>
      <c r="K285" s="21" t="str">
        <f t="shared" si="4"/>
        <v/>
      </c>
    </row>
    <row r="286" spans="1:11" ht="14">
      <c r="A286" s="39" t="s">
        <v>654</v>
      </c>
      <c r="B286" s="21">
        <v>9</v>
      </c>
      <c r="C286" s="21">
        <v>32</v>
      </c>
      <c r="D286" s="21"/>
      <c r="E286" s="21">
        <v>7</v>
      </c>
      <c r="F286" s="21"/>
      <c r="G286" s="21">
        <v>9</v>
      </c>
      <c r="H286" s="21"/>
      <c r="I286" s="21"/>
      <c r="J286" s="21"/>
      <c r="K286" s="21">
        <f t="shared" si="4"/>
        <v>57</v>
      </c>
    </row>
    <row r="287" spans="1:11" ht="14">
      <c r="A287" s="39" t="s">
        <v>669</v>
      </c>
      <c r="B287" s="21"/>
      <c r="C287" s="21"/>
      <c r="D287" s="21"/>
      <c r="E287" s="21">
        <v>2</v>
      </c>
      <c r="F287" s="21"/>
      <c r="G287" s="21"/>
      <c r="H287" s="21"/>
      <c r="I287" s="21">
        <v>1</v>
      </c>
      <c r="J287" s="21"/>
      <c r="K287" s="21">
        <f t="shared" si="4"/>
        <v>3</v>
      </c>
    </row>
    <row r="288" spans="1:11" ht="14">
      <c r="A288" s="39" t="s">
        <v>670</v>
      </c>
      <c r="B288" s="21"/>
      <c r="C288" s="21">
        <v>13</v>
      </c>
      <c r="D288" s="21">
        <v>4</v>
      </c>
      <c r="E288" s="21">
        <v>18</v>
      </c>
      <c r="F288" s="21"/>
      <c r="G288" s="21">
        <v>9</v>
      </c>
      <c r="H288" s="21">
        <v>8</v>
      </c>
      <c r="I288" s="21">
        <v>93</v>
      </c>
      <c r="J288" s="21">
        <v>12</v>
      </c>
      <c r="K288" s="21">
        <f t="shared" si="4"/>
        <v>157</v>
      </c>
    </row>
    <row r="289" spans="1:12" ht="14">
      <c r="A289" s="39" t="s">
        <v>689</v>
      </c>
      <c r="B289" s="21">
        <v>7</v>
      </c>
      <c r="C289" s="21">
        <v>26</v>
      </c>
      <c r="D289" s="21">
        <v>6</v>
      </c>
      <c r="E289" s="21">
        <v>16</v>
      </c>
      <c r="F289" s="21"/>
      <c r="G289" s="21">
        <v>1</v>
      </c>
      <c r="H289" s="21">
        <v>7</v>
      </c>
      <c r="I289" s="21"/>
      <c r="J289" s="21"/>
      <c r="K289" s="21">
        <f t="shared" si="4"/>
        <v>63</v>
      </c>
    </row>
    <row r="290" spans="1:12" ht="14">
      <c r="A290" s="39" t="s">
        <v>690</v>
      </c>
      <c r="B290" s="21">
        <v>3</v>
      </c>
      <c r="C290" s="21">
        <v>8</v>
      </c>
      <c r="D290" s="21">
        <v>1</v>
      </c>
      <c r="E290" s="21">
        <v>14</v>
      </c>
      <c r="F290" s="21">
        <v>1</v>
      </c>
      <c r="G290" s="21">
        <v>12</v>
      </c>
      <c r="H290" s="21"/>
      <c r="I290" s="21">
        <v>34</v>
      </c>
      <c r="J290" s="21">
        <v>7</v>
      </c>
      <c r="K290" s="21">
        <f t="shared" si="4"/>
        <v>80</v>
      </c>
    </row>
    <row r="291" spans="1:12">
      <c r="B291" s="20"/>
      <c r="C291" s="20"/>
      <c r="D291" s="20"/>
      <c r="E291" s="20"/>
      <c r="F291" s="20"/>
      <c r="G291" s="20"/>
      <c r="H291" s="20"/>
      <c r="I291" s="20"/>
      <c r="J291" s="20"/>
      <c r="K291" s="20"/>
    </row>
    <row r="292" spans="1:12" ht="14">
      <c r="A292" s="32" t="s">
        <v>1043</v>
      </c>
      <c r="B292" s="21">
        <f>COUNT(B6:B6,B8:B38,B40:B53,B55:B62,B67:B94,B99:B103,B107:B133,B137:B148,B152:B161,B163:B168,B172:B185,B189:B191,B193:B246,B250:B267,B269:B269,B273:B277,B279:B290)</f>
        <v>65</v>
      </c>
      <c r="C292" s="21">
        <f t="shared" ref="C292:J292" si="5">COUNT(C6:C6,C8:C38,C40:C53,C55:C62,C67:C94,C99:C103,C107:C133,C137:C148,C152:C161,C163:C168,C172:C185,C189:C191,C193:C246,C250:C267,C269:C269,C273:C277,C279:C290)</f>
        <v>76</v>
      </c>
      <c r="D292" s="21">
        <f t="shared" si="5"/>
        <v>94</v>
      </c>
      <c r="E292" s="21">
        <f t="shared" si="5"/>
        <v>96</v>
      </c>
      <c r="F292" s="21">
        <f t="shared" si="5"/>
        <v>41</v>
      </c>
      <c r="G292" s="21">
        <f t="shared" si="5"/>
        <v>56</v>
      </c>
      <c r="H292" s="21">
        <f t="shared" si="5"/>
        <v>59</v>
      </c>
      <c r="I292" s="21">
        <f t="shared" si="5"/>
        <v>67</v>
      </c>
      <c r="J292" s="21">
        <f t="shared" si="5"/>
        <v>79</v>
      </c>
      <c r="K292" s="21">
        <f>COUNT(K6:K6,K8:K38,K40:K53,K55:K62,K67:K94,K99:K103,K107:K133,K137:K148,K152:K161,K163:K168,K172:K185,K189:K191,K193:K246,K250:K267,K269:K269,K273:K277,K279:K290)</f>
        <v>165</v>
      </c>
    </row>
    <row r="293" spans="1:12" ht="14">
      <c r="A293" s="7" t="s">
        <v>915</v>
      </c>
      <c r="B293" s="21">
        <f t="shared" ref="B293:K293" si="6">SUM(B6:B250)+SUM(B251:B290)</f>
        <v>540</v>
      </c>
      <c r="C293" s="21">
        <f t="shared" si="6"/>
        <v>1374</v>
      </c>
      <c r="D293" s="21">
        <f t="shared" si="6"/>
        <v>2298</v>
      </c>
      <c r="E293" s="21">
        <f t="shared" si="6"/>
        <v>1509</v>
      </c>
      <c r="F293" s="21">
        <f t="shared" si="6"/>
        <v>401</v>
      </c>
      <c r="G293" s="21">
        <f t="shared" si="6"/>
        <v>1207</v>
      </c>
      <c r="H293" s="21">
        <f t="shared" si="6"/>
        <v>523</v>
      </c>
      <c r="I293" s="21">
        <f t="shared" si="6"/>
        <v>1818</v>
      </c>
      <c r="J293" s="21">
        <f t="shared" si="6"/>
        <v>878</v>
      </c>
      <c r="K293" s="21">
        <f t="shared" si="6"/>
        <v>10548</v>
      </c>
      <c r="L293" s="71"/>
    </row>
    <row r="294" spans="1:12">
      <c r="A294" s="4"/>
      <c r="B294" s="20"/>
      <c r="C294" s="20"/>
      <c r="D294" s="20"/>
      <c r="E294" s="20"/>
      <c r="F294" s="20"/>
      <c r="G294" s="20"/>
      <c r="H294" s="20"/>
      <c r="I294" s="20"/>
      <c r="J294" s="20"/>
      <c r="K294" s="20"/>
    </row>
    <row r="295" spans="1:12">
      <c r="A295" s="33" t="s">
        <v>624</v>
      </c>
      <c r="B295" s="21">
        <v>2</v>
      </c>
      <c r="C295" s="21">
        <v>4</v>
      </c>
      <c r="D295" s="21">
        <v>2</v>
      </c>
      <c r="E295" s="21">
        <v>6</v>
      </c>
      <c r="F295" s="21">
        <v>4</v>
      </c>
      <c r="G295" s="21">
        <v>2</v>
      </c>
      <c r="H295" s="21">
        <v>4</v>
      </c>
      <c r="I295" s="21">
        <v>4</v>
      </c>
      <c r="J295" s="21">
        <v>1</v>
      </c>
      <c r="K295" s="21">
        <f>SUM(B295:J295)</f>
        <v>29</v>
      </c>
    </row>
    <row r="296" spans="1:12">
      <c r="A296" s="8" t="s">
        <v>850</v>
      </c>
      <c r="B296" s="21">
        <v>1</v>
      </c>
      <c r="C296" s="21">
        <v>1</v>
      </c>
      <c r="D296" s="21">
        <v>1</v>
      </c>
      <c r="E296" s="21">
        <v>2</v>
      </c>
      <c r="F296" s="21">
        <v>2</v>
      </c>
      <c r="G296" s="21">
        <v>1</v>
      </c>
      <c r="H296" s="21">
        <v>1</v>
      </c>
      <c r="I296" s="21">
        <v>2</v>
      </c>
      <c r="J296" s="21">
        <v>1</v>
      </c>
      <c r="K296" s="21">
        <f>SUM(B296:J296)</f>
        <v>12</v>
      </c>
    </row>
    <row r="297" spans="1:12">
      <c r="A297" s="8" t="s">
        <v>622</v>
      </c>
      <c r="B297" s="23">
        <v>0.34027777777777773</v>
      </c>
      <c r="C297" s="23">
        <v>0.25</v>
      </c>
      <c r="D297" s="23">
        <v>0.23958333333333334</v>
      </c>
      <c r="E297" s="23">
        <v>0.23958333333333334</v>
      </c>
      <c r="F297" s="23"/>
      <c r="G297" s="23">
        <v>0.3125</v>
      </c>
      <c r="H297" s="23">
        <v>0.25</v>
      </c>
      <c r="I297" s="23">
        <v>0.29166666666666669</v>
      </c>
      <c r="J297" s="23">
        <v>0.22222222222222221</v>
      </c>
      <c r="K297" s="21"/>
    </row>
    <row r="298" spans="1:12">
      <c r="A298" s="8" t="s">
        <v>623</v>
      </c>
      <c r="B298" s="23">
        <v>0.52083333333333337</v>
      </c>
      <c r="C298" s="23">
        <v>0.76388888888888884</v>
      </c>
      <c r="D298" s="23">
        <v>0.54166666666666663</v>
      </c>
      <c r="E298" s="23">
        <v>0.79166666666666663</v>
      </c>
      <c r="F298" s="23"/>
      <c r="G298" s="23">
        <v>0.77083333333333337</v>
      </c>
      <c r="H298" s="23">
        <v>0.66666666666666663</v>
      </c>
      <c r="I298" s="23">
        <v>0.75</v>
      </c>
      <c r="J298" s="23">
        <v>0.77430555555555547</v>
      </c>
      <c r="K298" s="21"/>
    </row>
    <row r="299" spans="1:12">
      <c r="A299" s="9" t="s">
        <v>876</v>
      </c>
      <c r="B299" s="21">
        <v>10</v>
      </c>
      <c r="C299" s="21">
        <v>67</v>
      </c>
      <c r="D299" s="21">
        <v>80</v>
      </c>
      <c r="E299" s="21">
        <v>81</v>
      </c>
      <c r="F299" s="21">
        <v>0</v>
      </c>
      <c r="G299" s="21">
        <v>122</v>
      </c>
      <c r="H299" s="21">
        <v>39</v>
      </c>
      <c r="I299" s="21">
        <v>108</v>
      </c>
      <c r="J299" s="21">
        <v>52.6</v>
      </c>
      <c r="K299" s="21"/>
    </row>
    <row r="300" spans="1:12">
      <c r="A300" s="9" t="s">
        <v>621</v>
      </c>
      <c r="B300" s="21">
        <v>1.5</v>
      </c>
      <c r="C300" s="21">
        <v>1</v>
      </c>
      <c r="D300" s="21">
        <v>2</v>
      </c>
      <c r="E300" s="21">
        <v>4</v>
      </c>
      <c r="F300" s="21">
        <v>0</v>
      </c>
      <c r="G300" s="21">
        <v>0.5</v>
      </c>
      <c r="H300" s="21">
        <v>0</v>
      </c>
      <c r="I300" s="21">
        <v>0.5</v>
      </c>
      <c r="J300" s="21">
        <v>2.25</v>
      </c>
      <c r="K300" s="21"/>
    </row>
    <row r="301" spans="1:12">
      <c r="A301" s="9" t="s">
        <v>618</v>
      </c>
      <c r="B301" s="21">
        <v>1</v>
      </c>
      <c r="C301" s="21">
        <v>10</v>
      </c>
      <c r="D301" s="21">
        <v>5</v>
      </c>
      <c r="E301" s="21">
        <v>10</v>
      </c>
      <c r="F301" s="21">
        <v>0</v>
      </c>
      <c r="G301" s="21">
        <v>6.5</v>
      </c>
      <c r="H301" s="21">
        <v>3.5</v>
      </c>
      <c r="I301" s="21">
        <v>8</v>
      </c>
      <c r="J301" s="21">
        <v>4.5</v>
      </c>
      <c r="K301" s="21"/>
    </row>
    <row r="302" spans="1:12">
      <c r="A302" s="9" t="s">
        <v>619</v>
      </c>
      <c r="B302" s="21">
        <v>3.5</v>
      </c>
      <c r="C302" s="21">
        <v>2</v>
      </c>
      <c r="D302" s="21">
        <v>2</v>
      </c>
      <c r="E302" s="21">
        <v>4</v>
      </c>
      <c r="F302" s="21">
        <v>1</v>
      </c>
      <c r="G302" s="21">
        <v>4</v>
      </c>
      <c r="H302" s="21">
        <v>6.5</v>
      </c>
      <c r="I302" s="21">
        <v>3</v>
      </c>
      <c r="J302" s="21">
        <v>8.75</v>
      </c>
      <c r="K302" s="21"/>
    </row>
    <row r="303" spans="1:12">
      <c r="A303" s="9" t="s">
        <v>215</v>
      </c>
      <c r="B303" s="21"/>
      <c r="C303" s="21"/>
      <c r="D303" s="21"/>
      <c r="E303" s="21"/>
      <c r="F303" s="21"/>
      <c r="G303" s="21"/>
      <c r="H303" s="21"/>
      <c r="I303" s="21"/>
      <c r="J303" s="21"/>
      <c r="K303" s="21"/>
    </row>
    <row r="304" spans="1:12">
      <c r="A304" s="9" t="s">
        <v>682</v>
      </c>
      <c r="B304" s="21"/>
      <c r="C304" s="21"/>
      <c r="D304" s="21"/>
      <c r="E304" s="21"/>
      <c r="F304" s="21"/>
      <c r="G304" s="21"/>
      <c r="H304" s="21"/>
      <c r="I304" s="21"/>
      <c r="J304" s="21"/>
      <c r="K304" s="21"/>
    </row>
    <row r="305" spans="1:11">
      <c r="A305" s="9" t="s">
        <v>993</v>
      </c>
      <c r="B305" s="21"/>
      <c r="C305" s="21"/>
      <c r="D305" s="21"/>
      <c r="E305" s="21"/>
      <c r="F305" s="21"/>
      <c r="G305" s="21"/>
      <c r="H305" s="21"/>
      <c r="I305" s="21"/>
      <c r="J305" s="21"/>
      <c r="K305" s="21"/>
    </row>
    <row r="306" spans="1:11">
      <c r="A306" s="9" t="s">
        <v>683</v>
      </c>
      <c r="B306" s="21"/>
      <c r="C306" s="21"/>
      <c r="D306" s="21"/>
      <c r="E306" s="21"/>
      <c r="F306" s="21"/>
      <c r="G306" s="21"/>
      <c r="H306" s="21"/>
      <c r="I306" s="21"/>
      <c r="J306" s="21"/>
      <c r="K306" s="21"/>
    </row>
    <row r="307" spans="1:11">
      <c r="A307" s="8" t="s">
        <v>763</v>
      </c>
      <c r="B307" s="21"/>
      <c r="C307" s="21"/>
      <c r="D307" s="21"/>
      <c r="E307" s="21"/>
      <c r="F307" s="21"/>
      <c r="G307" s="21"/>
      <c r="H307" s="21"/>
      <c r="I307" s="21"/>
      <c r="J307" s="21"/>
      <c r="K307" s="21"/>
    </row>
    <row r="308" spans="1:11">
      <c r="A308" s="10" t="s">
        <v>764</v>
      </c>
      <c r="B308" s="29" t="s">
        <v>349</v>
      </c>
      <c r="C308" s="29" t="s">
        <v>37</v>
      </c>
      <c r="D308" s="29" t="s">
        <v>281</v>
      </c>
      <c r="E308" s="29" t="s">
        <v>445</v>
      </c>
      <c r="F308" s="35"/>
      <c r="G308" s="29"/>
      <c r="H308" s="29"/>
      <c r="I308" s="21"/>
      <c r="J308" s="29"/>
      <c r="K308" s="21"/>
    </row>
    <row r="309" spans="1:11">
      <c r="A309" s="10" t="s">
        <v>765</v>
      </c>
      <c r="B309" s="29" t="s">
        <v>349</v>
      </c>
      <c r="C309" s="29" t="s">
        <v>37</v>
      </c>
      <c r="D309" s="29" t="s">
        <v>281</v>
      </c>
      <c r="E309" s="29" t="s">
        <v>445</v>
      </c>
      <c r="F309" s="35"/>
      <c r="G309" s="29"/>
      <c r="H309" s="29"/>
      <c r="I309" s="21"/>
      <c r="J309" s="29"/>
      <c r="K309" s="21"/>
    </row>
    <row r="310" spans="1:11">
      <c r="A310" s="10" t="s">
        <v>1017</v>
      </c>
      <c r="B310" s="29" t="s">
        <v>349</v>
      </c>
      <c r="C310" s="29" t="s">
        <v>37</v>
      </c>
      <c r="D310" s="29" t="s">
        <v>281</v>
      </c>
      <c r="E310" s="29" t="s">
        <v>445</v>
      </c>
      <c r="F310" s="35"/>
      <c r="G310" s="29"/>
      <c r="H310" s="29"/>
      <c r="I310" s="21"/>
      <c r="J310" s="29"/>
      <c r="K310" s="21"/>
    </row>
    <row r="311" spans="1:11">
      <c r="A311" s="9" t="s">
        <v>766</v>
      </c>
      <c r="B311" s="21"/>
      <c r="C311" s="21"/>
      <c r="D311" s="21"/>
      <c r="E311" s="21"/>
      <c r="F311" s="21"/>
      <c r="G311" s="21"/>
      <c r="H311" s="21"/>
      <c r="I311" s="21"/>
      <c r="J311" s="21"/>
      <c r="K311" s="21"/>
    </row>
    <row r="312" spans="1:11">
      <c r="A312" s="10" t="s">
        <v>764</v>
      </c>
      <c r="B312" s="28">
        <v>1</v>
      </c>
      <c r="C312" s="28">
        <v>0.8</v>
      </c>
      <c r="D312" s="28" t="s">
        <v>580</v>
      </c>
      <c r="E312" s="28" t="s">
        <v>750</v>
      </c>
      <c r="F312" s="28"/>
      <c r="G312" s="28"/>
      <c r="H312" s="28"/>
      <c r="I312" s="28"/>
      <c r="J312" s="28" t="s">
        <v>463</v>
      </c>
      <c r="K312" s="21"/>
    </row>
    <row r="313" spans="1:11">
      <c r="A313" s="10" t="s">
        <v>765</v>
      </c>
      <c r="B313" s="28">
        <v>1</v>
      </c>
      <c r="C313" s="28">
        <v>0.8</v>
      </c>
      <c r="D313" s="28" t="s">
        <v>580</v>
      </c>
      <c r="E313" s="28" t="s">
        <v>750</v>
      </c>
      <c r="F313" s="28"/>
      <c r="G313" s="28"/>
      <c r="H313" s="28"/>
      <c r="I313" s="28"/>
      <c r="J313" s="28" t="s">
        <v>463</v>
      </c>
      <c r="K313" s="21"/>
    </row>
    <row r="314" spans="1:11">
      <c r="A314" s="10" t="s">
        <v>1017</v>
      </c>
      <c r="B314" s="28">
        <v>1</v>
      </c>
      <c r="C314" s="28">
        <v>0.8</v>
      </c>
      <c r="D314" s="28" t="s">
        <v>580</v>
      </c>
      <c r="E314" s="28" t="s">
        <v>750</v>
      </c>
      <c r="F314" s="28"/>
      <c r="G314" s="28"/>
      <c r="H314" s="28"/>
      <c r="I314" s="28"/>
      <c r="J314" s="28" t="s">
        <v>463</v>
      </c>
      <c r="K314" s="21"/>
    </row>
    <row r="315" spans="1:11">
      <c r="A315" s="9" t="s">
        <v>1079</v>
      </c>
      <c r="B315" s="29"/>
      <c r="C315" s="29"/>
      <c r="D315" s="29"/>
      <c r="E315" s="28"/>
      <c r="F315" s="28"/>
      <c r="G315" s="28"/>
      <c r="H315" s="28"/>
      <c r="I315" s="28"/>
      <c r="J315" s="29"/>
      <c r="K315" s="21"/>
    </row>
    <row r="316" spans="1:11">
      <c r="A316" s="10" t="s">
        <v>764</v>
      </c>
      <c r="B316" s="29" t="s">
        <v>503</v>
      </c>
      <c r="C316" s="70" t="s">
        <v>38</v>
      </c>
      <c r="D316" s="70" t="s">
        <v>432</v>
      </c>
      <c r="E316" s="70" t="s">
        <v>751</v>
      </c>
      <c r="F316" s="70"/>
      <c r="G316" s="28"/>
      <c r="H316" s="28"/>
      <c r="I316" s="28"/>
      <c r="J316" s="29" t="s">
        <v>462</v>
      </c>
      <c r="K316" s="21"/>
    </row>
    <row r="317" spans="1:11">
      <c r="A317" s="10" t="s">
        <v>765</v>
      </c>
      <c r="B317" s="29" t="s">
        <v>503</v>
      </c>
      <c r="C317" s="70" t="s">
        <v>38</v>
      </c>
      <c r="D317" s="70" t="s">
        <v>432</v>
      </c>
      <c r="E317" s="70" t="s">
        <v>751</v>
      </c>
      <c r="F317" s="70"/>
      <c r="G317" s="28"/>
      <c r="H317" s="28"/>
      <c r="I317" s="28"/>
      <c r="J317" s="29" t="s">
        <v>462</v>
      </c>
      <c r="K317" s="21"/>
    </row>
    <row r="318" spans="1:11">
      <c r="A318" s="10" t="s">
        <v>1017</v>
      </c>
      <c r="B318" s="29" t="s">
        <v>503</v>
      </c>
      <c r="C318" s="70" t="s">
        <v>38</v>
      </c>
      <c r="D318" s="70" t="s">
        <v>432</v>
      </c>
      <c r="E318" s="70" t="s">
        <v>751</v>
      </c>
      <c r="F318" s="70"/>
      <c r="G318" s="28"/>
      <c r="H318" s="28"/>
      <c r="I318" s="28"/>
      <c r="J318" s="29" t="s">
        <v>462</v>
      </c>
      <c r="K318" s="21"/>
    </row>
    <row r="319" spans="1:11">
      <c r="A319" s="9" t="s">
        <v>872</v>
      </c>
      <c r="B319" s="29"/>
      <c r="C319" s="29"/>
      <c r="D319" s="29"/>
      <c r="E319" s="28"/>
      <c r="F319" s="28"/>
      <c r="G319" s="28"/>
      <c r="H319" s="28"/>
      <c r="I319" s="28"/>
      <c r="J319" s="29"/>
      <c r="K319" s="21"/>
    </row>
    <row r="320" spans="1:11">
      <c r="A320" s="10" t="s">
        <v>764</v>
      </c>
      <c r="B320" s="29" t="s">
        <v>504</v>
      </c>
      <c r="C320" s="29" t="s">
        <v>39</v>
      </c>
      <c r="D320" s="29" t="s">
        <v>587</v>
      </c>
      <c r="E320" s="37" t="s">
        <v>607</v>
      </c>
      <c r="F320" s="37"/>
      <c r="G320" s="37"/>
      <c r="H320" s="37"/>
      <c r="I320" s="28"/>
      <c r="J320" s="29" t="s">
        <v>316</v>
      </c>
      <c r="K320" s="21"/>
    </row>
    <row r="321" spans="1:11">
      <c r="A321" s="10" t="s">
        <v>765</v>
      </c>
      <c r="B321" s="29" t="s">
        <v>505</v>
      </c>
      <c r="C321" s="29" t="s">
        <v>39</v>
      </c>
      <c r="D321" s="29" t="s">
        <v>588</v>
      </c>
      <c r="E321" s="37" t="s">
        <v>607</v>
      </c>
      <c r="F321" s="37"/>
      <c r="G321" s="37"/>
      <c r="H321" s="37"/>
      <c r="I321" s="28"/>
      <c r="J321" s="29" t="s">
        <v>316</v>
      </c>
      <c r="K321" s="21"/>
    </row>
    <row r="322" spans="1:11">
      <c r="A322" s="10" t="s">
        <v>1017</v>
      </c>
      <c r="B322" s="29" t="s">
        <v>356</v>
      </c>
      <c r="C322" s="29" t="s">
        <v>39</v>
      </c>
      <c r="D322" s="29" t="s">
        <v>588</v>
      </c>
      <c r="E322" s="37" t="s">
        <v>607</v>
      </c>
      <c r="F322" s="37"/>
      <c r="G322" s="37"/>
      <c r="H322" s="37"/>
      <c r="I322" s="28"/>
      <c r="J322" s="29" t="s">
        <v>316</v>
      </c>
      <c r="K322" s="21"/>
    </row>
    <row r="323" spans="1:11">
      <c r="A323" s="8"/>
      <c r="B323" s="21"/>
      <c r="C323" s="21"/>
      <c r="D323" s="21"/>
      <c r="E323" s="21"/>
      <c r="F323" s="21"/>
      <c r="G323" s="21"/>
      <c r="H323" s="21"/>
      <c r="I323" s="21"/>
      <c r="J323" s="21"/>
      <c r="K323" s="21"/>
    </row>
    <row r="324" spans="1:11" ht="42">
      <c r="A324" s="10" t="s">
        <v>615</v>
      </c>
      <c r="B324" s="24" t="s">
        <v>347</v>
      </c>
      <c r="C324" s="24" t="s">
        <v>358</v>
      </c>
      <c r="D324" s="24" t="s">
        <v>280</v>
      </c>
      <c r="E324" s="24" t="s">
        <v>459</v>
      </c>
      <c r="F324" s="24" t="s">
        <v>387</v>
      </c>
      <c r="G324" s="24" t="s">
        <v>387</v>
      </c>
      <c r="H324" s="24" t="s">
        <v>468</v>
      </c>
      <c r="I324" s="24" t="s">
        <v>389</v>
      </c>
      <c r="J324" s="24" t="s">
        <v>315</v>
      </c>
      <c r="K324" s="21"/>
    </row>
    <row r="325" spans="1:11" ht="28">
      <c r="B325" s="24" t="s">
        <v>348</v>
      </c>
      <c r="C325" s="24" t="s">
        <v>359</v>
      </c>
      <c r="D325" s="21" t="s">
        <v>279</v>
      </c>
      <c r="E325" s="24" t="s">
        <v>460</v>
      </c>
      <c r="F325" s="24" t="s">
        <v>388</v>
      </c>
      <c r="G325" s="24" t="s">
        <v>388</v>
      </c>
      <c r="H325" s="24" t="s">
        <v>767</v>
      </c>
      <c r="I325" s="24" t="s">
        <v>549</v>
      </c>
      <c r="J325" s="24"/>
      <c r="K325" s="21"/>
    </row>
    <row r="326" spans="1:11" ht="42">
      <c r="B326" s="24"/>
      <c r="C326" s="24" t="s">
        <v>217</v>
      </c>
      <c r="D326" s="24"/>
      <c r="E326" s="24" t="s">
        <v>461</v>
      </c>
      <c r="F326" s="24" t="s">
        <v>279</v>
      </c>
      <c r="G326" s="24"/>
      <c r="H326" s="24" t="s">
        <v>456</v>
      </c>
      <c r="I326" s="24" t="s">
        <v>904</v>
      </c>
      <c r="J326" s="24"/>
      <c r="K326" s="21"/>
    </row>
    <row r="327" spans="1:11" ht="28">
      <c r="B327" s="24"/>
      <c r="C327" s="24" t="s">
        <v>36</v>
      </c>
      <c r="D327" s="24"/>
      <c r="E327" s="24" t="s">
        <v>464</v>
      </c>
      <c r="F327" s="24" t="s">
        <v>314</v>
      </c>
      <c r="G327" s="24"/>
      <c r="H327" s="24" t="s">
        <v>308</v>
      </c>
      <c r="I327" s="24" t="s">
        <v>457</v>
      </c>
      <c r="J327" s="24"/>
      <c r="K327" s="21"/>
    </row>
    <row r="328" spans="1:11" ht="14">
      <c r="B328" s="21"/>
      <c r="C328" s="21"/>
      <c r="D328" s="21"/>
      <c r="E328" s="61" t="s">
        <v>465</v>
      </c>
      <c r="F328" s="21"/>
      <c r="G328" s="21"/>
      <c r="H328" s="21"/>
      <c r="I328" s="21"/>
      <c r="J328" s="24"/>
      <c r="K328" s="21"/>
    </row>
    <row r="329" spans="1:11" ht="14">
      <c r="B329" s="21"/>
      <c r="C329" s="21"/>
      <c r="D329" s="21"/>
      <c r="E329" s="61" t="s">
        <v>466</v>
      </c>
      <c r="F329" s="21"/>
      <c r="G329" s="21"/>
      <c r="H329" s="21"/>
      <c r="I329" s="21"/>
      <c r="J329" s="21"/>
      <c r="K329" s="21"/>
    </row>
    <row r="331" spans="1:11" ht="14">
      <c r="A331" s="73" t="s">
        <v>753</v>
      </c>
    </row>
    <row r="333" spans="1:11" ht="14">
      <c r="A333" s="73" t="s">
        <v>591</v>
      </c>
    </row>
    <row r="334" spans="1:11" ht="14">
      <c r="A334" s="74">
        <v>0.86458333333333337</v>
      </c>
    </row>
    <row r="335" spans="1:11" ht="14">
      <c r="A335" s="73" t="s">
        <v>592</v>
      </c>
    </row>
    <row r="337" spans="1:1" ht="14">
      <c r="A337" s="73" t="s">
        <v>1047</v>
      </c>
    </row>
    <row r="339" spans="1:1" ht="14">
      <c r="A339" s="73" t="s">
        <v>911</v>
      </c>
    </row>
    <row r="340" spans="1:1" ht="14">
      <c r="A340" s="73" t="s">
        <v>906</v>
      </c>
    </row>
    <row r="342" spans="1:1" ht="14">
      <c r="A342" s="73" t="s">
        <v>321</v>
      </c>
    </row>
    <row r="343" spans="1:1" ht="14">
      <c r="A343" s="73" t="s">
        <v>322</v>
      </c>
    </row>
    <row r="345" spans="1:1" ht="14">
      <c r="A345" s="73" t="s">
        <v>323</v>
      </c>
    </row>
    <row r="346" spans="1:1" ht="14">
      <c r="A346" s="73" t="s">
        <v>910</v>
      </c>
    </row>
    <row r="347" spans="1:1" ht="14">
      <c r="A347" s="73" t="s">
        <v>768</v>
      </c>
    </row>
    <row r="348" spans="1:1" ht="14">
      <c r="A348" s="73" t="s">
        <v>779</v>
      </c>
    </row>
    <row r="349" spans="1:1" ht="14">
      <c r="A349" s="73" t="s">
        <v>780</v>
      </c>
    </row>
    <row r="350" spans="1:1" ht="14">
      <c r="A350" s="73" t="s">
        <v>772</v>
      </c>
    </row>
    <row r="351" spans="1:1" ht="14">
      <c r="A351" s="73" t="s">
        <v>634</v>
      </c>
    </row>
    <row r="352" spans="1:1" ht="14">
      <c r="A352" s="73" t="s">
        <v>635</v>
      </c>
    </row>
    <row r="353" spans="1:1" ht="14">
      <c r="A353" s="73" t="s">
        <v>636</v>
      </c>
    </row>
    <row r="354" spans="1:1" ht="14">
      <c r="A354" s="73" t="s">
        <v>491</v>
      </c>
    </row>
  </sheetData>
  <phoneticPr fontId="9" type="noConversion"/>
  <pageMargins left="0.75" right="0.75" top="1" bottom="1" header="0.5" footer="0.5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67"/>
  <sheetViews>
    <sheetView topLeftCell="A282" zoomScale="125" workbookViewId="0">
      <selection activeCell="I4" sqref="I4"/>
    </sheetView>
  </sheetViews>
  <sheetFormatPr baseColWidth="10" defaultColWidth="8.6640625" defaultRowHeight="13"/>
  <cols>
    <col min="1" max="1" width="25.6640625" customWidth="1"/>
    <col min="2" max="4" width="8.6640625" customWidth="1"/>
    <col min="5" max="5" width="9" customWidth="1"/>
    <col min="6" max="6" width="9.6640625" customWidth="1"/>
    <col min="7" max="7" width="9.83203125" customWidth="1"/>
    <col min="8" max="8" width="8.5" customWidth="1"/>
    <col min="9" max="9" width="9.33203125" customWidth="1"/>
    <col min="10" max="10" width="9.6640625" customWidth="1"/>
  </cols>
  <sheetData>
    <row r="1" spans="1:12">
      <c r="A1" s="3" t="s">
        <v>492</v>
      </c>
      <c r="B1" t="s">
        <v>1096</v>
      </c>
      <c r="D1" s="5" t="s">
        <v>514</v>
      </c>
      <c r="E1" s="5">
        <f>K303</f>
        <v>171</v>
      </c>
      <c r="F1" s="5"/>
      <c r="G1" s="5"/>
      <c r="H1" s="5"/>
      <c r="I1" s="5"/>
      <c r="J1" s="5"/>
    </row>
    <row r="2" spans="1:12">
      <c r="A2" s="3"/>
      <c r="D2" s="5"/>
      <c r="E2" s="5"/>
      <c r="F2" s="5"/>
      <c r="G2" s="5"/>
      <c r="H2" s="5"/>
      <c r="I2" s="5"/>
      <c r="J2" s="5"/>
    </row>
    <row r="3" spans="1:12" ht="24" customHeight="1">
      <c r="A3" s="3"/>
      <c r="B3" s="40" t="s">
        <v>694</v>
      </c>
      <c r="C3" s="47" t="s">
        <v>292</v>
      </c>
      <c r="D3" s="47" t="s">
        <v>831</v>
      </c>
      <c r="E3" s="40" t="s">
        <v>297</v>
      </c>
      <c r="F3" s="40" t="s">
        <v>518</v>
      </c>
      <c r="G3" s="47" t="s">
        <v>434</v>
      </c>
      <c r="H3" s="47" t="s">
        <v>519</v>
      </c>
      <c r="I3" s="47" t="s">
        <v>68</v>
      </c>
      <c r="J3" s="40" t="s">
        <v>69</v>
      </c>
      <c r="K3" s="41" t="s">
        <v>378</v>
      </c>
    </row>
    <row r="4" spans="1:12" ht="14">
      <c r="B4" s="46"/>
      <c r="C4" s="46"/>
      <c r="D4" s="42"/>
      <c r="E4" s="42"/>
      <c r="F4" s="76" t="s">
        <v>299</v>
      </c>
      <c r="G4" s="42"/>
      <c r="H4" s="42"/>
      <c r="I4" s="42"/>
      <c r="J4" s="42"/>
      <c r="K4" s="72"/>
      <c r="L4" s="52"/>
    </row>
    <row r="5" spans="1:12" s="1" customFormat="1" ht="12">
      <c r="A5" s="53" t="s">
        <v>843</v>
      </c>
      <c r="B5" s="68"/>
      <c r="C5" s="68"/>
      <c r="D5" s="19"/>
      <c r="E5" s="19"/>
      <c r="F5" s="19"/>
      <c r="G5" s="19"/>
      <c r="H5" s="19"/>
      <c r="I5" s="19"/>
      <c r="J5" s="19"/>
      <c r="K5" s="43"/>
    </row>
    <row r="6" spans="1:12" ht="14">
      <c r="A6" s="39" t="s">
        <v>1</v>
      </c>
      <c r="B6" s="21"/>
      <c r="C6" s="21"/>
      <c r="D6" s="21"/>
      <c r="E6" s="21"/>
      <c r="F6" s="21"/>
      <c r="G6" s="21"/>
      <c r="H6" s="21"/>
      <c r="I6" s="21">
        <v>1</v>
      </c>
      <c r="J6" s="21"/>
      <c r="K6" s="21">
        <f t="shared" ref="K6:K75" si="0">IF(SUM(B6:J6)&gt;0,SUM(B6:J6),"")</f>
        <v>1</v>
      </c>
    </row>
    <row r="7" spans="1:12" ht="14">
      <c r="A7" s="39" t="s">
        <v>376</v>
      </c>
      <c r="B7" s="21"/>
      <c r="C7" s="21"/>
      <c r="D7" s="21"/>
      <c r="E7" s="21"/>
      <c r="F7" s="21"/>
      <c r="G7" s="21"/>
      <c r="H7" s="21"/>
      <c r="I7" s="21"/>
      <c r="J7" s="21"/>
      <c r="K7" s="21" t="str">
        <f t="shared" si="0"/>
        <v/>
      </c>
    </row>
    <row r="8" spans="1:12" ht="14">
      <c r="A8" s="39" t="s">
        <v>245</v>
      </c>
      <c r="B8" s="21">
        <v>3</v>
      </c>
      <c r="C8" s="21"/>
      <c r="D8" s="21"/>
      <c r="E8" s="21"/>
      <c r="F8" s="21"/>
      <c r="G8" s="21"/>
      <c r="H8" s="21"/>
      <c r="I8" s="21"/>
      <c r="J8" s="21"/>
      <c r="K8" s="21">
        <f t="shared" si="0"/>
        <v>3</v>
      </c>
    </row>
    <row r="9" spans="1:12" ht="14">
      <c r="A9" s="39" t="s">
        <v>246</v>
      </c>
      <c r="B9" s="21"/>
      <c r="C9" s="21"/>
      <c r="D9" s="21"/>
      <c r="E9" s="21"/>
      <c r="F9" s="21"/>
      <c r="G9" s="21"/>
      <c r="H9" s="21"/>
      <c r="I9" s="21"/>
      <c r="J9" s="21"/>
      <c r="K9" s="21" t="str">
        <f t="shared" si="0"/>
        <v/>
      </c>
    </row>
    <row r="10" spans="1:12" ht="14">
      <c r="A10" s="39" t="s">
        <v>247</v>
      </c>
      <c r="B10" s="21"/>
      <c r="C10" s="21"/>
      <c r="D10" s="21"/>
      <c r="E10" s="21"/>
      <c r="F10" s="21"/>
      <c r="G10" s="21"/>
      <c r="H10" s="21"/>
      <c r="I10" s="21">
        <v>52</v>
      </c>
      <c r="J10" s="21"/>
      <c r="K10" s="21">
        <f t="shared" si="0"/>
        <v>52</v>
      </c>
    </row>
    <row r="11" spans="1:12" ht="14">
      <c r="A11" s="39" t="s">
        <v>248</v>
      </c>
      <c r="B11" s="21"/>
      <c r="C11" s="21"/>
      <c r="D11" s="21"/>
      <c r="E11" s="21"/>
      <c r="F11" s="21"/>
      <c r="G11" s="21"/>
      <c r="H11" s="21"/>
      <c r="I11" s="21">
        <v>7</v>
      </c>
      <c r="J11" s="21"/>
      <c r="K11" s="21">
        <f t="shared" si="0"/>
        <v>7</v>
      </c>
    </row>
    <row r="12" spans="1:12" ht="14">
      <c r="A12" s="54" t="s">
        <v>649</v>
      </c>
      <c r="B12" s="21"/>
      <c r="C12" s="21"/>
      <c r="D12" s="21"/>
      <c r="E12" s="21"/>
      <c r="F12" s="21"/>
      <c r="G12" s="21"/>
      <c r="H12" s="21"/>
      <c r="I12" s="21">
        <v>1</v>
      </c>
      <c r="J12" s="21"/>
      <c r="K12" s="21">
        <f t="shared" si="0"/>
        <v>1</v>
      </c>
    </row>
    <row r="13" spans="1:12">
      <c r="A13" s="54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2" ht="14">
      <c r="A14" s="2" t="s">
        <v>995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2" ht="14">
      <c r="A15" s="38" t="s">
        <v>695</v>
      </c>
      <c r="B15" s="21"/>
      <c r="C15" s="21"/>
      <c r="D15" s="21"/>
      <c r="E15" s="21"/>
      <c r="F15" s="21"/>
      <c r="G15" s="21"/>
      <c r="H15" s="21"/>
      <c r="I15" s="21"/>
      <c r="J15" s="21"/>
      <c r="K15" s="21" t="str">
        <f t="shared" si="0"/>
        <v/>
      </c>
    </row>
    <row r="16" spans="1:12" ht="14">
      <c r="A16" s="38" t="s">
        <v>570</v>
      </c>
      <c r="B16" s="21"/>
      <c r="C16" s="21"/>
      <c r="D16" s="21"/>
      <c r="E16" s="21"/>
      <c r="F16" s="21"/>
      <c r="G16" s="21"/>
      <c r="H16" s="21"/>
      <c r="I16" s="21"/>
      <c r="J16" s="21"/>
      <c r="K16" s="21" t="str">
        <f t="shared" si="0"/>
        <v/>
      </c>
    </row>
    <row r="17" spans="1:11" ht="14">
      <c r="A17" s="38" t="s">
        <v>571</v>
      </c>
      <c r="B17" s="21"/>
      <c r="C17" s="21">
        <v>1</v>
      </c>
      <c r="D17" s="21">
        <v>2</v>
      </c>
      <c r="E17" s="21">
        <v>2</v>
      </c>
      <c r="F17" s="21">
        <v>1</v>
      </c>
      <c r="G17" s="21"/>
      <c r="H17" s="21">
        <v>1</v>
      </c>
      <c r="I17" s="21"/>
      <c r="J17" s="21"/>
      <c r="K17" s="21">
        <f t="shared" si="0"/>
        <v>7</v>
      </c>
    </row>
    <row r="18" spans="1:11" ht="14">
      <c r="A18" s="38" t="s">
        <v>572</v>
      </c>
      <c r="B18" s="21"/>
      <c r="C18" s="21"/>
      <c r="D18" s="21"/>
      <c r="E18" s="21"/>
      <c r="F18" s="21"/>
      <c r="G18" s="21"/>
      <c r="H18" s="21"/>
      <c r="I18" s="21"/>
      <c r="J18" s="21"/>
      <c r="K18" s="21" t="str">
        <f t="shared" si="0"/>
        <v/>
      </c>
    </row>
    <row r="19" spans="1:11" ht="14">
      <c r="A19" s="38" t="s">
        <v>821</v>
      </c>
      <c r="B19" s="21"/>
      <c r="C19" s="21"/>
      <c r="D19" s="21"/>
      <c r="E19" s="21"/>
      <c r="F19" s="21"/>
      <c r="G19" s="21">
        <v>1</v>
      </c>
      <c r="H19" s="21"/>
      <c r="I19" s="21"/>
      <c r="J19" s="21"/>
      <c r="K19" s="21">
        <f t="shared" si="0"/>
        <v>1</v>
      </c>
    </row>
    <row r="20" spans="1:11" ht="14">
      <c r="A20" s="38" t="s">
        <v>528</v>
      </c>
      <c r="B20" s="21"/>
      <c r="C20" s="21"/>
      <c r="D20" s="21"/>
      <c r="E20" s="21"/>
      <c r="F20" s="21"/>
      <c r="G20" s="21"/>
      <c r="H20" s="21"/>
      <c r="I20" s="21">
        <v>6</v>
      </c>
      <c r="J20" s="21"/>
      <c r="K20" s="21">
        <f t="shared" si="0"/>
        <v>6</v>
      </c>
    </row>
    <row r="21" spans="1:11" ht="14">
      <c r="A21" s="38" t="s">
        <v>390</v>
      </c>
      <c r="B21" s="21"/>
      <c r="C21" s="21">
        <v>2</v>
      </c>
      <c r="D21" s="21">
        <v>6</v>
      </c>
      <c r="E21" s="21">
        <v>10</v>
      </c>
      <c r="F21" s="21">
        <v>12</v>
      </c>
      <c r="G21" s="21">
        <v>6</v>
      </c>
      <c r="H21" s="21">
        <v>17</v>
      </c>
      <c r="I21" s="21"/>
      <c r="J21" s="21">
        <v>6</v>
      </c>
      <c r="K21" s="21">
        <f t="shared" si="0"/>
        <v>59</v>
      </c>
    </row>
    <row r="22" spans="1:11">
      <c r="A22" s="54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11" ht="14">
      <c r="A23" s="2" t="s">
        <v>983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1" ht="14">
      <c r="A24" s="69" t="s">
        <v>242</v>
      </c>
      <c r="B24" s="36"/>
      <c r="C24" s="36"/>
      <c r="D24" s="36"/>
      <c r="E24" s="36"/>
      <c r="F24" s="36"/>
      <c r="G24" s="36"/>
      <c r="H24" s="36"/>
      <c r="I24" s="36"/>
      <c r="J24" s="36"/>
      <c r="K24" s="21" t="str">
        <f t="shared" si="0"/>
        <v/>
      </c>
    </row>
    <row r="25" spans="1:11">
      <c r="A25" s="57" t="s">
        <v>123</v>
      </c>
      <c r="B25" s="45"/>
      <c r="C25" s="45"/>
      <c r="D25" s="45"/>
      <c r="E25" s="45"/>
      <c r="F25" s="45">
        <v>1</v>
      </c>
      <c r="G25" s="45"/>
      <c r="H25" s="45"/>
      <c r="I25" s="45"/>
      <c r="J25" s="45"/>
      <c r="K25" s="21">
        <f t="shared" si="0"/>
        <v>1</v>
      </c>
    </row>
    <row r="26" spans="1:11">
      <c r="A26" s="56" t="s">
        <v>408</v>
      </c>
      <c r="B26" s="21"/>
      <c r="C26" s="21"/>
      <c r="D26" s="21"/>
      <c r="E26" s="21"/>
      <c r="F26" s="21"/>
      <c r="G26" s="21"/>
      <c r="H26" s="21"/>
      <c r="I26" s="21"/>
      <c r="J26" s="21"/>
      <c r="K26" s="21" t="str">
        <f t="shared" si="0"/>
        <v/>
      </c>
    </row>
    <row r="27" spans="1:11">
      <c r="A27" s="58" t="s">
        <v>266</v>
      </c>
      <c r="B27" s="21">
        <v>8</v>
      </c>
      <c r="C27" s="21">
        <v>40</v>
      </c>
      <c r="D27" s="21">
        <v>6</v>
      </c>
      <c r="E27" s="21">
        <v>41</v>
      </c>
      <c r="F27" s="21">
        <v>14</v>
      </c>
      <c r="G27" s="21"/>
      <c r="H27" s="21">
        <v>20</v>
      </c>
      <c r="I27" s="21">
        <v>66</v>
      </c>
      <c r="J27" s="21"/>
      <c r="K27" s="21">
        <f t="shared" si="0"/>
        <v>195</v>
      </c>
    </row>
    <row r="28" spans="1:11">
      <c r="A28" s="55" t="s">
        <v>267</v>
      </c>
      <c r="B28" s="21">
        <v>8</v>
      </c>
      <c r="C28" s="21"/>
      <c r="D28" s="21">
        <v>15</v>
      </c>
      <c r="E28" s="21">
        <v>4</v>
      </c>
      <c r="F28" s="21">
        <v>1</v>
      </c>
      <c r="G28" s="21"/>
      <c r="H28" s="21"/>
      <c r="I28" s="21"/>
      <c r="J28" s="21"/>
      <c r="K28" s="21">
        <f t="shared" si="0"/>
        <v>28</v>
      </c>
    </row>
    <row r="29" spans="1:11">
      <c r="A29" s="55" t="s">
        <v>268</v>
      </c>
      <c r="B29" s="21"/>
      <c r="C29" s="21"/>
      <c r="D29" s="21"/>
      <c r="E29" s="21"/>
      <c r="F29" s="21">
        <v>8</v>
      </c>
      <c r="G29" s="21"/>
      <c r="H29" s="21"/>
      <c r="I29" s="21">
        <v>2</v>
      </c>
      <c r="J29" s="21"/>
      <c r="K29" s="21">
        <f t="shared" si="0"/>
        <v>10</v>
      </c>
    </row>
    <row r="30" spans="1:11">
      <c r="A30" s="55" t="s">
        <v>269</v>
      </c>
      <c r="B30" s="21"/>
      <c r="C30" s="21"/>
      <c r="D30" s="21"/>
      <c r="E30" s="21"/>
      <c r="F30" s="21"/>
      <c r="G30" s="34"/>
      <c r="H30" s="34"/>
      <c r="I30" s="21"/>
      <c r="J30" s="21"/>
      <c r="K30" s="21" t="str">
        <f t="shared" si="0"/>
        <v/>
      </c>
    </row>
    <row r="31" spans="1:11">
      <c r="A31" s="55" t="s">
        <v>410</v>
      </c>
      <c r="B31" s="21">
        <v>9</v>
      </c>
      <c r="C31" s="21">
        <v>36</v>
      </c>
      <c r="D31" s="21">
        <v>16</v>
      </c>
      <c r="E31" s="21">
        <v>15</v>
      </c>
      <c r="F31" s="21">
        <v>11</v>
      </c>
      <c r="G31" s="21">
        <v>38</v>
      </c>
      <c r="H31" s="21">
        <v>7</v>
      </c>
      <c r="I31" s="21">
        <v>22</v>
      </c>
      <c r="J31" s="21"/>
      <c r="K31" s="21">
        <f t="shared" si="0"/>
        <v>154</v>
      </c>
    </row>
    <row r="32" spans="1:11">
      <c r="A32" s="55" t="s">
        <v>40</v>
      </c>
      <c r="B32" s="21"/>
      <c r="C32" s="21"/>
      <c r="D32" s="21"/>
      <c r="E32" s="21">
        <v>1</v>
      </c>
      <c r="F32" s="21"/>
      <c r="G32" s="21"/>
      <c r="H32" s="21"/>
      <c r="I32" s="21"/>
      <c r="J32" s="21"/>
      <c r="K32" s="21">
        <f t="shared" si="0"/>
        <v>1</v>
      </c>
    </row>
    <row r="33" spans="1:11">
      <c r="A33" s="55" t="s">
        <v>411</v>
      </c>
      <c r="B33" s="21"/>
      <c r="C33" s="21"/>
      <c r="D33" s="21"/>
      <c r="E33" s="21"/>
      <c r="F33" s="21">
        <v>2</v>
      </c>
      <c r="G33" s="21"/>
      <c r="H33" s="21"/>
      <c r="I33" s="21">
        <v>4</v>
      </c>
      <c r="J33" s="21"/>
      <c r="K33" s="21">
        <f t="shared" si="0"/>
        <v>6</v>
      </c>
    </row>
    <row r="34" spans="1:11">
      <c r="A34" s="55" t="s">
        <v>568</v>
      </c>
      <c r="B34" s="21"/>
      <c r="C34" s="21"/>
      <c r="D34" s="21">
        <v>5</v>
      </c>
      <c r="E34" s="21"/>
      <c r="F34" s="21"/>
      <c r="G34" s="21">
        <v>1</v>
      </c>
      <c r="H34" s="21"/>
      <c r="I34" s="21">
        <v>3</v>
      </c>
      <c r="J34" s="21"/>
      <c r="K34" s="21">
        <f t="shared" si="0"/>
        <v>9</v>
      </c>
    </row>
    <row r="35" spans="1:11">
      <c r="A35" s="55" t="s">
        <v>569</v>
      </c>
      <c r="B35" s="21"/>
      <c r="C35" s="21"/>
      <c r="D35" s="21"/>
      <c r="E35" s="21">
        <v>6</v>
      </c>
      <c r="F35" s="21">
        <v>7</v>
      </c>
      <c r="G35" s="21"/>
      <c r="H35" s="21"/>
      <c r="I35" s="21">
        <v>4</v>
      </c>
      <c r="J35" s="21"/>
      <c r="K35" s="21">
        <f t="shared" si="0"/>
        <v>17</v>
      </c>
    </row>
    <row r="36" spans="1:11">
      <c r="A36" s="55" t="s">
        <v>417</v>
      </c>
      <c r="B36" s="21"/>
      <c r="C36" s="21"/>
      <c r="D36" s="21"/>
      <c r="E36" s="21">
        <v>2</v>
      </c>
      <c r="F36" s="21"/>
      <c r="G36" s="21"/>
      <c r="H36" s="21"/>
      <c r="I36" s="21">
        <v>2</v>
      </c>
      <c r="J36" s="21"/>
      <c r="K36" s="21">
        <f t="shared" si="0"/>
        <v>4</v>
      </c>
    </row>
    <row r="37" spans="1:11">
      <c r="A37" s="55" t="s">
        <v>124</v>
      </c>
      <c r="B37" s="21"/>
      <c r="C37" s="21"/>
      <c r="D37" s="21"/>
      <c r="E37" s="21"/>
      <c r="F37" s="21"/>
      <c r="G37" s="21"/>
      <c r="H37" s="21"/>
      <c r="I37" s="21">
        <v>5</v>
      </c>
      <c r="J37" s="21"/>
      <c r="K37" s="21">
        <f t="shared" si="0"/>
        <v>5</v>
      </c>
    </row>
    <row r="38" spans="1:11">
      <c r="A38" s="55" t="s">
        <v>418</v>
      </c>
      <c r="B38" s="21">
        <v>2</v>
      </c>
      <c r="C38" s="21"/>
      <c r="D38" s="21">
        <v>1</v>
      </c>
      <c r="E38" s="21"/>
      <c r="F38" s="21"/>
      <c r="G38" s="21"/>
      <c r="H38" s="21"/>
      <c r="I38" s="21">
        <v>7</v>
      </c>
      <c r="J38" s="21"/>
      <c r="K38" s="21">
        <f t="shared" si="0"/>
        <v>10</v>
      </c>
    </row>
    <row r="39" spans="1:11">
      <c r="A39" s="55" t="s">
        <v>849</v>
      </c>
      <c r="B39" s="21"/>
      <c r="C39" s="21"/>
      <c r="D39" s="21"/>
      <c r="E39" s="21">
        <v>5</v>
      </c>
      <c r="F39" s="21"/>
      <c r="G39" s="21"/>
      <c r="H39" s="21"/>
      <c r="I39" s="21"/>
      <c r="J39" s="21"/>
      <c r="K39" s="21">
        <f t="shared" si="0"/>
        <v>5</v>
      </c>
    </row>
    <row r="40" spans="1:11">
      <c r="A40" s="55" t="s">
        <v>419</v>
      </c>
      <c r="B40" s="21"/>
      <c r="C40" s="21"/>
      <c r="D40" s="21"/>
      <c r="E40" s="21"/>
      <c r="F40" s="21"/>
      <c r="G40" s="21"/>
      <c r="H40" s="21"/>
      <c r="I40" s="21">
        <v>11</v>
      </c>
      <c r="J40" s="21"/>
      <c r="K40" s="21">
        <f t="shared" si="0"/>
        <v>11</v>
      </c>
    </row>
    <row r="41" spans="1:11">
      <c r="A41" s="55" t="s">
        <v>163</v>
      </c>
      <c r="B41" s="21"/>
      <c r="C41" s="21"/>
      <c r="D41" s="21"/>
      <c r="E41" s="21"/>
      <c r="F41" s="21"/>
      <c r="G41" s="21"/>
      <c r="H41" s="21"/>
      <c r="I41" s="21"/>
      <c r="J41" s="21"/>
      <c r="K41" s="21" t="str">
        <f t="shared" si="0"/>
        <v/>
      </c>
    </row>
    <row r="42" spans="1:11">
      <c r="A42" s="55" t="s">
        <v>828</v>
      </c>
      <c r="B42" s="21"/>
      <c r="C42" s="21"/>
      <c r="D42" s="21"/>
      <c r="E42" s="21"/>
      <c r="F42" s="21"/>
      <c r="G42" s="21"/>
      <c r="H42" s="21"/>
      <c r="I42" s="21"/>
      <c r="J42" s="21"/>
      <c r="K42" s="21" t="str">
        <f t="shared" si="0"/>
        <v/>
      </c>
    </row>
    <row r="43" spans="1:11">
      <c r="A43" s="55" t="s">
        <v>770</v>
      </c>
      <c r="B43" s="21"/>
      <c r="C43" s="21"/>
      <c r="D43" s="21"/>
      <c r="E43" s="21"/>
      <c r="F43" s="21"/>
      <c r="G43" s="21"/>
      <c r="H43" s="21"/>
      <c r="I43" s="21">
        <v>10</v>
      </c>
      <c r="J43" s="21"/>
      <c r="K43" s="21">
        <f t="shared" si="0"/>
        <v>10</v>
      </c>
    </row>
    <row r="44" spans="1:11">
      <c r="A44" s="55" t="s">
        <v>684</v>
      </c>
      <c r="B44" s="21"/>
      <c r="C44" s="21"/>
      <c r="D44" s="21"/>
      <c r="E44" s="21"/>
      <c r="F44" s="21"/>
      <c r="G44" s="21"/>
      <c r="H44" s="21"/>
      <c r="I44" s="21"/>
      <c r="J44" s="21"/>
      <c r="K44" s="21" t="str">
        <f t="shared" si="0"/>
        <v/>
      </c>
    </row>
    <row r="45" spans="1:11">
      <c r="A45" s="55" t="s">
        <v>771</v>
      </c>
      <c r="B45" s="21">
        <v>4</v>
      </c>
      <c r="C45" s="21"/>
      <c r="D45" s="21"/>
      <c r="E45" s="21"/>
      <c r="F45" s="21"/>
      <c r="G45" s="21"/>
      <c r="H45" s="21"/>
      <c r="I45" s="21"/>
      <c r="J45" s="21"/>
      <c r="K45" s="21">
        <f t="shared" si="0"/>
        <v>4</v>
      </c>
    </row>
    <row r="46" spans="1:11">
      <c r="A46" s="55" t="s">
        <v>179</v>
      </c>
      <c r="B46" s="21">
        <v>2</v>
      </c>
      <c r="C46" s="21"/>
      <c r="D46" s="21"/>
      <c r="E46" s="21"/>
      <c r="F46" s="21"/>
      <c r="G46" s="21"/>
      <c r="H46" s="21"/>
      <c r="I46" s="21"/>
      <c r="J46" s="21"/>
      <c r="K46" s="21">
        <f t="shared" si="0"/>
        <v>2</v>
      </c>
    </row>
    <row r="47" spans="1:11">
      <c r="A47" s="55" t="s">
        <v>180</v>
      </c>
      <c r="B47" s="21"/>
      <c r="C47" s="21">
        <v>1</v>
      </c>
      <c r="D47" s="21"/>
      <c r="E47" s="21"/>
      <c r="F47" s="21">
        <v>22</v>
      </c>
      <c r="G47" s="21"/>
      <c r="H47" s="21"/>
      <c r="I47" s="21"/>
      <c r="J47" s="21"/>
      <c r="K47" s="21">
        <f t="shared" si="0"/>
        <v>23</v>
      </c>
    </row>
    <row r="48" spans="1:11">
      <c r="A48" s="55" t="s">
        <v>650</v>
      </c>
      <c r="B48" s="21"/>
      <c r="C48" s="21"/>
      <c r="D48" s="21"/>
      <c r="E48" s="21"/>
      <c r="F48" s="21">
        <v>1</v>
      </c>
      <c r="G48" s="21"/>
      <c r="H48" s="21"/>
      <c r="I48" s="21"/>
      <c r="J48" s="21"/>
      <c r="K48" s="21">
        <f t="shared" si="0"/>
        <v>1</v>
      </c>
    </row>
    <row r="49" spans="1:11">
      <c r="A49" s="55" t="s">
        <v>651</v>
      </c>
      <c r="B49" s="21"/>
      <c r="C49" s="21"/>
      <c r="D49" s="21"/>
      <c r="E49" s="21"/>
      <c r="F49" s="21"/>
      <c r="G49" s="21"/>
      <c r="H49" s="21"/>
      <c r="I49" s="21">
        <v>1</v>
      </c>
      <c r="J49" s="21"/>
      <c r="K49" s="21">
        <f t="shared" si="0"/>
        <v>1</v>
      </c>
    </row>
    <row r="50" spans="1:11">
      <c r="A50" s="55" t="s">
        <v>476</v>
      </c>
      <c r="B50" s="21"/>
      <c r="C50" s="21"/>
      <c r="D50" s="21"/>
      <c r="E50" s="21"/>
      <c r="F50" s="21"/>
      <c r="G50" s="21"/>
      <c r="H50" s="21"/>
      <c r="I50" s="21">
        <v>2</v>
      </c>
      <c r="J50" s="21"/>
      <c r="K50" s="21">
        <f t="shared" si="0"/>
        <v>2</v>
      </c>
    </row>
    <row r="51" spans="1:11">
      <c r="A51" s="56"/>
      <c r="B51" s="20"/>
      <c r="C51" s="20"/>
      <c r="D51" s="20"/>
      <c r="E51" s="20"/>
      <c r="F51" s="20"/>
      <c r="G51" s="20"/>
      <c r="H51" s="20"/>
      <c r="I51" s="20"/>
      <c r="J51" s="20"/>
      <c r="K51" s="20"/>
    </row>
    <row r="52" spans="1:11">
      <c r="A52" s="3" t="s">
        <v>692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1" ht="14">
      <c r="A53" s="38" t="s">
        <v>391</v>
      </c>
      <c r="B53" s="21"/>
      <c r="C53" s="21">
        <v>9</v>
      </c>
      <c r="D53" s="21">
        <v>1</v>
      </c>
      <c r="E53" s="21">
        <v>5</v>
      </c>
      <c r="F53" s="21">
        <v>1</v>
      </c>
      <c r="G53" s="21"/>
      <c r="H53" s="21">
        <v>3</v>
      </c>
      <c r="I53" s="21">
        <v>2</v>
      </c>
      <c r="J53" s="21"/>
      <c r="K53" s="21">
        <f t="shared" si="0"/>
        <v>21</v>
      </c>
    </row>
    <row r="54" spans="1:11" ht="14">
      <c r="A54" s="38" t="s">
        <v>392</v>
      </c>
      <c r="B54" s="21"/>
      <c r="C54" s="21"/>
      <c r="D54" s="21">
        <v>4</v>
      </c>
      <c r="E54" s="21">
        <v>1</v>
      </c>
      <c r="F54" s="21">
        <v>1</v>
      </c>
      <c r="G54" s="21"/>
      <c r="H54" s="21"/>
      <c r="I54" s="21"/>
      <c r="J54" s="21"/>
      <c r="K54" s="21">
        <f t="shared" si="0"/>
        <v>6</v>
      </c>
    </row>
    <row r="55" spans="1:11" ht="14">
      <c r="A55" s="38" t="s">
        <v>551</v>
      </c>
      <c r="B55" s="21"/>
      <c r="C55" s="21"/>
      <c r="D55" s="21">
        <v>1</v>
      </c>
      <c r="E55" s="21"/>
      <c r="F55" s="21">
        <v>1</v>
      </c>
      <c r="G55" s="21">
        <v>1</v>
      </c>
      <c r="H55" s="21">
        <v>3</v>
      </c>
      <c r="I55" s="21"/>
      <c r="J55" s="21">
        <v>5</v>
      </c>
      <c r="K55" s="21">
        <f t="shared" si="0"/>
        <v>11</v>
      </c>
    </row>
    <row r="56" spans="1:11" ht="14">
      <c r="A56" s="38" t="s">
        <v>593</v>
      </c>
      <c r="B56" s="21"/>
      <c r="C56" s="21">
        <v>1</v>
      </c>
      <c r="D56" s="21"/>
      <c r="E56" s="21"/>
      <c r="F56" s="21">
        <v>1</v>
      </c>
      <c r="G56" s="21">
        <v>2</v>
      </c>
      <c r="H56" s="21">
        <v>1</v>
      </c>
      <c r="I56" s="21"/>
      <c r="J56" s="21"/>
      <c r="K56" s="21">
        <f t="shared" si="0"/>
        <v>5</v>
      </c>
    </row>
    <row r="57" spans="1:11" ht="14">
      <c r="A57" s="38" t="s">
        <v>594</v>
      </c>
      <c r="B57" s="21"/>
      <c r="C57" s="21">
        <v>1</v>
      </c>
      <c r="D57" s="21"/>
      <c r="E57" s="21"/>
      <c r="F57" s="21"/>
      <c r="G57" s="21"/>
      <c r="H57" s="21"/>
      <c r="I57" s="21"/>
      <c r="J57" s="21"/>
      <c r="K57" s="21">
        <f t="shared" si="0"/>
        <v>1</v>
      </c>
    </row>
    <row r="58" spans="1:11" ht="14">
      <c r="A58" s="38" t="s">
        <v>357</v>
      </c>
      <c r="B58" s="21"/>
      <c r="C58" s="21"/>
      <c r="D58" s="21"/>
      <c r="E58" s="21">
        <v>1</v>
      </c>
      <c r="F58" s="21"/>
      <c r="G58" s="21"/>
      <c r="H58" s="21">
        <v>1</v>
      </c>
      <c r="I58" s="21"/>
      <c r="J58" s="21"/>
      <c r="K58" s="21">
        <f t="shared" si="0"/>
        <v>2</v>
      </c>
    </row>
    <row r="59" spans="1:11" ht="14">
      <c r="A59" s="38" t="s">
        <v>437</v>
      </c>
      <c r="B59" s="21"/>
      <c r="C59" s="21"/>
      <c r="D59" s="21"/>
      <c r="E59" s="21"/>
      <c r="F59" s="21">
        <v>1</v>
      </c>
      <c r="G59" s="21"/>
      <c r="H59" s="21"/>
      <c r="I59" s="21"/>
      <c r="J59" s="21">
        <v>2</v>
      </c>
      <c r="K59" s="21">
        <f t="shared" si="0"/>
        <v>3</v>
      </c>
    </row>
    <row r="60" spans="1:11" ht="14">
      <c r="A60" s="38" t="s">
        <v>438</v>
      </c>
      <c r="B60" s="21"/>
      <c r="C60" s="21">
        <v>6</v>
      </c>
      <c r="D60" s="21">
        <v>6</v>
      </c>
      <c r="E60" s="21">
        <v>5</v>
      </c>
      <c r="F60" s="21">
        <v>11</v>
      </c>
      <c r="G60" s="21">
        <v>9</v>
      </c>
      <c r="H60" s="21">
        <v>26</v>
      </c>
      <c r="I60" s="21">
        <v>5</v>
      </c>
      <c r="J60" s="21">
        <v>5</v>
      </c>
      <c r="K60" s="21">
        <f t="shared" si="0"/>
        <v>73</v>
      </c>
    </row>
    <row r="61" spans="1:11" ht="14">
      <c r="A61" s="38" t="s">
        <v>393</v>
      </c>
      <c r="B61" s="21"/>
      <c r="C61" s="21"/>
      <c r="D61" s="21"/>
      <c r="E61" s="21"/>
      <c r="F61" s="21"/>
      <c r="G61" s="21"/>
      <c r="H61" s="21"/>
      <c r="I61" s="21"/>
      <c r="J61" s="21"/>
      <c r="K61" s="21" t="str">
        <f t="shared" si="0"/>
        <v/>
      </c>
    </row>
    <row r="62" spans="1:11" ht="14">
      <c r="A62" s="38" t="s">
        <v>439</v>
      </c>
      <c r="B62" s="21"/>
      <c r="C62" s="21"/>
      <c r="D62" s="21"/>
      <c r="E62" s="21"/>
      <c r="F62" s="21">
        <v>2</v>
      </c>
      <c r="G62" s="21"/>
      <c r="H62" s="21">
        <v>4</v>
      </c>
      <c r="I62" s="21"/>
      <c r="J62" s="21"/>
      <c r="K62" s="21">
        <f t="shared" si="0"/>
        <v>6</v>
      </c>
    </row>
    <row r="63" spans="1:11" ht="14">
      <c r="A63" s="38" t="s">
        <v>440</v>
      </c>
      <c r="B63" s="21"/>
      <c r="C63" s="21"/>
      <c r="D63" s="21">
        <v>2</v>
      </c>
      <c r="E63" s="21">
        <v>3</v>
      </c>
      <c r="F63" s="21">
        <v>4</v>
      </c>
      <c r="G63" s="21">
        <v>4</v>
      </c>
      <c r="H63" s="21">
        <v>23</v>
      </c>
      <c r="I63" s="21"/>
      <c r="J63" s="21">
        <v>9</v>
      </c>
      <c r="K63" s="21">
        <f t="shared" si="0"/>
        <v>45</v>
      </c>
    </row>
    <row r="64" spans="1:11" ht="14">
      <c r="A64" s="38" t="s">
        <v>441</v>
      </c>
      <c r="B64" s="21"/>
      <c r="C64" s="21"/>
      <c r="D64" s="21"/>
      <c r="E64" s="21">
        <v>1</v>
      </c>
      <c r="F64" s="21"/>
      <c r="G64" s="21"/>
      <c r="H64" s="21"/>
      <c r="I64" s="21">
        <v>6</v>
      </c>
      <c r="J64" s="21"/>
      <c r="K64" s="21">
        <f t="shared" si="0"/>
        <v>7</v>
      </c>
    </row>
    <row r="65" spans="1:11" ht="14">
      <c r="A65" s="38" t="s">
        <v>442</v>
      </c>
      <c r="B65" s="21"/>
      <c r="C65" s="21"/>
      <c r="D65" s="21">
        <v>1</v>
      </c>
      <c r="E65" s="21"/>
      <c r="F65" s="21">
        <v>1</v>
      </c>
      <c r="G65" s="21"/>
      <c r="H65" s="21"/>
      <c r="I65" s="21"/>
      <c r="J65" s="21"/>
      <c r="K65" s="21">
        <f t="shared" si="0"/>
        <v>2</v>
      </c>
    </row>
    <row r="66" spans="1:11" ht="14">
      <c r="A66" s="38" t="s">
        <v>443</v>
      </c>
      <c r="B66" s="21"/>
      <c r="C66" s="21"/>
      <c r="D66" s="21">
        <v>1</v>
      </c>
      <c r="E66" s="21"/>
      <c r="F66" s="21"/>
      <c r="G66" s="21"/>
      <c r="H66" s="21"/>
      <c r="I66" s="21"/>
      <c r="J66" s="21">
        <v>1</v>
      </c>
      <c r="K66" s="21">
        <f t="shared" si="0"/>
        <v>2</v>
      </c>
    </row>
    <row r="67" spans="1:11" ht="14">
      <c r="A67" s="38" t="s">
        <v>407</v>
      </c>
      <c r="B67" s="21"/>
      <c r="C67" s="21"/>
      <c r="D67" s="21"/>
      <c r="E67" s="21"/>
      <c r="F67" s="21"/>
      <c r="G67" s="21"/>
      <c r="H67" s="21"/>
      <c r="I67" s="21"/>
      <c r="J67" s="21"/>
      <c r="K67" s="21" t="str">
        <f t="shared" si="0"/>
        <v/>
      </c>
    </row>
    <row r="68" spans="1:11" ht="14">
      <c r="A68" s="38" t="s">
        <v>76</v>
      </c>
      <c r="B68" s="21"/>
      <c r="C68" s="21"/>
      <c r="D68" s="21"/>
      <c r="E68" s="21"/>
      <c r="F68" s="21"/>
      <c r="G68" s="21"/>
      <c r="H68" s="21"/>
      <c r="I68" s="21">
        <v>1</v>
      </c>
      <c r="J68" s="21"/>
      <c r="K68" s="21">
        <f t="shared" si="0"/>
        <v>1</v>
      </c>
    </row>
    <row r="69" spans="1:11">
      <c r="A69" s="54"/>
      <c r="B69" s="20"/>
      <c r="C69" s="20"/>
      <c r="D69" s="20"/>
      <c r="E69" s="20"/>
      <c r="F69" s="20"/>
      <c r="G69" s="20"/>
      <c r="H69" s="20"/>
      <c r="I69" s="20"/>
      <c r="J69" s="20"/>
      <c r="K69" s="20"/>
    </row>
    <row r="70" spans="1:11" ht="14">
      <c r="A70" s="2" t="s">
        <v>691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</row>
    <row r="71" spans="1:11">
      <c r="A71" s="58" t="s">
        <v>477</v>
      </c>
      <c r="B71" s="21"/>
      <c r="C71" s="21"/>
      <c r="D71" s="21"/>
      <c r="E71" s="21"/>
      <c r="F71" s="21"/>
      <c r="G71" s="21"/>
      <c r="H71" s="21">
        <v>5</v>
      </c>
      <c r="I71" s="21">
        <v>1</v>
      </c>
      <c r="J71" s="21">
        <v>6</v>
      </c>
      <c r="K71" s="21">
        <f t="shared" si="0"/>
        <v>12</v>
      </c>
    </row>
    <row r="72" spans="1:11">
      <c r="A72" s="55" t="s">
        <v>626</v>
      </c>
      <c r="B72" s="21"/>
      <c r="C72" s="21"/>
      <c r="D72" s="21"/>
      <c r="E72" s="21"/>
      <c r="F72" s="21"/>
      <c r="G72" s="21"/>
      <c r="H72" s="21"/>
      <c r="I72" s="21"/>
      <c r="J72" s="21">
        <v>2</v>
      </c>
      <c r="K72" s="21">
        <f t="shared" si="0"/>
        <v>2</v>
      </c>
    </row>
    <row r="73" spans="1:11">
      <c r="A73" s="55" t="s">
        <v>509</v>
      </c>
      <c r="B73" s="21"/>
      <c r="C73" s="21"/>
      <c r="D73" s="21"/>
      <c r="E73" s="21">
        <v>1</v>
      </c>
      <c r="F73" s="21"/>
      <c r="G73" s="21">
        <v>4</v>
      </c>
      <c r="H73" s="21">
        <v>1</v>
      </c>
      <c r="I73" s="21">
        <v>2</v>
      </c>
      <c r="J73" s="21"/>
      <c r="K73" s="21">
        <f t="shared" si="0"/>
        <v>8</v>
      </c>
    </row>
    <row r="74" spans="1:11">
      <c r="A74" s="55" t="s">
        <v>485</v>
      </c>
      <c r="B74" s="21"/>
      <c r="C74" s="21"/>
      <c r="D74" s="22"/>
      <c r="E74" s="22"/>
      <c r="F74" s="22"/>
      <c r="G74" s="22"/>
      <c r="H74" s="22"/>
      <c r="I74" s="21"/>
      <c r="J74" s="22"/>
      <c r="K74" s="21" t="str">
        <f t="shared" si="0"/>
        <v/>
      </c>
    </row>
    <row r="75" spans="1:11">
      <c r="A75" s="55" t="s">
        <v>486</v>
      </c>
      <c r="B75" s="21"/>
      <c r="C75" s="21"/>
      <c r="D75" s="21"/>
      <c r="E75" s="21"/>
      <c r="F75" s="21"/>
      <c r="G75" s="29" t="s">
        <v>822</v>
      </c>
      <c r="H75" s="21"/>
      <c r="I75" s="21"/>
      <c r="J75" s="21"/>
      <c r="K75" s="21" t="str">
        <f t="shared" si="0"/>
        <v/>
      </c>
    </row>
    <row r="76" spans="1:11">
      <c r="A76" s="55" t="s">
        <v>487</v>
      </c>
      <c r="B76" s="21"/>
      <c r="C76" s="21"/>
      <c r="D76" s="21"/>
      <c r="E76" s="21"/>
      <c r="F76" s="21"/>
      <c r="G76" s="21"/>
      <c r="H76" s="21"/>
      <c r="I76" s="21"/>
      <c r="J76" s="21"/>
      <c r="K76" s="21" t="str">
        <f t="shared" ref="K76:K149" si="1">IF(SUM(B76:J76)&gt;0,SUM(B76:J76),"")</f>
        <v/>
      </c>
    </row>
    <row r="77" spans="1:11">
      <c r="A77" s="55" t="s">
        <v>0</v>
      </c>
      <c r="B77" s="21"/>
      <c r="C77" s="21">
        <v>17</v>
      </c>
      <c r="D77" s="21">
        <v>2</v>
      </c>
      <c r="E77" s="21">
        <v>3</v>
      </c>
      <c r="F77" s="21">
        <v>8</v>
      </c>
      <c r="G77" s="21">
        <v>2</v>
      </c>
      <c r="H77" s="21">
        <v>18</v>
      </c>
      <c r="I77" s="21">
        <v>15</v>
      </c>
      <c r="J77" s="21">
        <v>14</v>
      </c>
      <c r="K77" s="21">
        <f t="shared" si="1"/>
        <v>79</v>
      </c>
    </row>
    <row r="78" spans="1:11">
      <c r="A78" s="56"/>
      <c r="B78" s="20"/>
      <c r="C78" s="20"/>
      <c r="D78" s="20"/>
      <c r="E78" s="20"/>
      <c r="F78" s="20"/>
      <c r="G78" s="20"/>
      <c r="H78" s="20"/>
      <c r="I78" s="20"/>
      <c r="J78" s="20"/>
      <c r="K78" s="20"/>
    </row>
    <row r="79" spans="1:11">
      <c r="A79" s="3" t="s">
        <v>829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</row>
    <row r="80" spans="1:11" ht="14">
      <c r="A80" s="38" t="s">
        <v>745</v>
      </c>
      <c r="B80" s="27"/>
      <c r="C80" s="27"/>
      <c r="D80" s="21"/>
      <c r="E80" s="21">
        <v>4</v>
      </c>
      <c r="F80" s="21"/>
      <c r="G80" s="21"/>
      <c r="H80" s="21"/>
      <c r="I80" s="21"/>
      <c r="J80" s="21"/>
      <c r="K80" s="21">
        <f t="shared" si="1"/>
        <v>4</v>
      </c>
    </row>
    <row r="81" spans="1:11" ht="14">
      <c r="A81" s="39" t="s">
        <v>746</v>
      </c>
      <c r="B81" s="21"/>
      <c r="C81" s="21"/>
      <c r="D81" s="21">
        <v>4</v>
      </c>
      <c r="E81" s="21"/>
      <c r="F81" s="21"/>
      <c r="G81" s="21"/>
      <c r="H81" s="21"/>
      <c r="I81" s="21"/>
      <c r="J81" s="21"/>
      <c r="K81" s="21">
        <f t="shared" si="1"/>
        <v>4</v>
      </c>
    </row>
    <row r="82" spans="1:11" ht="14">
      <c r="A82" s="39" t="s">
        <v>436</v>
      </c>
      <c r="B82" s="21"/>
      <c r="C82" s="21"/>
      <c r="D82" s="21">
        <v>2</v>
      </c>
      <c r="E82" s="21"/>
      <c r="F82" s="21">
        <v>3</v>
      </c>
      <c r="G82" s="21">
        <v>4</v>
      </c>
      <c r="H82" s="21">
        <v>1</v>
      </c>
      <c r="I82" s="21">
        <v>9</v>
      </c>
      <c r="J82" s="21"/>
      <c r="K82" s="21">
        <f t="shared" si="1"/>
        <v>19</v>
      </c>
    </row>
    <row r="83" spans="1:11" ht="14">
      <c r="A83" s="39" t="s">
        <v>444</v>
      </c>
      <c r="B83" s="21"/>
      <c r="C83" s="21"/>
      <c r="D83" s="21">
        <v>7</v>
      </c>
      <c r="E83" s="21"/>
      <c r="F83" s="21"/>
      <c r="G83" s="21"/>
      <c r="H83" s="21"/>
      <c r="I83" s="21"/>
      <c r="J83" s="21"/>
      <c r="K83" s="21">
        <f t="shared" si="1"/>
        <v>7</v>
      </c>
    </row>
    <row r="84" spans="1:11">
      <c r="A84" s="54"/>
      <c r="B84" s="20"/>
      <c r="C84" s="20"/>
      <c r="D84" s="20"/>
      <c r="E84" s="20"/>
      <c r="F84" s="20"/>
      <c r="G84" s="20"/>
      <c r="H84" s="20"/>
      <c r="I84" s="20"/>
      <c r="J84" s="20"/>
      <c r="K84" s="20"/>
    </row>
    <row r="85" spans="1:11" ht="14">
      <c r="A85" s="2" t="s">
        <v>830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</row>
    <row r="86" spans="1:11" ht="14">
      <c r="A86" s="69" t="s">
        <v>808</v>
      </c>
      <c r="B86" s="21"/>
      <c r="C86" s="21"/>
      <c r="D86" s="21"/>
      <c r="E86" s="21"/>
      <c r="F86" s="21"/>
      <c r="G86" s="21"/>
      <c r="H86" s="21"/>
      <c r="I86" s="21"/>
      <c r="J86" s="21"/>
      <c r="K86" s="21" t="str">
        <f t="shared" si="1"/>
        <v/>
      </c>
    </row>
    <row r="87" spans="1:11" ht="14">
      <c r="A87" s="38" t="s">
        <v>173</v>
      </c>
      <c r="B87" s="45">
        <v>5</v>
      </c>
      <c r="C87" s="45">
        <v>5</v>
      </c>
      <c r="D87" s="45">
        <v>5</v>
      </c>
      <c r="E87" s="45">
        <v>6</v>
      </c>
      <c r="F87" s="45">
        <v>5</v>
      </c>
      <c r="G87" s="45"/>
      <c r="H87" s="45">
        <v>7</v>
      </c>
      <c r="I87" s="45">
        <v>12</v>
      </c>
      <c r="J87" s="45">
        <v>4</v>
      </c>
      <c r="K87" s="21">
        <f t="shared" si="1"/>
        <v>49</v>
      </c>
    </row>
    <row r="88" spans="1:11" ht="14">
      <c r="A88" s="38" t="s">
        <v>174</v>
      </c>
      <c r="B88" s="21"/>
      <c r="C88" s="21"/>
      <c r="D88" s="21"/>
      <c r="E88" s="21"/>
      <c r="F88" s="21"/>
      <c r="G88" s="21"/>
      <c r="H88" s="21"/>
      <c r="I88" s="21">
        <v>2</v>
      </c>
      <c r="J88" s="21"/>
      <c r="K88" s="21">
        <f t="shared" si="1"/>
        <v>2</v>
      </c>
    </row>
    <row r="89" spans="1:11" ht="14">
      <c r="A89" s="38" t="s">
        <v>175</v>
      </c>
      <c r="B89" s="21"/>
      <c r="C89" s="21"/>
      <c r="D89" s="21"/>
      <c r="E89" s="21">
        <v>2</v>
      </c>
      <c r="F89" s="21"/>
      <c r="G89" s="21"/>
      <c r="H89" s="21"/>
      <c r="I89" s="21">
        <v>6</v>
      </c>
      <c r="J89" s="21"/>
      <c r="K89" s="21">
        <f t="shared" si="1"/>
        <v>8</v>
      </c>
    </row>
    <row r="90" spans="1:11" ht="14">
      <c r="A90" s="38" t="s">
        <v>893</v>
      </c>
      <c r="B90" s="21"/>
      <c r="C90" s="21"/>
      <c r="D90" s="21"/>
      <c r="E90" s="21"/>
      <c r="F90" s="21"/>
      <c r="G90" s="21"/>
      <c r="H90" s="21"/>
      <c r="I90" s="21"/>
      <c r="J90" s="21"/>
      <c r="K90" s="21" t="str">
        <f t="shared" si="1"/>
        <v/>
      </c>
    </row>
    <row r="91" spans="1:11" ht="14">
      <c r="A91" s="38" t="s">
        <v>671</v>
      </c>
      <c r="B91" s="21"/>
      <c r="C91" s="21">
        <v>2</v>
      </c>
      <c r="D91" s="21"/>
      <c r="E91" s="21"/>
      <c r="F91" s="21"/>
      <c r="G91" s="21"/>
      <c r="H91" s="21"/>
      <c r="I91" s="21">
        <v>12</v>
      </c>
      <c r="J91" s="21"/>
      <c r="K91" s="21">
        <f t="shared" si="1"/>
        <v>14</v>
      </c>
    </row>
    <row r="92" spans="1:11" ht="14">
      <c r="A92" s="38" t="s">
        <v>614</v>
      </c>
      <c r="B92" s="21"/>
      <c r="C92" s="21"/>
      <c r="D92" s="21"/>
      <c r="E92" s="21"/>
      <c r="F92" s="21">
        <v>1</v>
      </c>
      <c r="G92" s="21"/>
      <c r="H92" s="21"/>
      <c r="I92" s="21">
        <v>1</v>
      </c>
      <c r="J92" s="21"/>
      <c r="K92" s="21">
        <f t="shared" si="1"/>
        <v>2</v>
      </c>
    </row>
    <row r="93" spans="1:11" ht="14">
      <c r="A93" s="38" t="s">
        <v>467</v>
      </c>
      <c r="B93" s="21"/>
      <c r="C93" s="21"/>
      <c r="D93" s="21"/>
      <c r="E93" s="21"/>
      <c r="F93" s="21"/>
      <c r="G93" s="21"/>
      <c r="H93" s="21"/>
      <c r="I93" s="21"/>
      <c r="J93" s="21"/>
      <c r="K93" s="21" t="str">
        <f t="shared" si="1"/>
        <v/>
      </c>
    </row>
    <row r="94" spans="1:11" ht="14">
      <c r="A94" s="38" t="s">
        <v>435</v>
      </c>
      <c r="B94" s="21"/>
      <c r="C94" s="21"/>
      <c r="D94" s="21"/>
      <c r="E94" s="21"/>
      <c r="F94" s="21"/>
      <c r="G94" s="21"/>
      <c r="H94" s="21"/>
      <c r="I94" s="21"/>
      <c r="J94" s="21"/>
      <c r="K94" s="21" t="str">
        <f t="shared" si="1"/>
        <v/>
      </c>
    </row>
    <row r="95" spans="1:11" ht="14">
      <c r="A95" s="38" t="s">
        <v>344</v>
      </c>
      <c r="B95" s="21"/>
      <c r="C95" s="21"/>
      <c r="D95" s="21"/>
      <c r="E95" s="21"/>
      <c r="F95" s="21">
        <v>4</v>
      </c>
      <c r="G95" s="21"/>
      <c r="H95" s="21"/>
      <c r="I95" s="21">
        <v>5</v>
      </c>
      <c r="J95" s="21"/>
      <c r="K95" s="21">
        <f t="shared" si="1"/>
        <v>9</v>
      </c>
    </row>
    <row r="96" spans="1:11" ht="14">
      <c r="A96" s="38" t="s">
        <v>342</v>
      </c>
      <c r="B96" s="21"/>
      <c r="C96" s="21"/>
      <c r="D96" s="21"/>
      <c r="E96" s="21"/>
      <c r="F96" s="21"/>
      <c r="G96" s="21"/>
      <c r="H96" s="21"/>
      <c r="I96" s="21"/>
      <c r="J96" s="21"/>
      <c r="K96" s="21" t="str">
        <f t="shared" si="1"/>
        <v/>
      </c>
    </row>
    <row r="97" spans="1:11" ht="14">
      <c r="A97" s="38" t="s">
        <v>540</v>
      </c>
      <c r="B97" s="21">
        <v>7</v>
      </c>
      <c r="C97" s="21"/>
      <c r="D97" s="21">
        <v>4</v>
      </c>
      <c r="E97" s="21">
        <v>4</v>
      </c>
      <c r="F97" s="21"/>
      <c r="G97" s="21"/>
      <c r="H97" s="21"/>
      <c r="I97" s="21"/>
      <c r="J97" s="21">
        <v>2</v>
      </c>
      <c r="K97" s="21">
        <f t="shared" si="1"/>
        <v>17</v>
      </c>
    </row>
    <row r="98" spans="1:11" ht="14">
      <c r="A98" s="38" t="s">
        <v>686</v>
      </c>
      <c r="B98" s="21"/>
      <c r="C98" s="21"/>
      <c r="D98" s="21"/>
      <c r="E98" s="21"/>
      <c r="F98" s="21">
        <v>2</v>
      </c>
      <c r="G98" s="21"/>
      <c r="H98" s="21"/>
      <c r="I98" s="21">
        <v>4</v>
      </c>
      <c r="J98" s="21"/>
      <c r="K98" s="21">
        <f t="shared" si="1"/>
        <v>6</v>
      </c>
    </row>
    <row r="99" spans="1:11" ht="14">
      <c r="A99" s="38" t="s">
        <v>537</v>
      </c>
      <c r="B99" s="21"/>
      <c r="C99" s="21"/>
      <c r="D99" s="21"/>
      <c r="E99" s="21"/>
      <c r="F99" s="21"/>
      <c r="G99" s="21"/>
      <c r="H99" s="21"/>
      <c r="I99" s="21"/>
      <c r="J99" s="21"/>
      <c r="K99" s="21" t="str">
        <f t="shared" si="1"/>
        <v/>
      </c>
    </row>
    <row r="100" spans="1:11" ht="14">
      <c r="A100" s="54" t="s">
        <v>346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 t="str">
        <f t="shared" si="1"/>
        <v/>
      </c>
    </row>
    <row r="101" spans="1:11">
      <c r="A101" s="54"/>
      <c r="B101" s="20"/>
      <c r="C101" s="20"/>
      <c r="D101" s="20"/>
      <c r="E101" s="20"/>
      <c r="F101" s="20"/>
      <c r="G101" s="20"/>
      <c r="H101" s="20"/>
      <c r="I101" s="20"/>
      <c r="J101" s="20"/>
      <c r="K101" s="20"/>
    </row>
    <row r="102" spans="1:11" ht="14">
      <c r="A102" s="2" t="s">
        <v>977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</row>
    <row r="103" spans="1:11" ht="14">
      <c r="A103" s="38" t="s">
        <v>801</v>
      </c>
      <c r="B103" s="21"/>
      <c r="C103" s="21"/>
      <c r="D103" s="21"/>
      <c r="E103" s="21">
        <v>1</v>
      </c>
      <c r="F103" s="21"/>
      <c r="G103" s="21"/>
      <c r="H103" s="21"/>
      <c r="I103" s="21"/>
      <c r="J103" s="21"/>
      <c r="K103" s="21">
        <f t="shared" si="1"/>
        <v>1</v>
      </c>
    </row>
    <row r="104" spans="1:11" ht="14">
      <c r="A104" s="38" t="s">
        <v>167</v>
      </c>
      <c r="B104" s="21"/>
      <c r="C104" s="21">
        <v>6</v>
      </c>
      <c r="D104" s="21"/>
      <c r="E104" s="21">
        <v>30</v>
      </c>
      <c r="F104" s="21">
        <v>79</v>
      </c>
      <c r="G104" s="21">
        <v>4</v>
      </c>
      <c r="H104" s="21">
        <v>1</v>
      </c>
      <c r="I104" s="21">
        <v>1</v>
      </c>
      <c r="J104" s="21"/>
      <c r="K104" s="21">
        <f t="shared" si="1"/>
        <v>121</v>
      </c>
    </row>
    <row r="105" spans="1:11" ht="14">
      <c r="A105" s="38" t="s">
        <v>168</v>
      </c>
      <c r="B105" s="21"/>
      <c r="C105" s="21"/>
      <c r="D105" s="21">
        <v>2</v>
      </c>
      <c r="E105" s="21">
        <v>2</v>
      </c>
      <c r="F105" s="21">
        <v>86</v>
      </c>
      <c r="G105" s="21"/>
      <c r="H105" s="21"/>
      <c r="I105" s="21">
        <v>17</v>
      </c>
      <c r="J105" s="21"/>
      <c r="K105" s="21">
        <f t="shared" si="1"/>
        <v>107</v>
      </c>
    </row>
    <row r="106" spans="1:11" ht="14">
      <c r="A106" s="38" t="s">
        <v>205</v>
      </c>
      <c r="B106" s="21"/>
      <c r="C106" s="21"/>
      <c r="D106" s="21"/>
      <c r="E106" s="29" t="s">
        <v>818</v>
      </c>
      <c r="F106" s="21"/>
      <c r="G106" s="21"/>
      <c r="H106" s="21"/>
      <c r="I106" s="21"/>
      <c r="J106" s="21"/>
      <c r="K106" s="21" t="str">
        <f t="shared" si="1"/>
        <v/>
      </c>
    </row>
    <row r="107" spans="1:11" ht="14">
      <c r="A107" s="38" t="s">
        <v>652</v>
      </c>
      <c r="B107" s="21"/>
      <c r="C107" s="21"/>
      <c r="D107" s="21"/>
      <c r="E107" s="21">
        <v>1</v>
      </c>
      <c r="F107" s="21"/>
      <c r="G107" s="21"/>
      <c r="H107" s="21"/>
      <c r="I107" s="21"/>
      <c r="J107" s="21"/>
      <c r="K107" s="21">
        <f t="shared" si="1"/>
        <v>1</v>
      </c>
    </row>
    <row r="108" spans="1:11" ht="14">
      <c r="A108" s="38" t="s">
        <v>6</v>
      </c>
      <c r="B108" s="21"/>
      <c r="C108" s="21"/>
      <c r="D108" s="21"/>
      <c r="E108" s="29" t="s">
        <v>815</v>
      </c>
      <c r="F108" s="21"/>
      <c r="G108" s="21"/>
      <c r="H108" s="21"/>
      <c r="I108" s="21"/>
      <c r="J108" s="21"/>
      <c r="K108" s="21" t="str">
        <f t="shared" si="1"/>
        <v/>
      </c>
    </row>
    <row r="109" spans="1:11" ht="14">
      <c r="A109" s="38" t="s">
        <v>616</v>
      </c>
      <c r="B109" s="21"/>
      <c r="C109" s="21"/>
      <c r="D109" s="21"/>
      <c r="E109" s="21">
        <v>1</v>
      </c>
      <c r="F109" s="21"/>
      <c r="G109" s="21"/>
      <c r="H109" s="21">
        <v>1</v>
      </c>
      <c r="I109" s="21"/>
      <c r="J109" s="21"/>
      <c r="K109" s="21">
        <f t="shared" si="1"/>
        <v>2</v>
      </c>
    </row>
    <row r="110" spans="1:11">
      <c r="A110" s="51"/>
      <c r="B110" s="20"/>
      <c r="C110" s="20"/>
      <c r="D110" s="20"/>
      <c r="E110" s="20"/>
      <c r="F110" s="20"/>
      <c r="G110" s="20"/>
      <c r="H110" s="20"/>
      <c r="I110" s="20"/>
      <c r="J110" s="20"/>
      <c r="K110" s="20" t="str">
        <f t="shared" si="1"/>
        <v/>
      </c>
    </row>
    <row r="111" spans="1:11" ht="14">
      <c r="A111" s="2" t="s">
        <v>978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</row>
    <row r="112" spans="1:11" ht="14">
      <c r="A112" s="38" t="s">
        <v>687</v>
      </c>
      <c r="B112" s="21"/>
      <c r="C112" s="21"/>
      <c r="D112" s="21"/>
      <c r="E112" s="21">
        <v>2</v>
      </c>
      <c r="F112" s="21"/>
      <c r="G112" s="21"/>
      <c r="H112" s="21"/>
      <c r="I112" s="21">
        <v>9</v>
      </c>
      <c r="J112" s="21"/>
      <c r="K112" s="21">
        <f t="shared" si="1"/>
        <v>11</v>
      </c>
    </row>
    <row r="113" spans="1:11" ht="14">
      <c r="A113" s="39" t="s">
        <v>791</v>
      </c>
      <c r="B113" s="21"/>
      <c r="C113" s="21"/>
      <c r="D113" s="21"/>
      <c r="E113" s="21"/>
      <c r="F113" s="21"/>
      <c r="G113" s="21"/>
      <c r="H113" s="21"/>
      <c r="I113" s="21">
        <v>1</v>
      </c>
      <c r="J113" s="21"/>
      <c r="K113" s="21">
        <f t="shared" si="1"/>
        <v>1</v>
      </c>
    </row>
    <row r="114" spans="1:11" ht="14">
      <c r="A114" s="39" t="s">
        <v>688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 t="str">
        <f t="shared" si="1"/>
        <v/>
      </c>
    </row>
    <row r="115" spans="1:11">
      <c r="A115" s="51"/>
      <c r="B115" s="20"/>
      <c r="C115" s="20"/>
      <c r="D115" s="20"/>
      <c r="E115" s="20"/>
      <c r="F115" s="20"/>
      <c r="G115" s="20"/>
      <c r="H115" s="20"/>
      <c r="I115" s="20"/>
      <c r="J115" s="20"/>
      <c r="K115" s="20"/>
    </row>
    <row r="116" spans="1:11" ht="14">
      <c r="A116" s="2" t="s">
        <v>979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</row>
    <row r="117" spans="1:11" ht="14">
      <c r="A117" s="38" t="s">
        <v>324</v>
      </c>
      <c r="B117" s="21"/>
      <c r="C117" s="21">
        <v>4</v>
      </c>
      <c r="D117" s="21"/>
      <c r="E117" s="21">
        <v>1</v>
      </c>
      <c r="F117" s="21">
        <v>1</v>
      </c>
      <c r="G117" s="21"/>
      <c r="H117" s="21">
        <v>5</v>
      </c>
      <c r="I117" s="21">
        <v>8</v>
      </c>
      <c r="J117" s="21"/>
      <c r="K117" s="21">
        <f t="shared" si="1"/>
        <v>19</v>
      </c>
    </row>
    <row r="118" spans="1:11" ht="14">
      <c r="A118" s="39" t="s">
        <v>769</v>
      </c>
      <c r="B118" s="29" t="s">
        <v>815</v>
      </c>
      <c r="C118" s="21"/>
      <c r="D118" s="21"/>
      <c r="E118" s="21"/>
      <c r="F118" s="21"/>
      <c r="G118" s="21"/>
      <c r="H118" s="21"/>
      <c r="I118" s="21"/>
      <c r="J118" s="21"/>
      <c r="K118" s="21" t="str">
        <f t="shared" si="1"/>
        <v/>
      </c>
    </row>
    <row r="119" spans="1:11" ht="14">
      <c r="A119" s="39" t="s">
        <v>863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 t="str">
        <f t="shared" si="1"/>
        <v/>
      </c>
    </row>
    <row r="120" spans="1:11" ht="14">
      <c r="A120" s="39" t="s">
        <v>864</v>
      </c>
      <c r="B120" s="21">
        <v>4</v>
      </c>
      <c r="C120" s="21">
        <v>3</v>
      </c>
      <c r="D120" s="21">
        <v>2</v>
      </c>
      <c r="E120" s="21">
        <v>12</v>
      </c>
      <c r="F120" s="21">
        <v>16</v>
      </c>
      <c r="G120" s="21">
        <v>24</v>
      </c>
      <c r="H120" s="21">
        <v>46</v>
      </c>
      <c r="I120" s="21">
        <v>29</v>
      </c>
      <c r="J120" s="21">
        <v>33</v>
      </c>
      <c r="K120" s="21">
        <f t="shared" si="1"/>
        <v>169</v>
      </c>
    </row>
    <row r="121" spans="1:11">
      <c r="B121" s="20"/>
      <c r="C121" s="20"/>
      <c r="D121" s="20"/>
      <c r="E121" s="20"/>
      <c r="F121" s="20"/>
      <c r="G121" s="20"/>
      <c r="H121" s="20"/>
      <c r="I121" s="20"/>
      <c r="J121" s="20"/>
      <c r="K121" s="20"/>
    </row>
    <row r="122" spans="1:11" ht="14">
      <c r="A122" s="2" t="s">
        <v>980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</row>
    <row r="123" spans="1:11" ht="14">
      <c r="A123" s="38" t="s">
        <v>865</v>
      </c>
      <c r="B123" s="21"/>
      <c r="C123" s="21"/>
      <c r="D123" s="21"/>
      <c r="E123" s="21"/>
      <c r="F123" s="21">
        <v>1</v>
      </c>
      <c r="G123" s="21"/>
      <c r="H123" s="21"/>
      <c r="I123" s="21"/>
      <c r="J123" s="21"/>
      <c r="K123" s="21">
        <f t="shared" si="1"/>
        <v>1</v>
      </c>
    </row>
    <row r="124" spans="1:11" ht="14">
      <c r="A124" s="39" t="s">
        <v>696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 t="str">
        <f t="shared" si="1"/>
        <v/>
      </c>
    </row>
    <row r="125" spans="1:11" ht="14">
      <c r="A125" s="39" t="s">
        <v>866</v>
      </c>
      <c r="B125" s="21"/>
      <c r="C125" s="21"/>
      <c r="D125" s="21">
        <v>2</v>
      </c>
      <c r="E125" s="21"/>
      <c r="F125" s="21"/>
      <c r="G125" s="21">
        <v>2</v>
      </c>
      <c r="H125" s="21"/>
      <c r="I125" s="21">
        <v>2</v>
      </c>
      <c r="J125" s="21"/>
      <c r="K125" s="21">
        <f t="shared" si="1"/>
        <v>6</v>
      </c>
    </row>
    <row r="126" spans="1:11" ht="14">
      <c r="A126" s="39" t="s">
        <v>479</v>
      </c>
      <c r="B126" s="21"/>
      <c r="C126" s="21"/>
      <c r="D126" s="21"/>
      <c r="E126" s="21"/>
      <c r="F126" s="21"/>
      <c r="G126" s="21"/>
      <c r="H126" s="21"/>
      <c r="I126" s="21"/>
      <c r="J126" s="21"/>
      <c r="K126" s="21" t="str">
        <f t="shared" si="1"/>
        <v/>
      </c>
    </row>
    <row r="127" spans="1:11" ht="14">
      <c r="A127" s="39" t="s">
        <v>480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21" t="str">
        <f t="shared" si="1"/>
        <v/>
      </c>
    </row>
    <row r="128" spans="1:11" ht="14">
      <c r="A128" s="39" t="s">
        <v>867</v>
      </c>
      <c r="B128" s="21"/>
      <c r="C128" s="21"/>
      <c r="D128" s="21"/>
      <c r="E128" s="21"/>
      <c r="F128" s="21"/>
      <c r="G128" s="21"/>
      <c r="H128" s="21"/>
      <c r="I128" s="21"/>
      <c r="J128" s="21"/>
      <c r="K128" s="21" t="str">
        <f t="shared" si="1"/>
        <v/>
      </c>
    </row>
    <row r="129" spans="1:11" ht="14">
      <c r="A129" s="39" t="s">
        <v>576</v>
      </c>
      <c r="B129" s="21"/>
      <c r="C129" s="21"/>
      <c r="D129" s="21"/>
      <c r="E129" s="21"/>
      <c r="F129" s="21"/>
      <c r="G129" s="21"/>
      <c r="H129" s="21"/>
      <c r="I129" s="21">
        <v>1</v>
      </c>
      <c r="J129" s="21"/>
      <c r="K129" s="21">
        <f t="shared" si="1"/>
        <v>1</v>
      </c>
    </row>
    <row r="130" spans="1:11" ht="14">
      <c r="A130" s="59" t="s">
        <v>1078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21" t="str">
        <f t="shared" si="1"/>
        <v/>
      </c>
    </row>
    <row r="131" spans="1:11">
      <c r="B131" s="20"/>
      <c r="C131" s="20"/>
      <c r="D131" s="20"/>
      <c r="E131" s="20"/>
      <c r="F131" s="20"/>
      <c r="G131" s="20"/>
      <c r="H131" s="20"/>
      <c r="I131" s="20"/>
      <c r="J131" s="20"/>
      <c r="K131" s="20"/>
    </row>
    <row r="132" spans="1:11" ht="14">
      <c r="A132" s="2" t="s">
        <v>981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</row>
    <row r="133" spans="1:11" ht="14">
      <c r="A133" s="39" t="s">
        <v>792</v>
      </c>
      <c r="B133" s="21"/>
      <c r="C133" s="21"/>
      <c r="D133" s="21"/>
      <c r="E133" s="21"/>
      <c r="F133" s="21"/>
      <c r="G133" s="21">
        <v>1</v>
      </c>
      <c r="H133" s="21"/>
      <c r="I133" s="21">
        <v>2</v>
      </c>
      <c r="J133" s="21"/>
      <c r="K133" s="21">
        <f t="shared" si="1"/>
        <v>3</v>
      </c>
    </row>
    <row r="134" spans="1:11" ht="14">
      <c r="A134" s="38" t="s">
        <v>552</v>
      </c>
      <c r="B134" s="21"/>
      <c r="C134" s="21">
        <v>20</v>
      </c>
      <c r="D134" s="21"/>
      <c r="E134" s="21">
        <v>10</v>
      </c>
      <c r="F134" s="21">
        <v>7</v>
      </c>
      <c r="G134" s="21">
        <v>4</v>
      </c>
      <c r="H134" s="21">
        <v>8</v>
      </c>
      <c r="I134" s="21"/>
      <c r="J134" s="21"/>
      <c r="K134" s="21">
        <f t="shared" si="1"/>
        <v>49</v>
      </c>
    </row>
    <row r="135" spans="1:11" ht="14">
      <c r="A135" s="39" t="s">
        <v>739</v>
      </c>
      <c r="B135" s="21"/>
      <c r="C135" s="21"/>
      <c r="D135" s="21"/>
      <c r="E135" s="21"/>
      <c r="F135" s="29" t="s">
        <v>819</v>
      </c>
      <c r="G135" s="21"/>
      <c r="H135" s="21"/>
      <c r="I135" s="21"/>
      <c r="J135" s="21"/>
      <c r="K135" s="21" t="str">
        <f t="shared" si="1"/>
        <v/>
      </c>
    </row>
    <row r="136" spans="1:11">
      <c r="B136" s="20"/>
      <c r="C136" s="20"/>
      <c r="D136" s="20"/>
      <c r="E136" s="20"/>
      <c r="F136" s="20"/>
      <c r="G136" s="20"/>
      <c r="H136" s="20"/>
      <c r="I136" s="20"/>
      <c r="J136" s="20"/>
      <c r="K136" s="20"/>
    </row>
    <row r="137" spans="1:11" ht="14">
      <c r="A137" s="2" t="s">
        <v>982</v>
      </c>
      <c r="B137" s="20"/>
      <c r="C137" s="20"/>
      <c r="D137" s="20"/>
      <c r="E137" s="20"/>
      <c r="F137" s="20"/>
      <c r="G137" s="20"/>
      <c r="H137" s="20"/>
      <c r="I137" s="20"/>
      <c r="J137" s="20"/>
      <c r="K137" s="20"/>
    </row>
    <row r="138" spans="1:11" ht="14">
      <c r="A138" s="38" t="s">
        <v>481</v>
      </c>
      <c r="B138" s="21"/>
      <c r="C138" s="21"/>
      <c r="D138" s="21"/>
      <c r="E138" s="21"/>
      <c r="F138" s="29" t="s">
        <v>820</v>
      </c>
      <c r="G138" s="21"/>
      <c r="H138" s="21"/>
      <c r="I138" s="21"/>
      <c r="J138" s="21"/>
      <c r="K138" s="21" t="str">
        <f t="shared" si="1"/>
        <v/>
      </c>
    </row>
    <row r="139" spans="1:11" ht="14">
      <c r="A139" s="39" t="s">
        <v>488</v>
      </c>
      <c r="B139" s="21"/>
      <c r="C139" s="21"/>
      <c r="D139" s="21"/>
      <c r="E139" s="21"/>
      <c r="F139" s="29" t="s">
        <v>815</v>
      </c>
      <c r="G139" s="21"/>
      <c r="H139" s="21"/>
      <c r="I139" s="21"/>
      <c r="J139" s="21"/>
      <c r="K139" s="21" t="str">
        <f t="shared" si="1"/>
        <v/>
      </c>
    </row>
    <row r="140" spans="1:11" ht="14">
      <c r="A140" s="39" t="s">
        <v>489</v>
      </c>
      <c r="B140" s="21">
        <v>4</v>
      </c>
      <c r="C140" s="21"/>
      <c r="D140" s="21"/>
      <c r="E140" s="21">
        <v>3</v>
      </c>
      <c r="F140" s="21">
        <v>9</v>
      </c>
      <c r="G140" s="21">
        <v>2</v>
      </c>
      <c r="H140" s="21"/>
      <c r="I140" s="21"/>
      <c r="J140" s="21"/>
      <c r="K140" s="21">
        <f t="shared" si="1"/>
        <v>18</v>
      </c>
    </row>
    <row r="141" spans="1:11" ht="14">
      <c r="A141" s="39" t="s">
        <v>490</v>
      </c>
      <c r="B141" s="21">
        <v>6</v>
      </c>
      <c r="C141" s="21"/>
      <c r="D141" s="21"/>
      <c r="E141" s="21">
        <v>2</v>
      </c>
      <c r="F141" s="21">
        <v>4</v>
      </c>
      <c r="G141" s="21"/>
      <c r="H141" s="21"/>
      <c r="I141" s="21"/>
      <c r="J141" s="21">
        <v>2</v>
      </c>
      <c r="K141" s="21">
        <f t="shared" si="1"/>
        <v>14</v>
      </c>
    </row>
    <row r="142" spans="1:11" ht="14">
      <c r="A142" s="59" t="s">
        <v>762</v>
      </c>
      <c r="B142" s="21"/>
      <c r="C142" s="21">
        <v>6</v>
      </c>
      <c r="D142" s="21"/>
      <c r="E142" s="21"/>
      <c r="F142" s="21"/>
      <c r="G142" s="21"/>
      <c r="H142" s="21"/>
      <c r="I142" s="21"/>
      <c r="J142" s="21"/>
      <c r="K142" s="21">
        <f t="shared" si="1"/>
        <v>6</v>
      </c>
    </row>
    <row r="143" spans="1:11">
      <c r="A143" s="51"/>
      <c r="B143" s="20"/>
      <c r="C143" s="20"/>
      <c r="D143" s="20"/>
      <c r="E143" s="20"/>
      <c r="F143" s="20"/>
      <c r="G143" s="20"/>
      <c r="H143" s="20"/>
      <c r="I143" s="20"/>
      <c r="J143" s="20"/>
      <c r="K143" s="20"/>
    </row>
    <row r="144" spans="1:11" ht="14">
      <c r="A144" s="2" t="s">
        <v>383</v>
      </c>
      <c r="B144" s="20"/>
      <c r="C144" s="20"/>
      <c r="D144" s="20"/>
      <c r="E144" s="20"/>
      <c r="F144" s="20"/>
      <c r="G144" s="20"/>
      <c r="H144" s="20"/>
      <c r="I144" s="20"/>
      <c r="J144" s="20"/>
      <c r="K144" s="20"/>
    </row>
    <row r="145" spans="1:11" ht="14">
      <c r="A145" s="38" t="s">
        <v>332</v>
      </c>
      <c r="B145" s="21">
        <v>2</v>
      </c>
      <c r="C145" s="21">
        <v>1</v>
      </c>
      <c r="D145" s="21"/>
      <c r="E145" s="21"/>
      <c r="F145" s="21">
        <v>4</v>
      </c>
      <c r="G145" s="21"/>
      <c r="H145" s="21">
        <v>6</v>
      </c>
      <c r="I145" s="21">
        <v>2</v>
      </c>
      <c r="J145" s="21"/>
      <c r="K145" s="21">
        <f t="shared" si="1"/>
        <v>15</v>
      </c>
    </row>
    <row r="146" spans="1:11">
      <c r="B146" s="20"/>
      <c r="C146" s="20"/>
      <c r="D146" s="20"/>
      <c r="E146" s="20"/>
      <c r="F146" s="20"/>
      <c r="G146" s="20"/>
      <c r="H146" s="20"/>
      <c r="I146" s="20"/>
      <c r="J146" s="20"/>
      <c r="K146" s="20"/>
    </row>
    <row r="147" spans="1:11">
      <c r="A147" s="3" t="s">
        <v>554</v>
      </c>
      <c r="B147" s="20"/>
      <c r="C147" s="20"/>
      <c r="D147" s="20"/>
      <c r="E147" s="20"/>
      <c r="F147" s="20"/>
      <c r="G147" s="20"/>
      <c r="H147" s="20"/>
      <c r="I147" s="20"/>
      <c r="J147" s="20"/>
      <c r="K147" s="20"/>
    </row>
    <row r="148" spans="1:11" ht="14">
      <c r="A148" s="38" t="s">
        <v>333</v>
      </c>
      <c r="B148" s="21"/>
      <c r="C148" s="21"/>
      <c r="D148" s="21"/>
      <c r="E148" s="21"/>
      <c r="F148" s="21">
        <v>1</v>
      </c>
      <c r="G148" s="21">
        <v>3</v>
      </c>
      <c r="H148" s="21">
        <v>25</v>
      </c>
      <c r="I148" s="21"/>
      <c r="J148" s="21"/>
      <c r="K148" s="21">
        <f t="shared" si="1"/>
        <v>29</v>
      </c>
    </row>
    <row r="149" spans="1:11" ht="14">
      <c r="A149" s="39" t="s">
        <v>334</v>
      </c>
      <c r="B149" s="21"/>
      <c r="C149" s="21"/>
      <c r="D149" s="21"/>
      <c r="E149" s="21">
        <v>3</v>
      </c>
      <c r="F149" s="21"/>
      <c r="G149" s="21"/>
      <c r="H149" s="21"/>
      <c r="I149" s="21"/>
      <c r="J149" s="21"/>
      <c r="K149" s="21">
        <f t="shared" si="1"/>
        <v>3</v>
      </c>
    </row>
    <row r="150" spans="1:11" ht="14">
      <c r="A150" s="38" t="s">
        <v>198</v>
      </c>
      <c r="B150" s="21"/>
      <c r="C150" s="21"/>
      <c r="D150" s="21">
        <v>1</v>
      </c>
      <c r="E150" s="21"/>
      <c r="F150" s="21"/>
      <c r="G150" s="21">
        <v>1</v>
      </c>
      <c r="H150" s="21"/>
      <c r="I150" s="21"/>
      <c r="J150" s="21"/>
      <c r="K150" s="21">
        <f t="shared" ref="K150:K217" si="2">IF(SUM(B150:J150)&gt;0,SUM(B150:J150),"")</f>
        <v>2</v>
      </c>
    </row>
    <row r="151" spans="1:11" ht="14">
      <c r="A151" s="39" t="s">
        <v>199</v>
      </c>
      <c r="B151" s="27"/>
      <c r="C151" s="27"/>
      <c r="D151" s="21">
        <v>1</v>
      </c>
      <c r="E151" s="21"/>
      <c r="F151" s="21"/>
      <c r="G151" s="21"/>
      <c r="H151" s="21"/>
      <c r="I151" s="21"/>
      <c r="J151" s="21"/>
      <c r="K151" s="21">
        <f t="shared" si="2"/>
        <v>1</v>
      </c>
    </row>
    <row r="152" spans="1:11" ht="14">
      <c r="A152" s="39" t="s">
        <v>200</v>
      </c>
      <c r="B152" s="21"/>
      <c r="C152" s="21">
        <v>1</v>
      </c>
      <c r="D152" s="21">
        <v>1</v>
      </c>
      <c r="E152" s="21"/>
      <c r="F152" s="21">
        <v>1</v>
      </c>
      <c r="G152" s="21">
        <v>1</v>
      </c>
      <c r="H152" s="21"/>
      <c r="I152" s="21"/>
      <c r="J152" s="21"/>
      <c r="K152" s="21">
        <f t="shared" si="2"/>
        <v>4</v>
      </c>
    </row>
    <row r="153" spans="1:11" ht="14">
      <c r="A153" s="39" t="s">
        <v>336</v>
      </c>
      <c r="B153" s="21"/>
      <c r="C153" s="21">
        <v>6</v>
      </c>
      <c r="D153" s="21"/>
      <c r="E153" s="21"/>
      <c r="F153" s="21"/>
      <c r="G153" s="21"/>
      <c r="H153" s="21">
        <v>1</v>
      </c>
      <c r="I153" s="21"/>
      <c r="J153" s="21"/>
      <c r="K153" s="21">
        <f t="shared" si="2"/>
        <v>7</v>
      </c>
    </row>
    <row r="154" spans="1:11" ht="14">
      <c r="A154" s="39" t="s">
        <v>787</v>
      </c>
      <c r="B154" s="21"/>
      <c r="C154" s="21"/>
      <c r="D154" s="29" t="s">
        <v>815</v>
      </c>
      <c r="E154" s="21"/>
      <c r="F154" s="21"/>
      <c r="G154" s="21"/>
      <c r="H154" s="21"/>
      <c r="I154" s="21"/>
      <c r="J154" s="21"/>
      <c r="K154" s="21" t="str">
        <f t="shared" si="2"/>
        <v/>
      </c>
    </row>
    <row r="155" spans="1:11" ht="14">
      <c r="A155" s="39" t="s">
        <v>271</v>
      </c>
      <c r="B155" s="21">
        <v>2</v>
      </c>
      <c r="C155" s="21">
        <v>6</v>
      </c>
      <c r="D155" s="21">
        <v>4</v>
      </c>
      <c r="E155" s="21">
        <v>10</v>
      </c>
      <c r="F155" s="21"/>
      <c r="G155" s="21">
        <v>8</v>
      </c>
      <c r="H155" s="21">
        <v>3</v>
      </c>
      <c r="I155" s="21">
        <v>4</v>
      </c>
      <c r="J155" s="21">
        <v>5</v>
      </c>
      <c r="K155" s="21">
        <f t="shared" si="2"/>
        <v>42</v>
      </c>
    </row>
    <row r="156" spans="1:11" ht="14">
      <c r="A156" s="39" t="s">
        <v>263</v>
      </c>
      <c r="B156" s="21">
        <v>1</v>
      </c>
      <c r="C156" s="21"/>
      <c r="D156" s="22">
        <v>1</v>
      </c>
      <c r="E156" s="22"/>
      <c r="F156" s="22"/>
      <c r="G156" s="22"/>
      <c r="H156" s="22"/>
      <c r="I156" s="21"/>
      <c r="J156" s="22"/>
      <c r="K156" s="21">
        <f t="shared" si="2"/>
        <v>2</v>
      </c>
    </row>
    <row r="157" spans="1:11" ht="14">
      <c r="A157" s="39" t="s">
        <v>206</v>
      </c>
      <c r="B157" s="21"/>
      <c r="C157" s="21"/>
      <c r="D157" s="22"/>
      <c r="E157" s="22">
        <v>3</v>
      </c>
      <c r="F157" s="22"/>
      <c r="G157" s="22"/>
      <c r="H157" s="22"/>
      <c r="I157" s="21"/>
      <c r="J157" s="22"/>
      <c r="K157" s="21">
        <f t="shared" si="2"/>
        <v>3</v>
      </c>
    </row>
    <row r="158" spans="1:11">
      <c r="B158" s="20"/>
      <c r="C158" s="20"/>
      <c r="D158" s="20"/>
      <c r="E158" s="20"/>
      <c r="F158" s="20"/>
      <c r="G158" s="20"/>
      <c r="H158" s="20"/>
      <c r="I158" s="20"/>
      <c r="J158" s="20"/>
      <c r="K158" s="20"/>
    </row>
    <row r="159" spans="1:11" ht="14">
      <c r="A159" s="2" t="s">
        <v>555</v>
      </c>
      <c r="B159" s="20"/>
      <c r="C159" s="20"/>
      <c r="D159" s="20"/>
      <c r="E159" s="20"/>
      <c r="F159" s="20"/>
      <c r="G159" s="20"/>
      <c r="H159" s="20"/>
      <c r="I159" s="20"/>
      <c r="J159" s="20"/>
      <c r="K159" s="20"/>
    </row>
    <row r="160" spans="1:11" ht="14">
      <c r="A160" s="38" t="s">
        <v>264</v>
      </c>
      <c r="B160" s="21"/>
      <c r="C160" s="21">
        <v>3</v>
      </c>
      <c r="D160" s="21"/>
      <c r="E160" s="21"/>
      <c r="F160" s="21"/>
      <c r="G160" s="21"/>
      <c r="H160" s="21"/>
      <c r="I160" s="21">
        <v>1</v>
      </c>
      <c r="J160" s="21">
        <v>1</v>
      </c>
      <c r="K160" s="21">
        <f t="shared" si="2"/>
        <v>5</v>
      </c>
    </row>
    <row r="161" spans="1:11" ht="14">
      <c r="A161" s="39" t="s">
        <v>265</v>
      </c>
      <c r="B161" s="21"/>
      <c r="C161" s="21"/>
      <c r="D161" s="21">
        <v>2</v>
      </c>
      <c r="E161" s="21">
        <v>1</v>
      </c>
      <c r="F161" s="21"/>
      <c r="G161" s="21">
        <v>2</v>
      </c>
      <c r="H161" s="21">
        <v>1</v>
      </c>
      <c r="I161" s="21"/>
      <c r="J161" s="21"/>
      <c r="K161" s="21">
        <f t="shared" si="2"/>
        <v>6</v>
      </c>
    </row>
    <row r="162" spans="1:11" ht="14">
      <c r="A162" s="39" t="s">
        <v>126</v>
      </c>
      <c r="B162" s="21">
        <v>6</v>
      </c>
      <c r="C162" s="21"/>
      <c r="D162" s="21">
        <v>5</v>
      </c>
      <c r="E162" s="21"/>
      <c r="F162" s="21">
        <v>1</v>
      </c>
      <c r="G162" s="21"/>
      <c r="H162" s="21">
        <v>1</v>
      </c>
      <c r="I162" s="21"/>
      <c r="J162" s="21">
        <v>1</v>
      </c>
      <c r="K162" s="21">
        <f t="shared" si="2"/>
        <v>14</v>
      </c>
    </row>
    <row r="163" spans="1:11" ht="14">
      <c r="A163" s="39" t="s">
        <v>127</v>
      </c>
      <c r="B163" s="21"/>
      <c r="C163" s="21"/>
      <c r="D163" s="21"/>
      <c r="E163" s="21"/>
      <c r="F163" s="21"/>
      <c r="G163" s="21">
        <v>1</v>
      </c>
      <c r="H163" s="21">
        <v>14</v>
      </c>
      <c r="I163" s="21"/>
      <c r="J163" s="21">
        <v>3</v>
      </c>
      <c r="K163" s="21">
        <f t="shared" si="2"/>
        <v>18</v>
      </c>
    </row>
    <row r="164" spans="1:11" ht="14">
      <c r="A164" s="39" t="s">
        <v>128</v>
      </c>
      <c r="B164" s="21">
        <v>3</v>
      </c>
      <c r="C164" s="21"/>
      <c r="D164" s="21"/>
      <c r="E164" s="21"/>
      <c r="F164" s="21"/>
      <c r="G164" s="21"/>
      <c r="H164" s="21">
        <v>6</v>
      </c>
      <c r="I164" s="21"/>
      <c r="J164" s="21">
        <v>4</v>
      </c>
      <c r="K164" s="21">
        <f t="shared" si="2"/>
        <v>13</v>
      </c>
    </row>
    <row r="165" spans="1:11" ht="14">
      <c r="A165" s="39" t="s">
        <v>270</v>
      </c>
      <c r="B165" s="21"/>
      <c r="C165" s="21"/>
      <c r="D165" s="21"/>
      <c r="E165" s="21"/>
      <c r="F165" s="21"/>
      <c r="G165" s="21"/>
      <c r="H165" s="21"/>
      <c r="I165" s="21"/>
      <c r="J165" s="21"/>
      <c r="K165" s="21" t="str">
        <f t="shared" si="2"/>
        <v/>
      </c>
    </row>
    <row r="166" spans="1:11" ht="14">
      <c r="A166" s="39" t="s">
        <v>275</v>
      </c>
      <c r="B166" s="21"/>
      <c r="C166" s="21"/>
      <c r="D166" s="21"/>
      <c r="E166" s="21"/>
      <c r="F166" s="21"/>
      <c r="G166" s="21">
        <v>2</v>
      </c>
      <c r="H166" s="21"/>
      <c r="I166" s="21"/>
      <c r="J166" s="21"/>
      <c r="K166" s="21">
        <f t="shared" si="2"/>
        <v>2</v>
      </c>
    </row>
    <row r="167" spans="1:11" ht="14">
      <c r="A167" s="39" t="s">
        <v>4</v>
      </c>
      <c r="B167" s="21"/>
      <c r="C167" s="21"/>
      <c r="D167" s="21"/>
      <c r="E167" s="21">
        <v>1</v>
      </c>
      <c r="F167" s="21"/>
      <c r="G167" s="21"/>
      <c r="H167" s="21">
        <v>3</v>
      </c>
      <c r="I167" s="21">
        <v>1</v>
      </c>
      <c r="J167" s="21">
        <v>4</v>
      </c>
      <c r="K167" s="21">
        <f t="shared" si="2"/>
        <v>9</v>
      </c>
    </row>
    <row r="168" spans="1:11" ht="14">
      <c r="A168" s="39" t="s">
        <v>142</v>
      </c>
      <c r="B168" s="21"/>
      <c r="C168" s="21"/>
      <c r="D168" s="21"/>
      <c r="E168" s="21">
        <v>7</v>
      </c>
      <c r="F168" s="21">
        <v>1</v>
      </c>
      <c r="G168" s="21"/>
      <c r="H168" s="21">
        <v>6</v>
      </c>
      <c r="I168" s="21"/>
      <c r="J168" s="21"/>
      <c r="K168" s="21">
        <f t="shared" si="2"/>
        <v>14</v>
      </c>
    </row>
    <row r="169" spans="1:11" ht="14">
      <c r="A169" s="39" t="s">
        <v>143</v>
      </c>
      <c r="B169" s="21"/>
      <c r="C169" s="21">
        <v>3</v>
      </c>
      <c r="D169" s="21">
        <v>9</v>
      </c>
      <c r="E169" s="21">
        <v>2</v>
      </c>
      <c r="F169" s="21">
        <v>15</v>
      </c>
      <c r="G169" s="21">
        <v>8</v>
      </c>
      <c r="H169" s="21">
        <v>6</v>
      </c>
      <c r="I169" s="21">
        <v>22</v>
      </c>
      <c r="J169" s="21">
        <v>8</v>
      </c>
      <c r="K169" s="21">
        <f t="shared" si="2"/>
        <v>73</v>
      </c>
    </row>
    <row r="170" spans="1:11" ht="14">
      <c r="A170" s="39" t="s">
        <v>903</v>
      </c>
      <c r="B170" s="21"/>
      <c r="C170" s="21"/>
      <c r="D170" s="21"/>
      <c r="E170" s="21"/>
      <c r="F170" s="21"/>
      <c r="G170" s="21"/>
      <c r="H170" s="21"/>
      <c r="I170" s="21"/>
      <c r="J170" s="21"/>
      <c r="K170" s="21" t="str">
        <f t="shared" si="2"/>
        <v/>
      </c>
    </row>
    <row r="171" spans="1:11" ht="14">
      <c r="A171" s="39" t="s">
        <v>497</v>
      </c>
      <c r="B171" s="21"/>
      <c r="C171" s="21"/>
      <c r="D171" s="21"/>
      <c r="E171" s="21"/>
      <c r="F171" s="21"/>
      <c r="G171" s="21"/>
      <c r="H171" s="21"/>
      <c r="I171" s="21">
        <v>2</v>
      </c>
      <c r="J171" s="21">
        <v>4</v>
      </c>
      <c r="K171" s="21">
        <f t="shared" si="2"/>
        <v>6</v>
      </c>
    </row>
    <row r="172" spans="1:11">
      <c r="B172" s="20"/>
      <c r="C172" s="20"/>
      <c r="D172" s="20"/>
      <c r="E172" s="20"/>
      <c r="F172" s="20"/>
      <c r="G172" s="20"/>
      <c r="H172" s="20"/>
      <c r="I172" s="20"/>
      <c r="J172" s="20"/>
      <c r="K172" s="20"/>
    </row>
    <row r="173" spans="1:11" ht="14">
      <c r="A173" s="2" t="s">
        <v>556</v>
      </c>
      <c r="B173" s="20"/>
      <c r="C173" s="20"/>
      <c r="D173" s="20"/>
      <c r="E173" s="20"/>
      <c r="F173" s="20"/>
      <c r="G173" s="20"/>
      <c r="H173" s="20"/>
      <c r="I173" s="20"/>
      <c r="J173" s="20"/>
      <c r="K173" s="20"/>
    </row>
    <row r="174" spans="1:11" ht="14">
      <c r="A174" s="38" t="s">
        <v>341</v>
      </c>
      <c r="B174" s="21"/>
      <c r="C174" s="21">
        <v>1</v>
      </c>
      <c r="D174" s="21">
        <v>2</v>
      </c>
      <c r="E174" s="21"/>
      <c r="F174" s="21">
        <v>1</v>
      </c>
      <c r="G174" s="21">
        <v>2</v>
      </c>
      <c r="H174" s="21">
        <v>4</v>
      </c>
      <c r="I174" s="21"/>
      <c r="J174" s="21">
        <v>2</v>
      </c>
      <c r="K174" s="21">
        <f t="shared" si="2"/>
        <v>12</v>
      </c>
    </row>
    <row r="175" spans="1:11" ht="14">
      <c r="A175" s="39" t="s">
        <v>482</v>
      </c>
      <c r="B175" s="29" t="s">
        <v>816</v>
      </c>
      <c r="C175" s="21"/>
      <c r="D175" s="21"/>
      <c r="E175" s="21"/>
      <c r="F175" s="21"/>
      <c r="G175" s="21"/>
      <c r="H175" s="21"/>
      <c r="I175" s="21"/>
      <c r="J175" s="21"/>
      <c r="K175" s="21" t="str">
        <f t="shared" si="2"/>
        <v/>
      </c>
    </row>
    <row r="176" spans="1:11" ht="14">
      <c r="A176" s="39" t="s">
        <v>502</v>
      </c>
      <c r="B176" s="21"/>
      <c r="C176" s="21"/>
      <c r="D176" s="21"/>
      <c r="E176" s="21"/>
      <c r="F176" s="21">
        <v>5</v>
      </c>
      <c r="G176" s="21">
        <v>1</v>
      </c>
      <c r="H176" s="21">
        <v>4</v>
      </c>
      <c r="I176" s="21">
        <v>5</v>
      </c>
      <c r="J176" s="21">
        <v>4</v>
      </c>
      <c r="K176" s="21">
        <f t="shared" si="2"/>
        <v>19</v>
      </c>
    </row>
    <row r="177" spans="1:11" ht="14">
      <c r="A177" s="39" t="s">
        <v>741</v>
      </c>
      <c r="B177" s="29" t="s">
        <v>817</v>
      </c>
      <c r="C177" s="21"/>
      <c r="D177" s="21"/>
      <c r="E177" s="21"/>
      <c r="F177" s="21"/>
      <c r="G177" s="21"/>
      <c r="H177" s="21"/>
      <c r="I177" s="21"/>
      <c r="J177" s="21"/>
      <c r="K177" s="21" t="str">
        <f t="shared" si="2"/>
        <v/>
      </c>
    </row>
    <row r="178" spans="1:11" ht="14">
      <c r="A178" s="39" t="s">
        <v>132</v>
      </c>
      <c r="B178" s="21"/>
      <c r="C178" s="21"/>
      <c r="D178" s="21"/>
      <c r="E178" s="21"/>
      <c r="F178" s="21"/>
      <c r="G178" s="21"/>
      <c r="H178" s="21"/>
      <c r="I178" s="21"/>
      <c r="J178" s="21"/>
      <c r="K178" s="21" t="str">
        <f t="shared" si="2"/>
        <v/>
      </c>
    </row>
    <row r="179" spans="1:11">
      <c r="B179" s="20"/>
      <c r="C179" s="20"/>
      <c r="D179" s="20"/>
      <c r="E179" s="20"/>
      <c r="F179" s="20"/>
      <c r="G179" s="20"/>
      <c r="H179" s="20"/>
      <c r="I179" s="20"/>
      <c r="J179" s="20"/>
      <c r="K179" s="20"/>
    </row>
    <row r="180" spans="1:11" ht="14">
      <c r="A180" s="2" t="s">
        <v>557</v>
      </c>
      <c r="B180" s="20"/>
      <c r="C180" s="20"/>
      <c r="D180" s="20"/>
      <c r="E180" s="20"/>
      <c r="F180" s="20"/>
      <c r="G180" s="20"/>
      <c r="H180" s="20"/>
      <c r="I180" s="20"/>
      <c r="J180" s="20"/>
      <c r="K180" s="20"/>
    </row>
    <row r="181" spans="1:11" ht="14">
      <c r="A181" s="38" t="s">
        <v>343</v>
      </c>
      <c r="B181" s="21">
        <v>5</v>
      </c>
      <c r="C181" s="21">
        <v>5</v>
      </c>
      <c r="D181" s="21">
        <v>2</v>
      </c>
      <c r="E181" s="21">
        <v>8</v>
      </c>
      <c r="F181" s="21"/>
      <c r="G181" s="21">
        <v>12</v>
      </c>
      <c r="H181" s="21">
        <v>1</v>
      </c>
      <c r="I181" s="21"/>
      <c r="J181" s="21"/>
      <c r="K181" s="21">
        <f t="shared" si="2"/>
        <v>33</v>
      </c>
    </row>
    <row r="182" spans="1:11" ht="14">
      <c r="A182" s="39" t="s">
        <v>495</v>
      </c>
      <c r="B182" s="21"/>
      <c r="C182" s="21">
        <v>11</v>
      </c>
      <c r="D182" s="21"/>
      <c r="E182" s="21">
        <v>10</v>
      </c>
      <c r="F182" s="21">
        <v>7</v>
      </c>
      <c r="G182" s="21">
        <v>3</v>
      </c>
      <c r="H182" s="21"/>
      <c r="I182" s="21"/>
      <c r="J182" s="21"/>
      <c r="K182" s="21">
        <f t="shared" si="2"/>
        <v>31</v>
      </c>
    </row>
    <row r="183" spans="1:11" ht="14">
      <c r="A183" s="39" t="s">
        <v>496</v>
      </c>
      <c r="B183" s="21"/>
      <c r="C183" s="21"/>
      <c r="D183" s="21"/>
      <c r="E183" s="21"/>
      <c r="F183" s="21">
        <v>1</v>
      </c>
      <c r="G183" s="21"/>
      <c r="H183" s="21">
        <v>11</v>
      </c>
      <c r="I183" s="21">
        <v>3</v>
      </c>
      <c r="J183" s="21">
        <v>11</v>
      </c>
      <c r="K183" s="21">
        <f t="shared" si="2"/>
        <v>26</v>
      </c>
    </row>
    <row r="184" spans="1:11" ht="14">
      <c r="A184" s="39" t="s">
        <v>793</v>
      </c>
      <c r="B184" s="21">
        <v>10</v>
      </c>
      <c r="C184" s="21">
        <v>29</v>
      </c>
      <c r="D184" s="21">
        <v>21</v>
      </c>
      <c r="E184" s="21">
        <v>15</v>
      </c>
      <c r="F184" s="21">
        <v>48</v>
      </c>
      <c r="G184" s="21">
        <v>7</v>
      </c>
      <c r="H184" s="21">
        <v>22</v>
      </c>
      <c r="I184" s="21">
        <v>26</v>
      </c>
      <c r="J184" s="21">
        <v>5</v>
      </c>
      <c r="K184" s="21">
        <f t="shared" si="2"/>
        <v>183</v>
      </c>
    </row>
    <row r="185" spans="1:11" ht="14">
      <c r="A185" s="39" t="s">
        <v>794</v>
      </c>
      <c r="B185" s="21">
        <v>6</v>
      </c>
      <c r="C185" s="21">
        <v>3</v>
      </c>
      <c r="D185" s="21">
        <v>12</v>
      </c>
      <c r="E185" s="21">
        <v>2</v>
      </c>
      <c r="F185" s="21">
        <v>8</v>
      </c>
      <c r="G185" s="21">
        <v>2</v>
      </c>
      <c r="H185" s="21">
        <v>13</v>
      </c>
      <c r="I185" s="21">
        <v>3</v>
      </c>
      <c r="J185" s="21">
        <v>7</v>
      </c>
      <c r="K185" s="21">
        <f t="shared" si="2"/>
        <v>56</v>
      </c>
    </row>
    <row r="186" spans="1:11">
      <c r="B186" s="20"/>
      <c r="C186" s="20"/>
      <c r="D186" s="20"/>
      <c r="E186" s="20"/>
      <c r="F186" s="20"/>
      <c r="G186" s="20"/>
      <c r="H186" s="20"/>
      <c r="I186" s="20"/>
      <c r="J186" s="20"/>
      <c r="K186" s="20"/>
    </row>
    <row r="187" spans="1:11" ht="14">
      <c r="A187" s="2" t="s">
        <v>558</v>
      </c>
      <c r="B187" s="20"/>
      <c r="C187" s="20"/>
      <c r="D187" s="20"/>
      <c r="E187" s="20"/>
      <c r="F187" s="20"/>
      <c r="G187" s="20"/>
      <c r="H187" s="20"/>
      <c r="I187" s="20"/>
      <c r="J187" s="20"/>
      <c r="K187" s="20"/>
    </row>
    <row r="188" spans="1:11" ht="14">
      <c r="A188" s="38" t="s">
        <v>470</v>
      </c>
      <c r="B188" s="21"/>
      <c r="C188" s="21"/>
      <c r="D188" s="21"/>
      <c r="E188" s="21"/>
      <c r="F188" s="21">
        <v>6</v>
      </c>
      <c r="G188" s="21"/>
      <c r="H188" s="21">
        <v>5</v>
      </c>
      <c r="I188" s="21">
        <v>12</v>
      </c>
      <c r="J188" s="21">
        <v>39</v>
      </c>
      <c r="K188" s="21">
        <f t="shared" si="2"/>
        <v>62</v>
      </c>
    </row>
    <row r="189" spans="1:11" ht="14">
      <c r="A189" s="39" t="s">
        <v>727</v>
      </c>
      <c r="B189" s="21"/>
      <c r="C189" s="29" t="s">
        <v>814</v>
      </c>
      <c r="D189" s="21"/>
      <c r="E189" s="21"/>
      <c r="F189" s="21"/>
      <c r="G189" s="21"/>
      <c r="H189" s="21"/>
      <c r="I189" s="21"/>
      <c r="J189" s="21"/>
      <c r="K189" s="21" t="str">
        <f t="shared" si="2"/>
        <v/>
      </c>
    </row>
    <row r="190" spans="1:11" ht="14">
      <c r="A190" s="39" t="s">
        <v>471</v>
      </c>
      <c r="B190" s="21">
        <v>14</v>
      </c>
      <c r="C190" s="21">
        <v>39</v>
      </c>
      <c r="D190" s="21">
        <v>21</v>
      </c>
      <c r="E190" s="21">
        <v>8</v>
      </c>
      <c r="F190" s="21"/>
      <c r="G190" s="21">
        <v>11</v>
      </c>
      <c r="H190" s="21">
        <v>4</v>
      </c>
      <c r="I190" s="21"/>
      <c r="J190" s="21">
        <v>3</v>
      </c>
      <c r="K190" s="21">
        <f t="shared" si="2"/>
        <v>100</v>
      </c>
    </row>
    <row r="191" spans="1:11" ht="14">
      <c r="A191" s="39" t="s">
        <v>472</v>
      </c>
      <c r="B191" s="21">
        <v>5</v>
      </c>
      <c r="C191" s="21">
        <v>18</v>
      </c>
      <c r="D191" s="21">
        <v>42</v>
      </c>
      <c r="E191" s="21">
        <v>35</v>
      </c>
      <c r="F191" s="21">
        <v>99</v>
      </c>
      <c r="G191" s="21">
        <v>31</v>
      </c>
      <c r="H191" s="21">
        <v>32</v>
      </c>
      <c r="I191" s="21">
        <v>2</v>
      </c>
      <c r="J191" s="21">
        <v>11</v>
      </c>
      <c r="K191" s="21">
        <f t="shared" si="2"/>
        <v>275</v>
      </c>
    </row>
    <row r="192" spans="1:11" ht="14">
      <c r="A192" s="39" t="s">
        <v>473</v>
      </c>
      <c r="B192" s="21">
        <v>6</v>
      </c>
      <c r="C192" s="21">
        <v>10</v>
      </c>
      <c r="D192" s="21"/>
      <c r="E192" s="21"/>
      <c r="F192" s="21">
        <v>4</v>
      </c>
      <c r="G192" s="21"/>
      <c r="H192" s="21">
        <v>1</v>
      </c>
      <c r="I192" s="21">
        <v>5</v>
      </c>
      <c r="J192" s="21"/>
      <c r="K192" s="21">
        <f t="shared" si="2"/>
        <v>26</v>
      </c>
    </row>
    <row r="193" spans="1:11" ht="14">
      <c r="A193" s="39" t="s">
        <v>474</v>
      </c>
      <c r="B193" s="21"/>
      <c r="C193" s="21">
        <v>2</v>
      </c>
      <c r="D193" s="21"/>
      <c r="E193" s="21"/>
      <c r="F193" s="21"/>
      <c r="G193" s="21">
        <v>3</v>
      </c>
      <c r="H193" s="21"/>
      <c r="I193" s="21">
        <v>2</v>
      </c>
      <c r="J193" s="21"/>
      <c r="K193" s="21">
        <f t="shared" si="2"/>
        <v>7</v>
      </c>
    </row>
    <row r="194" spans="1:11" ht="14">
      <c r="A194" s="39" t="s">
        <v>475</v>
      </c>
      <c r="B194" s="21">
        <v>2</v>
      </c>
      <c r="C194" s="21"/>
      <c r="D194" s="21">
        <v>31</v>
      </c>
      <c r="E194" s="21">
        <v>10</v>
      </c>
      <c r="F194" s="21">
        <v>220</v>
      </c>
      <c r="G194" s="21">
        <v>1</v>
      </c>
      <c r="H194" s="21">
        <v>43</v>
      </c>
      <c r="I194" s="21">
        <v>30</v>
      </c>
      <c r="J194" s="21">
        <v>8</v>
      </c>
      <c r="K194" s="21">
        <f t="shared" si="2"/>
        <v>345</v>
      </c>
    </row>
    <row r="195" spans="1:11" ht="14">
      <c r="A195" s="39" t="s">
        <v>317</v>
      </c>
      <c r="B195" s="21">
        <v>4</v>
      </c>
      <c r="C195" s="21"/>
      <c r="D195" s="21">
        <v>13</v>
      </c>
      <c r="E195" s="21">
        <v>5</v>
      </c>
      <c r="F195" s="21">
        <v>5</v>
      </c>
      <c r="G195" s="21">
        <v>12</v>
      </c>
      <c r="H195" s="21">
        <v>24</v>
      </c>
      <c r="I195" s="21">
        <v>11</v>
      </c>
      <c r="J195" s="21">
        <v>27</v>
      </c>
      <c r="K195" s="21">
        <f t="shared" si="2"/>
        <v>101</v>
      </c>
    </row>
    <row r="196" spans="1:11" ht="14">
      <c r="A196" s="39" t="s">
        <v>345</v>
      </c>
      <c r="B196" s="21"/>
      <c r="C196" s="21"/>
      <c r="D196" s="21"/>
      <c r="E196" s="21"/>
      <c r="F196" s="21"/>
      <c r="G196" s="21"/>
      <c r="H196" s="21"/>
      <c r="I196" s="21"/>
      <c r="J196" s="21"/>
      <c r="K196" s="21" t="str">
        <f t="shared" si="2"/>
        <v/>
      </c>
    </row>
    <row r="197" spans="1:11">
      <c r="B197" s="20"/>
      <c r="C197" s="20"/>
      <c r="D197" s="20"/>
      <c r="E197" s="20"/>
      <c r="F197" s="20"/>
      <c r="G197" s="20"/>
      <c r="H197" s="20"/>
      <c r="I197" s="20"/>
      <c r="J197" s="20"/>
      <c r="K197" s="20"/>
    </row>
    <row r="198" spans="1:11" ht="14">
      <c r="A198" s="2" t="s">
        <v>698</v>
      </c>
      <c r="B198" s="20"/>
      <c r="C198" s="20"/>
      <c r="D198" s="20"/>
      <c r="E198" s="20"/>
      <c r="F198" s="20"/>
      <c r="G198" s="20"/>
      <c r="H198" s="20"/>
      <c r="I198" s="20"/>
      <c r="J198" s="20"/>
      <c r="K198" s="20"/>
    </row>
    <row r="199" spans="1:11" ht="14">
      <c r="A199" s="38" t="s">
        <v>165</v>
      </c>
      <c r="B199" s="21">
        <v>1</v>
      </c>
      <c r="C199" s="21"/>
      <c r="D199" s="21"/>
      <c r="E199" s="21">
        <v>12</v>
      </c>
      <c r="F199" s="21">
        <v>6</v>
      </c>
      <c r="G199" s="21"/>
      <c r="H199" s="21"/>
      <c r="I199" s="21"/>
      <c r="J199" s="21"/>
      <c r="K199" s="21">
        <f t="shared" si="2"/>
        <v>19</v>
      </c>
    </row>
    <row r="200" spans="1:11" ht="14">
      <c r="A200" s="39" t="s">
        <v>320</v>
      </c>
      <c r="B200" s="21"/>
      <c r="C200" s="21"/>
      <c r="D200" s="21">
        <v>3</v>
      </c>
      <c r="E200" s="21"/>
      <c r="F200" s="21"/>
      <c r="G200" s="21">
        <v>5</v>
      </c>
      <c r="H200" s="21">
        <v>3</v>
      </c>
      <c r="I200" s="21"/>
      <c r="J200" s="21"/>
      <c r="K200" s="21">
        <f t="shared" si="2"/>
        <v>11</v>
      </c>
    </row>
    <row r="201" spans="1:11" ht="14">
      <c r="A201" s="39" t="s">
        <v>172</v>
      </c>
      <c r="B201" s="21">
        <v>4</v>
      </c>
      <c r="C201" s="21"/>
      <c r="D201" s="21"/>
      <c r="E201" s="21">
        <v>1</v>
      </c>
      <c r="F201" s="21"/>
      <c r="G201" s="21"/>
      <c r="H201" s="21"/>
      <c r="I201" s="21"/>
      <c r="J201" s="21"/>
      <c r="K201" s="21">
        <f t="shared" si="2"/>
        <v>5</v>
      </c>
    </row>
    <row r="202" spans="1:11" ht="14">
      <c r="A202" s="59" t="s">
        <v>617</v>
      </c>
      <c r="B202" s="21"/>
      <c r="C202" s="21"/>
      <c r="D202" s="21"/>
      <c r="E202" s="21"/>
      <c r="F202" s="21"/>
      <c r="G202" s="21"/>
      <c r="H202" s="21"/>
      <c r="I202" s="21"/>
      <c r="J202" s="21"/>
      <c r="K202" s="21" t="str">
        <f t="shared" si="2"/>
        <v/>
      </c>
    </row>
    <row r="203" spans="1:11" ht="14">
      <c r="A203" s="39" t="s">
        <v>133</v>
      </c>
      <c r="B203" s="21"/>
      <c r="C203" s="21"/>
      <c r="D203" s="21"/>
      <c r="E203" s="21">
        <v>2</v>
      </c>
      <c r="F203" s="21"/>
      <c r="G203" s="21"/>
      <c r="H203" s="21"/>
      <c r="I203" s="21">
        <v>1</v>
      </c>
      <c r="J203" s="21"/>
      <c r="K203" s="21">
        <f t="shared" si="2"/>
        <v>3</v>
      </c>
    </row>
    <row r="204" spans="1:11">
      <c r="A204" s="51"/>
      <c r="B204" s="20"/>
      <c r="C204" s="20"/>
      <c r="D204" s="20"/>
      <c r="E204" s="20"/>
      <c r="F204" s="20"/>
      <c r="G204" s="20"/>
      <c r="H204" s="20"/>
      <c r="I204" s="20"/>
      <c r="J204" s="20"/>
      <c r="K204" s="20" t="str">
        <f t="shared" si="2"/>
        <v/>
      </c>
    </row>
    <row r="205" spans="1:11" ht="14">
      <c r="A205" s="2" t="s">
        <v>699</v>
      </c>
      <c r="B205" s="20"/>
      <c r="C205" s="20"/>
      <c r="D205" s="20"/>
      <c r="E205" s="20"/>
      <c r="F205" s="20"/>
      <c r="G205" s="20"/>
      <c r="H205" s="20"/>
      <c r="I205" s="20"/>
      <c r="J205" s="20"/>
      <c r="K205" s="20" t="str">
        <f t="shared" si="2"/>
        <v/>
      </c>
    </row>
    <row r="206" spans="1:11" ht="14">
      <c r="A206" s="38" t="s">
        <v>75</v>
      </c>
      <c r="B206" s="21">
        <v>3</v>
      </c>
      <c r="C206" s="21">
        <v>3</v>
      </c>
      <c r="D206" s="21">
        <v>4</v>
      </c>
      <c r="E206" s="21">
        <v>3</v>
      </c>
      <c r="F206" s="21"/>
      <c r="G206" s="21">
        <v>1</v>
      </c>
      <c r="H206" s="21">
        <v>4</v>
      </c>
      <c r="I206" s="21"/>
      <c r="J206" s="21"/>
      <c r="K206" s="21">
        <f t="shared" si="2"/>
        <v>18</v>
      </c>
    </row>
    <row r="207" spans="1:11" ht="14">
      <c r="A207" s="39" t="s">
        <v>181</v>
      </c>
      <c r="B207" s="21"/>
      <c r="C207" s="21"/>
      <c r="D207" s="21">
        <v>1</v>
      </c>
      <c r="E207" s="21">
        <v>3</v>
      </c>
      <c r="F207" s="21"/>
      <c r="G207" s="21"/>
      <c r="H207" s="21">
        <v>1</v>
      </c>
      <c r="I207" s="21"/>
      <c r="J207" s="21"/>
      <c r="K207" s="21">
        <f t="shared" si="2"/>
        <v>5</v>
      </c>
    </row>
    <row r="208" spans="1:11" ht="14">
      <c r="A208" s="39" t="s">
        <v>325</v>
      </c>
      <c r="B208" s="21"/>
      <c r="C208" s="21"/>
      <c r="D208" s="21"/>
      <c r="E208" s="21"/>
      <c r="F208" s="21"/>
      <c r="G208" s="21"/>
      <c r="H208" s="21"/>
      <c r="I208" s="21"/>
      <c r="J208" s="21"/>
      <c r="K208" s="21" t="str">
        <f t="shared" si="2"/>
        <v/>
      </c>
    </row>
    <row r="209" spans="1:11" ht="14">
      <c r="A209" s="39" t="s">
        <v>326</v>
      </c>
      <c r="B209" s="21">
        <v>1</v>
      </c>
      <c r="C209" s="21"/>
      <c r="D209" s="21"/>
      <c r="E209" s="21"/>
      <c r="F209" s="21"/>
      <c r="G209" s="21"/>
      <c r="H209" s="21"/>
      <c r="I209" s="21"/>
      <c r="J209" s="21"/>
      <c r="K209" s="21">
        <f t="shared" si="2"/>
        <v>1</v>
      </c>
    </row>
    <row r="210" spans="1:11">
      <c r="B210" s="20"/>
      <c r="C210" s="20"/>
      <c r="D210" s="20"/>
      <c r="E210" s="20"/>
      <c r="F210" s="20"/>
      <c r="G210" s="20"/>
      <c r="H210" s="20"/>
      <c r="I210" s="20"/>
      <c r="J210" s="20"/>
      <c r="K210" s="20"/>
    </row>
    <row r="211" spans="1:11" ht="14">
      <c r="A211" s="2" t="s">
        <v>560</v>
      </c>
      <c r="B211" s="20"/>
      <c r="C211" s="20"/>
      <c r="D211" s="20"/>
      <c r="E211" s="20"/>
      <c r="F211" s="20"/>
      <c r="G211" s="20"/>
      <c r="H211" s="20"/>
      <c r="I211" s="20"/>
      <c r="J211" s="20"/>
      <c r="K211" s="20"/>
    </row>
    <row r="212" spans="1:11" ht="14">
      <c r="A212" s="38" t="s">
        <v>327</v>
      </c>
      <c r="B212" s="21"/>
      <c r="C212" s="21"/>
      <c r="D212" s="21"/>
      <c r="E212" s="21"/>
      <c r="F212" s="21"/>
      <c r="G212" s="21"/>
      <c r="H212" s="21">
        <v>3</v>
      </c>
      <c r="I212" s="21">
        <v>8</v>
      </c>
      <c r="J212" s="21">
        <v>4</v>
      </c>
      <c r="K212" s="21">
        <f t="shared" si="2"/>
        <v>15</v>
      </c>
    </row>
    <row r="213" spans="1:11" ht="14">
      <c r="A213" s="39" t="s">
        <v>478</v>
      </c>
      <c r="B213" s="21"/>
      <c r="C213" s="21"/>
      <c r="D213" s="21"/>
      <c r="E213" s="21"/>
      <c r="F213" s="21"/>
      <c r="G213" s="21"/>
      <c r="H213" s="21">
        <v>1</v>
      </c>
      <c r="I213" s="21">
        <v>1</v>
      </c>
      <c r="J213" s="21"/>
      <c r="K213" s="21">
        <f t="shared" si="2"/>
        <v>2</v>
      </c>
    </row>
    <row r="214" spans="1:11" ht="14">
      <c r="A214" s="39" t="s">
        <v>629</v>
      </c>
      <c r="B214" s="21"/>
      <c r="C214" s="21"/>
      <c r="D214" s="21"/>
      <c r="E214" s="21"/>
      <c r="F214" s="21"/>
      <c r="G214" s="21"/>
      <c r="H214" s="21">
        <v>2</v>
      </c>
      <c r="I214" s="21">
        <v>11</v>
      </c>
      <c r="J214" s="21"/>
      <c r="K214" s="21">
        <f t="shared" si="2"/>
        <v>13</v>
      </c>
    </row>
    <row r="215" spans="1:11" ht="14">
      <c r="A215" s="39" t="s">
        <v>630</v>
      </c>
      <c r="B215" s="21">
        <v>5</v>
      </c>
      <c r="C215" s="21">
        <v>6</v>
      </c>
      <c r="D215" s="21"/>
      <c r="E215" s="21">
        <v>1</v>
      </c>
      <c r="F215" s="21">
        <v>2</v>
      </c>
      <c r="G215" s="21"/>
      <c r="H215" s="21">
        <v>19</v>
      </c>
      <c r="I215" s="21">
        <v>3</v>
      </c>
      <c r="J215" s="21">
        <v>14</v>
      </c>
      <c r="K215" s="21">
        <f t="shared" si="2"/>
        <v>50</v>
      </c>
    </row>
    <row r="216" spans="1:11" ht="14">
      <c r="A216" s="39" t="s">
        <v>207</v>
      </c>
      <c r="B216" s="21">
        <v>3</v>
      </c>
      <c r="C216" s="21"/>
      <c r="D216" s="21"/>
      <c r="E216" s="21"/>
      <c r="F216" s="21"/>
      <c r="G216" s="21"/>
      <c r="H216" s="21"/>
      <c r="I216" s="21"/>
      <c r="J216" s="21"/>
      <c r="K216" s="21">
        <f t="shared" si="2"/>
        <v>3</v>
      </c>
    </row>
    <row r="217" spans="1:11" ht="14">
      <c r="A217" s="39" t="s">
        <v>8</v>
      </c>
      <c r="B217" s="21"/>
      <c r="C217" s="21"/>
      <c r="D217" s="21">
        <v>1</v>
      </c>
      <c r="E217" s="21"/>
      <c r="F217" s="21"/>
      <c r="G217" s="21"/>
      <c r="H217" s="21"/>
      <c r="I217" s="21"/>
      <c r="J217" s="21"/>
      <c r="K217" s="21">
        <f t="shared" si="2"/>
        <v>1</v>
      </c>
    </row>
    <row r="218" spans="1:11">
      <c r="B218" s="20"/>
      <c r="C218" s="20"/>
      <c r="D218" s="20"/>
      <c r="E218" s="20"/>
      <c r="F218" s="20"/>
      <c r="G218" s="20"/>
      <c r="H218" s="20"/>
      <c r="I218" s="20"/>
      <c r="J218" s="20"/>
      <c r="K218" s="20"/>
    </row>
    <row r="219" spans="1:11" ht="14">
      <c r="A219" s="2" t="s">
        <v>561</v>
      </c>
      <c r="B219" s="20"/>
      <c r="C219" s="20"/>
      <c r="D219" s="20"/>
      <c r="E219" s="20"/>
      <c r="F219" s="20"/>
      <c r="G219" s="20"/>
      <c r="H219" s="20"/>
      <c r="I219" s="20"/>
      <c r="J219" s="20"/>
      <c r="K219" s="20"/>
    </row>
    <row r="220" spans="1:11" ht="14">
      <c r="A220" s="39" t="s">
        <v>595</v>
      </c>
      <c r="B220" s="21"/>
      <c r="C220" s="21">
        <v>2</v>
      </c>
      <c r="D220" s="21"/>
      <c r="E220" s="21"/>
      <c r="F220" s="21">
        <v>2</v>
      </c>
      <c r="G220" s="21"/>
      <c r="H220" s="21"/>
      <c r="I220" s="21"/>
      <c r="J220" s="21"/>
      <c r="K220" s="21">
        <f t="shared" ref="K220:K284" si="3">IF(SUM(B220:J220)&gt;0,SUM(B220:J220),"")</f>
        <v>4</v>
      </c>
    </row>
    <row r="221" spans="1:11">
      <c r="A221" s="54"/>
      <c r="B221" s="20"/>
      <c r="C221" s="20"/>
      <c r="D221" s="20"/>
      <c r="E221" s="20"/>
      <c r="F221" s="20"/>
      <c r="G221" s="20"/>
      <c r="H221" s="20"/>
      <c r="I221" s="20"/>
      <c r="J221" s="20"/>
      <c r="K221" s="20"/>
    </row>
    <row r="222" spans="1:11" ht="14">
      <c r="A222" s="2" t="s">
        <v>562</v>
      </c>
      <c r="B222" s="20"/>
      <c r="C222" s="20"/>
      <c r="D222" s="20"/>
      <c r="E222" s="20"/>
      <c r="F222" s="20"/>
      <c r="G222" s="20"/>
      <c r="H222" s="20"/>
      <c r="I222" s="20"/>
      <c r="J222" s="20"/>
      <c r="K222" s="20"/>
    </row>
    <row r="223" spans="1:11" ht="14">
      <c r="A223" s="38" t="s">
        <v>596</v>
      </c>
      <c r="B223" s="21">
        <v>12</v>
      </c>
      <c r="C223" s="21"/>
      <c r="D223" s="21">
        <v>1</v>
      </c>
      <c r="E223" s="21"/>
      <c r="F223" s="21"/>
      <c r="G223" s="21"/>
      <c r="H223" s="21"/>
      <c r="I223" s="21"/>
      <c r="J223" s="21"/>
      <c r="K223" s="21">
        <f t="shared" si="3"/>
        <v>13</v>
      </c>
    </row>
    <row r="224" spans="1:11" ht="14">
      <c r="A224" s="38" t="s">
        <v>597</v>
      </c>
      <c r="B224" s="21"/>
      <c r="C224" s="21"/>
      <c r="D224" s="21"/>
      <c r="E224" s="21"/>
      <c r="F224" s="21"/>
      <c r="G224" s="21">
        <v>1</v>
      </c>
      <c r="H224" s="21"/>
      <c r="I224" s="21">
        <v>1</v>
      </c>
      <c r="J224" s="21">
        <v>3</v>
      </c>
      <c r="K224" s="21">
        <f t="shared" si="3"/>
        <v>5</v>
      </c>
    </row>
    <row r="225" spans="1:11">
      <c r="A225" s="54"/>
      <c r="B225" s="20"/>
      <c r="C225" s="20"/>
      <c r="D225" s="20"/>
      <c r="E225" s="20"/>
      <c r="F225" s="20"/>
      <c r="G225" s="20"/>
      <c r="H225" s="20"/>
      <c r="I225" s="20"/>
      <c r="J225" s="20"/>
      <c r="K225" s="20"/>
    </row>
    <row r="226" spans="1:11" ht="14">
      <c r="A226" s="2" t="s">
        <v>563</v>
      </c>
      <c r="B226" s="20"/>
      <c r="C226" s="20"/>
      <c r="D226" s="20"/>
      <c r="E226" s="20"/>
      <c r="F226" s="20"/>
      <c r="G226" s="20"/>
      <c r="H226" s="20"/>
      <c r="I226" s="20"/>
      <c r="J226" s="20"/>
      <c r="K226" s="20"/>
    </row>
    <row r="227" spans="1:11" ht="14">
      <c r="A227" s="38" t="s">
        <v>611</v>
      </c>
      <c r="B227" s="21"/>
      <c r="C227" s="21"/>
      <c r="D227" s="21">
        <v>2</v>
      </c>
      <c r="E227" s="21">
        <v>10</v>
      </c>
      <c r="F227" s="21">
        <v>15</v>
      </c>
      <c r="G227" s="21">
        <v>6</v>
      </c>
      <c r="H227" s="21">
        <v>7</v>
      </c>
      <c r="I227" s="21"/>
      <c r="J227" s="21">
        <v>9</v>
      </c>
      <c r="K227" s="21">
        <f t="shared" si="3"/>
        <v>49</v>
      </c>
    </row>
    <row r="228" spans="1:11" ht="14">
      <c r="A228" s="39" t="s">
        <v>613</v>
      </c>
      <c r="B228" s="21"/>
      <c r="C228" s="21"/>
      <c r="D228" s="21">
        <v>2</v>
      </c>
      <c r="E228" s="21"/>
      <c r="F228" s="21"/>
      <c r="G228" s="21"/>
      <c r="H228" s="21">
        <v>26</v>
      </c>
      <c r="I228" s="21">
        <v>4</v>
      </c>
      <c r="J228" s="21">
        <v>51</v>
      </c>
      <c r="K228" s="21">
        <f t="shared" si="3"/>
        <v>83</v>
      </c>
    </row>
    <row r="229" spans="1:11" ht="14">
      <c r="A229" s="39" t="s">
        <v>740</v>
      </c>
      <c r="B229" s="21"/>
      <c r="C229" s="21"/>
      <c r="D229" s="21"/>
      <c r="E229" s="21"/>
      <c r="F229" s="21"/>
      <c r="G229" s="21"/>
      <c r="H229" s="21"/>
      <c r="I229" s="21"/>
      <c r="J229" s="21">
        <v>22</v>
      </c>
      <c r="K229" s="21">
        <f t="shared" si="3"/>
        <v>22</v>
      </c>
    </row>
    <row r="230" spans="1:11" ht="14">
      <c r="A230" s="39" t="s">
        <v>1039</v>
      </c>
      <c r="B230" s="21"/>
      <c r="C230" s="21"/>
      <c r="D230" s="21">
        <v>3</v>
      </c>
      <c r="E230" s="21"/>
      <c r="F230" s="21"/>
      <c r="G230" s="21">
        <v>2</v>
      </c>
      <c r="H230" s="21"/>
      <c r="I230" s="21"/>
      <c r="J230" s="21"/>
      <c r="K230" s="21">
        <f t="shared" si="3"/>
        <v>5</v>
      </c>
    </row>
    <row r="231" spans="1:11" ht="14">
      <c r="A231" s="39" t="s">
        <v>134</v>
      </c>
      <c r="B231" s="21"/>
      <c r="C231" s="21"/>
      <c r="D231" s="22">
        <v>1</v>
      </c>
      <c r="E231" s="22">
        <v>2</v>
      </c>
      <c r="F231" s="22"/>
      <c r="G231" s="22"/>
      <c r="H231" s="22"/>
      <c r="I231" s="21"/>
      <c r="J231" s="22"/>
      <c r="K231" s="21">
        <f t="shared" si="3"/>
        <v>3</v>
      </c>
    </row>
    <row r="232" spans="1:11" ht="14">
      <c r="A232" s="39" t="s">
        <v>1040</v>
      </c>
      <c r="B232" s="21"/>
      <c r="C232" s="21"/>
      <c r="D232" s="21"/>
      <c r="E232" s="21"/>
      <c r="F232" s="21"/>
      <c r="G232" s="21"/>
      <c r="H232" s="21"/>
      <c r="I232" s="21"/>
      <c r="J232" s="21"/>
      <c r="K232" s="21" t="str">
        <f t="shared" si="3"/>
        <v/>
      </c>
    </row>
    <row r="233" spans="1:11" ht="14">
      <c r="A233" s="39" t="s">
        <v>658</v>
      </c>
      <c r="B233" s="21">
        <v>18</v>
      </c>
      <c r="C233" s="21">
        <v>33</v>
      </c>
      <c r="D233" s="21">
        <v>46</v>
      </c>
      <c r="E233" s="21">
        <v>25</v>
      </c>
      <c r="F233" s="21">
        <v>13</v>
      </c>
      <c r="G233" s="21">
        <v>38</v>
      </c>
      <c r="H233" s="21">
        <v>21</v>
      </c>
      <c r="I233" s="21">
        <v>9</v>
      </c>
      <c r="J233" s="21">
        <v>8</v>
      </c>
      <c r="K233" s="21">
        <f t="shared" si="3"/>
        <v>211</v>
      </c>
    </row>
    <row r="234" spans="1:11" ht="14">
      <c r="A234" s="54" t="s">
        <v>303</v>
      </c>
      <c r="B234" s="21"/>
      <c r="C234" s="21"/>
      <c r="D234" s="21"/>
      <c r="E234" s="21"/>
      <c r="F234" s="21"/>
      <c r="G234" s="21"/>
      <c r="H234" s="21"/>
      <c r="I234" s="21"/>
      <c r="J234" s="21"/>
      <c r="K234" s="21" t="str">
        <f t="shared" si="3"/>
        <v/>
      </c>
    </row>
    <row r="235" spans="1:11">
      <c r="A235" s="54"/>
      <c r="B235" s="20"/>
      <c r="C235" s="20"/>
      <c r="D235" s="20"/>
      <c r="E235" s="20"/>
      <c r="F235" s="20"/>
      <c r="G235" s="20"/>
      <c r="H235" s="20"/>
      <c r="I235" s="20"/>
      <c r="J235" s="20"/>
      <c r="K235" s="20"/>
    </row>
    <row r="236" spans="1:11" ht="14">
      <c r="A236" s="2" t="s">
        <v>564</v>
      </c>
      <c r="B236" s="20"/>
      <c r="C236" s="20"/>
      <c r="D236" s="20"/>
      <c r="E236" s="20"/>
      <c r="F236" s="20"/>
      <c r="G236" s="20"/>
      <c r="H236" s="20"/>
      <c r="I236" s="20"/>
      <c r="J236" s="20"/>
      <c r="K236" s="20"/>
    </row>
    <row r="237" spans="1:11" ht="14">
      <c r="A237" s="39" t="s">
        <v>135</v>
      </c>
      <c r="B237" s="21"/>
      <c r="C237" s="21"/>
      <c r="D237" s="21"/>
      <c r="E237" s="21"/>
      <c r="F237" s="21"/>
      <c r="G237" s="21"/>
      <c r="H237" s="21"/>
      <c r="I237" s="21"/>
      <c r="J237" s="21"/>
      <c r="K237" s="21" t="str">
        <f t="shared" si="3"/>
        <v/>
      </c>
    </row>
    <row r="238" spans="1:11" ht="14">
      <c r="A238" s="38" t="s">
        <v>659</v>
      </c>
      <c r="B238" s="21"/>
      <c r="C238" s="21"/>
      <c r="D238" s="21"/>
      <c r="E238" s="21"/>
      <c r="F238" s="21"/>
      <c r="G238" s="21"/>
      <c r="H238" s="21"/>
      <c r="I238" s="21"/>
      <c r="J238" s="21">
        <v>9</v>
      </c>
      <c r="K238" s="21">
        <f t="shared" si="3"/>
        <v>9</v>
      </c>
    </row>
    <row r="239" spans="1:11">
      <c r="A239" s="54"/>
      <c r="B239" s="20"/>
      <c r="C239" s="20"/>
      <c r="D239" s="20"/>
      <c r="E239" s="20"/>
      <c r="F239" s="20"/>
      <c r="G239" s="20"/>
      <c r="H239" s="20"/>
      <c r="I239" s="20"/>
      <c r="J239" s="20"/>
      <c r="K239" s="20"/>
    </row>
    <row r="240" spans="1:11" ht="14">
      <c r="A240" s="2" t="s">
        <v>565</v>
      </c>
      <c r="B240" s="20"/>
      <c r="C240" s="20"/>
      <c r="D240" s="20"/>
      <c r="E240" s="20"/>
      <c r="F240" s="20"/>
      <c r="G240" s="20"/>
      <c r="H240" s="20"/>
      <c r="I240" s="20"/>
      <c r="J240" s="20"/>
      <c r="K240" s="20"/>
    </row>
    <row r="241" spans="1:11" ht="14">
      <c r="A241" s="39" t="s">
        <v>661</v>
      </c>
      <c r="B241" s="21"/>
      <c r="C241" s="21"/>
      <c r="D241" s="21"/>
      <c r="E241" s="21"/>
      <c r="F241" s="21"/>
      <c r="G241" s="21"/>
      <c r="H241" s="21"/>
      <c r="I241" s="21">
        <v>1</v>
      </c>
      <c r="J241" s="21"/>
      <c r="K241" s="21">
        <f t="shared" si="3"/>
        <v>1</v>
      </c>
    </row>
    <row r="242" spans="1:11">
      <c r="A242" s="54"/>
      <c r="B242" s="20"/>
      <c r="C242" s="20"/>
      <c r="D242" s="20"/>
      <c r="E242" s="20"/>
      <c r="F242" s="20"/>
      <c r="G242" s="20"/>
      <c r="H242" s="20"/>
      <c r="I242" s="20"/>
      <c r="J242" s="20"/>
      <c r="K242" s="20"/>
    </row>
    <row r="243" spans="1:11" ht="14">
      <c r="A243" s="2" t="s">
        <v>566</v>
      </c>
      <c r="B243" s="20"/>
      <c r="C243" s="20"/>
      <c r="D243" s="20"/>
      <c r="E243" s="20"/>
      <c r="F243" s="20"/>
      <c r="G243" s="20"/>
      <c r="H243" s="20"/>
      <c r="I243" s="20"/>
      <c r="J243" s="20"/>
      <c r="K243" s="20"/>
    </row>
    <row r="244" spans="1:11" ht="14">
      <c r="A244" s="38" t="s">
        <v>662</v>
      </c>
      <c r="B244" s="21"/>
      <c r="C244" s="21"/>
      <c r="D244" s="21"/>
      <c r="E244" s="21">
        <v>1</v>
      </c>
      <c r="F244" s="21"/>
      <c r="G244" s="21"/>
      <c r="H244" s="21"/>
      <c r="I244" s="21">
        <v>2</v>
      </c>
      <c r="J244" s="21"/>
      <c r="K244" s="21">
        <f t="shared" si="3"/>
        <v>3</v>
      </c>
    </row>
    <row r="245" spans="1:11" ht="14">
      <c r="A245" s="39" t="s">
        <v>660</v>
      </c>
      <c r="B245" s="21"/>
      <c r="C245" s="21">
        <v>65</v>
      </c>
      <c r="D245" s="21">
        <v>82</v>
      </c>
      <c r="E245" s="21">
        <v>30</v>
      </c>
      <c r="F245" s="21">
        <v>129</v>
      </c>
      <c r="G245" s="21">
        <v>41</v>
      </c>
      <c r="H245" s="21">
        <v>34</v>
      </c>
      <c r="I245" s="21">
        <v>26</v>
      </c>
      <c r="J245" s="21">
        <v>3</v>
      </c>
      <c r="K245" s="21">
        <f t="shared" si="3"/>
        <v>410</v>
      </c>
    </row>
    <row r="246" spans="1:11">
      <c r="A246" s="54"/>
      <c r="B246" s="20"/>
      <c r="C246" s="20"/>
      <c r="D246" s="20"/>
      <c r="E246" s="20"/>
      <c r="F246" s="20"/>
      <c r="G246" s="20"/>
      <c r="H246" s="20"/>
      <c r="I246" s="20"/>
      <c r="J246" s="20"/>
      <c r="K246" s="20"/>
    </row>
    <row r="247" spans="1:11" ht="14">
      <c r="A247" s="2" t="s">
        <v>405</v>
      </c>
      <c r="B247" s="20"/>
      <c r="C247" s="20"/>
      <c r="D247" s="20"/>
      <c r="E247" s="20"/>
      <c r="F247" s="20"/>
      <c r="G247" s="20"/>
      <c r="H247" s="20"/>
      <c r="I247" s="20"/>
      <c r="J247" s="20"/>
      <c r="K247" s="20"/>
    </row>
    <row r="248" spans="1:11" ht="14">
      <c r="A248" s="38" t="s">
        <v>620</v>
      </c>
      <c r="B248" s="21"/>
      <c r="C248" s="21">
        <v>1</v>
      </c>
      <c r="D248" s="21">
        <v>1</v>
      </c>
      <c r="E248" s="21"/>
      <c r="F248" s="21"/>
      <c r="G248" s="21">
        <v>1</v>
      </c>
      <c r="H248" s="21">
        <v>1</v>
      </c>
      <c r="I248" s="21">
        <v>2</v>
      </c>
      <c r="J248" s="21">
        <v>1</v>
      </c>
      <c r="K248" s="21">
        <f t="shared" si="3"/>
        <v>7</v>
      </c>
    </row>
    <row r="249" spans="1:11" ht="14">
      <c r="A249" s="39" t="s">
        <v>166</v>
      </c>
      <c r="B249" s="21">
        <v>10</v>
      </c>
      <c r="C249" s="21">
        <v>32</v>
      </c>
      <c r="D249" s="21">
        <v>4</v>
      </c>
      <c r="E249" s="21">
        <v>30</v>
      </c>
      <c r="F249" s="21">
        <v>8</v>
      </c>
      <c r="G249" s="21">
        <v>3</v>
      </c>
      <c r="H249" s="21">
        <v>10</v>
      </c>
      <c r="I249" s="21"/>
      <c r="J249" s="21">
        <v>1</v>
      </c>
      <c r="K249" s="21">
        <f t="shared" si="3"/>
        <v>98</v>
      </c>
    </row>
    <row r="250" spans="1:11" ht="14">
      <c r="A250" s="39" t="s">
        <v>176</v>
      </c>
      <c r="B250" s="21">
        <v>10</v>
      </c>
      <c r="C250" s="21"/>
      <c r="D250" s="21">
        <v>8</v>
      </c>
      <c r="E250" s="21"/>
      <c r="F250" s="21">
        <v>6</v>
      </c>
      <c r="G250" s="21">
        <v>7</v>
      </c>
      <c r="H250" s="21">
        <v>9</v>
      </c>
      <c r="I250" s="21">
        <v>5</v>
      </c>
      <c r="J250" s="21">
        <v>14</v>
      </c>
      <c r="K250" s="21">
        <f t="shared" si="3"/>
        <v>59</v>
      </c>
    </row>
    <row r="251" spans="1:11" ht="14">
      <c r="A251" s="39" t="s">
        <v>177</v>
      </c>
      <c r="B251" s="21">
        <v>7</v>
      </c>
      <c r="C251" s="21">
        <v>6</v>
      </c>
      <c r="D251" s="21">
        <v>27</v>
      </c>
      <c r="E251" s="21">
        <v>1</v>
      </c>
      <c r="F251" s="21">
        <v>19</v>
      </c>
      <c r="G251" s="21">
        <v>13</v>
      </c>
      <c r="H251" s="21">
        <v>4</v>
      </c>
      <c r="I251" s="21">
        <v>3</v>
      </c>
      <c r="J251" s="21">
        <v>6</v>
      </c>
      <c r="K251" s="21">
        <f t="shared" si="3"/>
        <v>86</v>
      </c>
    </row>
    <row r="252" spans="1:11" ht="14">
      <c r="A252" s="39" t="s">
        <v>178</v>
      </c>
      <c r="B252" s="21">
        <v>11</v>
      </c>
      <c r="C252" s="21">
        <v>12</v>
      </c>
      <c r="D252" s="21"/>
      <c r="E252" s="21"/>
      <c r="F252" s="21">
        <v>3</v>
      </c>
      <c r="G252" s="21"/>
      <c r="H252" s="21"/>
      <c r="I252" s="21"/>
      <c r="J252" s="21"/>
      <c r="K252" s="21">
        <f t="shared" si="3"/>
        <v>26</v>
      </c>
    </row>
    <row r="253" spans="1:11" ht="14">
      <c r="A253" s="39" t="s">
        <v>72</v>
      </c>
      <c r="B253" s="21">
        <v>1</v>
      </c>
      <c r="C253" s="21">
        <v>1</v>
      </c>
      <c r="D253" s="21">
        <v>1</v>
      </c>
      <c r="E253" s="21"/>
      <c r="F253" s="21"/>
      <c r="G253" s="21">
        <v>3</v>
      </c>
      <c r="H253" s="21"/>
      <c r="I253" s="21"/>
      <c r="J253" s="21"/>
      <c r="K253" s="21">
        <f t="shared" si="3"/>
        <v>6</v>
      </c>
    </row>
    <row r="254" spans="1:11" ht="14">
      <c r="A254" s="39" t="s">
        <v>400</v>
      </c>
      <c r="B254" s="21">
        <v>11</v>
      </c>
      <c r="C254" s="21"/>
      <c r="D254" s="21">
        <v>2</v>
      </c>
      <c r="E254" s="21"/>
      <c r="F254" s="21"/>
      <c r="G254" s="21"/>
      <c r="H254" s="21"/>
      <c r="I254" s="21"/>
      <c r="J254" s="21"/>
      <c r="K254" s="21">
        <f t="shared" si="3"/>
        <v>13</v>
      </c>
    </row>
    <row r="255" spans="1:11" ht="14">
      <c r="A255" s="39" t="s">
        <v>583</v>
      </c>
      <c r="B255" s="21">
        <v>3</v>
      </c>
      <c r="C255" s="21">
        <v>6</v>
      </c>
      <c r="D255" s="21"/>
      <c r="E255" s="21">
        <v>1</v>
      </c>
      <c r="F255" s="21"/>
      <c r="G255" s="21">
        <v>1</v>
      </c>
      <c r="H255" s="21"/>
      <c r="I255" s="21"/>
      <c r="J255" s="21">
        <v>1</v>
      </c>
      <c r="K255" s="21">
        <f t="shared" si="3"/>
        <v>12</v>
      </c>
    </row>
    <row r="256" spans="1:11" ht="14">
      <c r="A256" s="39" t="s">
        <v>520</v>
      </c>
      <c r="B256" s="21">
        <v>8</v>
      </c>
      <c r="C256" s="21">
        <v>1</v>
      </c>
      <c r="D256" s="21">
        <v>17</v>
      </c>
      <c r="E256" s="21"/>
      <c r="F256" s="21">
        <v>1</v>
      </c>
      <c r="G256" s="21"/>
      <c r="H256" s="21"/>
      <c r="I256" s="21"/>
      <c r="J256" s="21"/>
      <c r="K256" s="21">
        <f t="shared" si="3"/>
        <v>27</v>
      </c>
    </row>
    <row r="257" spans="1:11" ht="14">
      <c r="A257" s="39" t="s">
        <v>521</v>
      </c>
      <c r="B257" s="21">
        <v>2</v>
      </c>
      <c r="C257" s="21">
        <v>1</v>
      </c>
      <c r="D257" s="21">
        <v>1</v>
      </c>
      <c r="E257" s="21"/>
      <c r="F257" s="21">
        <v>1</v>
      </c>
      <c r="G257" s="21">
        <v>3</v>
      </c>
      <c r="H257" s="21">
        <v>5</v>
      </c>
      <c r="I257" s="21">
        <v>3</v>
      </c>
      <c r="J257" s="21">
        <v>6</v>
      </c>
      <c r="K257" s="21">
        <f t="shared" si="3"/>
        <v>22</v>
      </c>
    </row>
    <row r="258" spans="1:11" ht="14">
      <c r="A258" s="54" t="s">
        <v>208</v>
      </c>
      <c r="B258" s="21"/>
      <c r="C258" s="21"/>
      <c r="D258" s="21"/>
      <c r="E258" s="21"/>
      <c r="F258" s="21"/>
      <c r="G258" s="21"/>
      <c r="H258" s="21"/>
      <c r="I258" s="21"/>
      <c r="J258" s="21"/>
      <c r="K258" s="21" t="str">
        <f t="shared" si="3"/>
        <v/>
      </c>
    </row>
    <row r="259" spans="1:11">
      <c r="A259" s="54"/>
      <c r="B259" s="20"/>
      <c r="C259" s="20"/>
      <c r="D259" s="20"/>
      <c r="E259" s="20"/>
      <c r="F259" s="20"/>
      <c r="G259" s="20"/>
      <c r="H259" s="20"/>
      <c r="I259" s="20"/>
      <c r="J259" s="20"/>
      <c r="K259" s="20"/>
    </row>
    <row r="260" spans="1:11" ht="14">
      <c r="A260" s="2" t="s">
        <v>73</v>
      </c>
      <c r="B260" s="20"/>
      <c r="C260" s="20"/>
      <c r="D260" s="20"/>
      <c r="E260" s="20"/>
      <c r="F260" s="20"/>
      <c r="G260" s="20"/>
      <c r="H260" s="20"/>
      <c r="I260" s="20"/>
      <c r="J260" s="20"/>
      <c r="K260" s="20"/>
    </row>
    <row r="261" spans="1:11" ht="14">
      <c r="A261" s="38" t="s">
        <v>535</v>
      </c>
      <c r="B261" s="21">
        <v>4</v>
      </c>
      <c r="C261" s="21"/>
      <c r="D261" s="21">
        <v>7</v>
      </c>
      <c r="E261" s="21">
        <v>10</v>
      </c>
      <c r="F261" s="21">
        <v>8</v>
      </c>
      <c r="G261" s="21">
        <v>20</v>
      </c>
      <c r="H261" s="21">
        <v>10</v>
      </c>
      <c r="I261" s="21">
        <v>3</v>
      </c>
      <c r="J261" s="21">
        <v>1</v>
      </c>
      <c r="K261" s="21">
        <f t="shared" si="3"/>
        <v>63</v>
      </c>
    </row>
    <row r="262" spans="1:11">
      <c r="A262" s="54"/>
      <c r="B262" s="20"/>
      <c r="C262" s="20"/>
      <c r="D262" s="20"/>
      <c r="E262" s="20"/>
      <c r="F262" s="20"/>
      <c r="G262" s="20"/>
      <c r="H262" s="20"/>
      <c r="I262" s="20"/>
      <c r="J262" s="20"/>
      <c r="K262" s="20"/>
    </row>
    <row r="263" spans="1:11" ht="14">
      <c r="A263" s="2" t="s">
        <v>74</v>
      </c>
      <c r="B263" s="20"/>
      <c r="C263" s="20"/>
      <c r="D263" s="20"/>
      <c r="E263" s="20"/>
      <c r="F263" s="20"/>
      <c r="G263" s="20"/>
      <c r="H263" s="20"/>
      <c r="I263" s="20"/>
      <c r="J263" s="20"/>
      <c r="K263" s="20"/>
    </row>
    <row r="264" spans="1:11" ht="14">
      <c r="A264" s="38" t="s">
        <v>586</v>
      </c>
      <c r="B264" s="21">
        <v>4</v>
      </c>
      <c r="C264" s="21">
        <v>19</v>
      </c>
      <c r="D264" s="21">
        <v>1</v>
      </c>
      <c r="E264" s="21">
        <v>9</v>
      </c>
      <c r="F264" s="21"/>
      <c r="G264" s="21">
        <v>3</v>
      </c>
      <c r="H264" s="21"/>
      <c r="I264" s="21"/>
      <c r="J264" s="21"/>
      <c r="K264" s="21">
        <f t="shared" si="3"/>
        <v>36</v>
      </c>
    </row>
    <row r="265" spans="1:11" ht="14">
      <c r="A265" s="39" t="s">
        <v>882</v>
      </c>
      <c r="B265" s="21"/>
      <c r="C265" s="21">
        <v>1</v>
      </c>
      <c r="D265" s="21"/>
      <c r="E265" s="21">
        <v>3</v>
      </c>
      <c r="F265" s="21">
        <v>2</v>
      </c>
      <c r="G265" s="21"/>
      <c r="H265" s="21">
        <v>11</v>
      </c>
      <c r="I265" s="21">
        <v>5</v>
      </c>
      <c r="J265" s="21"/>
      <c r="K265" s="21">
        <f t="shared" si="3"/>
        <v>22</v>
      </c>
    </row>
    <row r="266" spans="1:11" ht="14">
      <c r="A266" s="39" t="s">
        <v>536</v>
      </c>
      <c r="B266" s="21">
        <v>4</v>
      </c>
      <c r="C266" s="21">
        <v>4</v>
      </c>
      <c r="D266" s="21">
        <v>9</v>
      </c>
      <c r="E266" s="21">
        <v>12</v>
      </c>
      <c r="F266" s="21">
        <v>5</v>
      </c>
      <c r="G266" s="21">
        <v>9</v>
      </c>
      <c r="H266" s="21">
        <v>3</v>
      </c>
      <c r="I266" s="21"/>
      <c r="J266" s="21"/>
      <c r="K266" s="21">
        <f t="shared" si="3"/>
        <v>46</v>
      </c>
    </row>
    <row r="267" spans="1:11" ht="14">
      <c r="A267" s="39" t="s">
        <v>380</v>
      </c>
      <c r="B267" s="21">
        <v>3</v>
      </c>
      <c r="C267" s="21">
        <v>14</v>
      </c>
      <c r="D267" s="21">
        <v>31</v>
      </c>
      <c r="E267" s="21">
        <v>10</v>
      </c>
      <c r="F267" s="21">
        <v>9</v>
      </c>
      <c r="G267" s="21">
        <v>74</v>
      </c>
      <c r="H267" s="21">
        <v>29</v>
      </c>
      <c r="I267" s="21"/>
      <c r="J267" s="21">
        <v>20</v>
      </c>
      <c r="K267" s="21">
        <f t="shared" si="3"/>
        <v>190</v>
      </c>
    </row>
    <row r="268" spans="1:11" ht="14">
      <c r="A268" s="39" t="s">
        <v>381</v>
      </c>
      <c r="B268" s="21"/>
      <c r="C268" s="21"/>
      <c r="D268" s="21"/>
      <c r="E268" s="21"/>
      <c r="F268" s="21"/>
      <c r="G268" s="21"/>
      <c r="H268" s="21"/>
      <c r="I268" s="21"/>
      <c r="J268" s="21">
        <v>8</v>
      </c>
      <c r="K268" s="21">
        <f t="shared" si="3"/>
        <v>8</v>
      </c>
    </row>
    <row r="269" spans="1:11" ht="14">
      <c r="A269" s="39" t="s">
        <v>382</v>
      </c>
      <c r="B269" s="21"/>
      <c r="C269" s="21"/>
      <c r="D269" s="21"/>
      <c r="E269" s="21"/>
      <c r="F269" s="21">
        <v>1</v>
      </c>
      <c r="G269" s="21"/>
      <c r="H269" s="21">
        <v>13</v>
      </c>
      <c r="I269" s="21"/>
      <c r="J269" s="21">
        <v>15</v>
      </c>
      <c r="K269" s="21">
        <f t="shared" si="3"/>
        <v>29</v>
      </c>
    </row>
    <row r="270" spans="1:11" ht="14">
      <c r="A270" s="39" t="s">
        <v>232</v>
      </c>
      <c r="B270" s="21"/>
      <c r="C270" s="21"/>
      <c r="D270" s="21"/>
      <c r="E270" s="21"/>
      <c r="F270" s="21">
        <v>1</v>
      </c>
      <c r="G270" s="21">
        <v>3</v>
      </c>
      <c r="H270" s="21">
        <v>2</v>
      </c>
      <c r="I270" s="21">
        <v>8</v>
      </c>
      <c r="J270" s="21">
        <v>11</v>
      </c>
      <c r="K270" s="21">
        <f t="shared" si="3"/>
        <v>25</v>
      </c>
    </row>
    <row r="271" spans="1:11" ht="14">
      <c r="A271" s="39" t="s">
        <v>233</v>
      </c>
      <c r="B271" s="21"/>
      <c r="C271" s="21"/>
      <c r="D271" s="21"/>
      <c r="E271" s="21"/>
      <c r="F271" s="21"/>
      <c r="G271" s="21"/>
      <c r="H271" s="21"/>
      <c r="I271" s="21"/>
      <c r="J271" s="21">
        <v>3</v>
      </c>
      <c r="K271" s="21">
        <f t="shared" si="3"/>
        <v>3</v>
      </c>
    </row>
    <row r="272" spans="1:11" ht="14">
      <c r="A272" s="39" t="s">
        <v>234</v>
      </c>
      <c r="B272" s="21">
        <v>2</v>
      </c>
      <c r="C272" s="21"/>
      <c r="D272" s="21">
        <v>4</v>
      </c>
      <c r="E272" s="21"/>
      <c r="F272" s="21">
        <v>8</v>
      </c>
      <c r="G272" s="60"/>
      <c r="H272" s="36">
        <v>1</v>
      </c>
      <c r="I272" s="21">
        <v>3</v>
      </c>
      <c r="J272" s="21">
        <v>6</v>
      </c>
      <c r="K272" s="21">
        <f t="shared" si="3"/>
        <v>24</v>
      </c>
    </row>
    <row r="273" spans="1:11" ht="14">
      <c r="A273" s="39" t="s">
        <v>120</v>
      </c>
      <c r="B273" s="21"/>
      <c r="C273" s="21"/>
      <c r="D273" s="21"/>
      <c r="E273" s="21"/>
      <c r="F273" s="21"/>
      <c r="G273" s="21"/>
      <c r="H273" s="21"/>
      <c r="I273" s="21">
        <v>4</v>
      </c>
      <c r="J273" s="21">
        <v>2</v>
      </c>
      <c r="K273" s="21">
        <f t="shared" si="3"/>
        <v>6</v>
      </c>
    </row>
    <row r="274" spans="1:11" ht="14">
      <c r="A274" s="39" t="s">
        <v>121</v>
      </c>
      <c r="B274" s="34">
        <v>1</v>
      </c>
      <c r="C274" s="34"/>
      <c r="D274" s="21"/>
      <c r="E274" s="21"/>
      <c r="F274" s="21"/>
      <c r="G274" s="21">
        <v>1</v>
      </c>
      <c r="H274" s="21"/>
      <c r="I274" s="21"/>
      <c r="J274" s="21"/>
      <c r="K274" s="21">
        <f t="shared" si="3"/>
        <v>2</v>
      </c>
    </row>
    <row r="275" spans="1:11" ht="14">
      <c r="A275" s="39" t="s">
        <v>122</v>
      </c>
      <c r="B275" s="21">
        <v>9</v>
      </c>
      <c r="C275" s="21">
        <v>13</v>
      </c>
      <c r="D275" s="21">
        <v>9</v>
      </c>
      <c r="E275" s="21">
        <v>3</v>
      </c>
      <c r="F275" s="21">
        <v>15</v>
      </c>
      <c r="G275" s="21">
        <v>7</v>
      </c>
      <c r="H275" s="21">
        <v>6</v>
      </c>
      <c r="I275" s="21">
        <v>14</v>
      </c>
      <c r="J275" s="21"/>
      <c r="K275" s="21">
        <f t="shared" si="3"/>
        <v>76</v>
      </c>
    </row>
    <row r="276" spans="1:11" ht="14">
      <c r="A276" s="39" t="s">
        <v>2</v>
      </c>
      <c r="B276" s="21"/>
      <c r="C276" s="21"/>
      <c r="D276" s="21"/>
      <c r="E276" s="21"/>
      <c r="F276" s="21"/>
      <c r="G276" s="21"/>
      <c r="H276" s="21"/>
      <c r="I276" s="21"/>
      <c r="J276" s="21">
        <v>1</v>
      </c>
      <c r="K276" s="21">
        <f t="shared" si="3"/>
        <v>1</v>
      </c>
    </row>
    <row r="277" spans="1:11" ht="14">
      <c r="A277" s="39" t="s">
        <v>420</v>
      </c>
      <c r="B277" s="21">
        <v>6</v>
      </c>
      <c r="C277" s="21">
        <v>18</v>
      </c>
      <c r="D277" s="21">
        <v>6</v>
      </c>
      <c r="E277" s="21">
        <v>15</v>
      </c>
      <c r="F277" s="21"/>
      <c r="G277" s="21">
        <v>1</v>
      </c>
      <c r="H277" s="21">
        <v>8</v>
      </c>
      <c r="I277" s="21">
        <v>3</v>
      </c>
      <c r="J277" s="21">
        <v>3</v>
      </c>
      <c r="K277" s="21">
        <f t="shared" si="3"/>
        <v>60</v>
      </c>
    </row>
    <row r="278" spans="1:11" ht="14">
      <c r="A278" s="39" t="s">
        <v>856</v>
      </c>
      <c r="B278" s="34"/>
      <c r="C278" s="34"/>
      <c r="D278" s="21">
        <v>1</v>
      </c>
      <c r="E278" s="21">
        <v>1</v>
      </c>
      <c r="F278" s="21">
        <v>2</v>
      </c>
      <c r="G278" s="21">
        <v>1</v>
      </c>
      <c r="H278" s="21">
        <v>8</v>
      </c>
      <c r="I278" s="21"/>
      <c r="J278" s="21">
        <v>3</v>
      </c>
      <c r="K278" s="21">
        <f t="shared" si="3"/>
        <v>16</v>
      </c>
    </row>
    <row r="279" spans="1:11" ht="14">
      <c r="A279" s="39" t="s">
        <v>744</v>
      </c>
      <c r="B279" s="27"/>
      <c r="C279" s="27"/>
      <c r="D279" s="21"/>
      <c r="E279" s="21"/>
      <c r="F279" s="21"/>
      <c r="G279" s="21"/>
      <c r="H279" s="21"/>
      <c r="I279" s="21"/>
      <c r="J279" s="21"/>
      <c r="K279" s="21" t="str">
        <f t="shared" si="3"/>
        <v/>
      </c>
    </row>
    <row r="280" spans="1:11" ht="14">
      <c r="A280" s="39" t="s">
        <v>857</v>
      </c>
      <c r="B280" s="21">
        <v>5</v>
      </c>
      <c r="C280" s="21">
        <v>10</v>
      </c>
      <c r="D280" s="21">
        <v>11</v>
      </c>
      <c r="E280" s="21">
        <v>25</v>
      </c>
      <c r="F280" s="21">
        <v>3</v>
      </c>
      <c r="G280" s="21">
        <v>22</v>
      </c>
      <c r="H280" s="21">
        <v>23</v>
      </c>
      <c r="I280" s="21"/>
      <c r="J280" s="21"/>
      <c r="K280" s="21">
        <f t="shared" si="3"/>
        <v>99</v>
      </c>
    </row>
    <row r="281" spans="1:11" ht="14">
      <c r="A281" s="39" t="s">
        <v>209</v>
      </c>
      <c r="B281" s="21"/>
      <c r="C281" s="21"/>
      <c r="D281" s="21"/>
      <c r="E281" s="21"/>
      <c r="F281" s="21"/>
      <c r="G281" s="21"/>
      <c r="H281" s="21"/>
      <c r="I281" s="21"/>
      <c r="J281" s="21"/>
      <c r="K281" s="21" t="str">
        <f t="shared" si="3"/>
        <v/>
      </c>
    </row>
    <row r="282" spans="1:11">
      <c r="B282" s="20"/>
      <c r="C282" s="20"/>
      <c r="D282" s="20"/>
      <c r="E282" s="20"/>
      <c r="F282" s="20"/>
      <c r="G282" s="20"/>
      <c r="H282" s="20"/>
      <c r="I282" s="20"/>
      <c r="J282" s="20"/>
      <c r="K282" s="20"/>
    </row>
    <row r="283" spans="1:11" ht="14">
      <c r="A283" s="2" t="s">
        <v>1041</v>
      </c>
      <c r="B283" s="20"/>
      <c r="C283" s="20"/>
      <c r="D283" s="20"/>
      <c r="E283" s="20"/>
      <c r="F283" s="20"/>
      <c r="G283" s="20"/>
      <c r="H283" s="20"/>
      <c r="I283" s="20"/>
      <c r="J283" s="20"/>
      <c r="K283" s="20"/>
    </row>
    <row r="284" spans="1:11" ht="14">
      <c r="A284" s="38" t="s">
        <v>752</v>
      </c>
      <c r="B284" s="21">
        <v>22</v>
      </c>
      <c r="C284" s="21"/>
      <c r="D284" s="21">
        <v>41</v>
      </c>
      <c r="E284" s="21">
        <v>70</v>
      </c>
      <c r="F284" s="21">
        <v>57</v>
      </c>
      <c r="G284" s="21">
        <v>32</v>
      </c>
      <c r="H284" s="21">
        <v>68</v>
      </c>
      <c r="I284" s="21">
        <v>48</v>
      </c>
      <c r="J284" s="21">
        <v>17</v>
      </c>
      <c r="K284" s="21">
        <f t="shared" si="3"/>
        <v>355</v>
      </c>
    </row>
    <row r="285" spans="1:11" ht="14">
      <c r="A285" s="39" t="s">
        <v>747</v>
      </c>
      <c r="B285" s="21">
        <v>5</v>
      </c>
      <c r="C285" s="21"/>
      <c r="D285" s="21">
        <v>12</v>
      </c>
      <c r="E285" s="21">
        <v>15</v>
      </c>
      <c r="F285" s="21">
        <v>33</v>
      </c>
      <c r="G285" s="21">
        <v>12</v>
      </c>
      <c r="H285" s="21">
        <v>56</v>
      </c>
      <c r="I285" s="21">
        <v>59</v>
      </c>
      <c r="J285" s="21">
        <v>62</v>
      </c>
      <c r="K285" s="21">
        <f t="shared" ref="K285:K301" si="4">IF(SUM(B285:J285)&gt;0,SUM(B285:J285),"")</f>
        <v>254</v>
      </c>
    </row>
    <row r="286" spans="1:11" ht="14">
      <c r="A286" s="39" t="s">
        <v>610</v>
      </c>
      <c r="B286" s="21">
        <v>3</v>
      </c>
      <c r="C286" s="21"/>
      <c r="D286" s="21">
        <v>2</v>
      </c>
      <c r="E286" s="21"/>
      <c r="F286" s="21">
        <v>3</v>
      </c>
      <c r="G286" s="21"/>
      <c r="H286" s="21"/>
      <c r="I286" s="21"/>
      <c r="J286" s="21"/>
      <c r="K286" s="21">
        <f t="shared" si="4"/>
        <v>8</v>
      </c>
    </row>
    <row r="287" spans="1:11" ht="14">
      <c r="A287" s="39" t="s">
        <v>631</v>
      </c>
      <c r="B287" s="21">
        <v>15</v>
      </c>
      <c r="C287" s="21">
        <v>27</v>
      </c>
      <c r="D287" s="21">
        <v>56</v>
      </c>
      <c r="E287" s="21">
        <v>90</v>
      </c>
      <c r="F287" s="21">
        <v>62</v>
      </c>
      <c r="G287" s="21">
        <v>24</v>
      </c>
      <c r="H287" s="21">
        <v>21</v>
      </c>
      <c r="I287" s="21">
        <v>15</v>
      </c>
      <c r="J287" s="21">
        <v>38</v>
      </c>
      <c r="K287" s="21">
        <f t="shared" si="4"/>
        <v>348</v>
      </c>
    </row>
    <row r="288" spans="1:11" ht="14">
      <c r="A288" s="39" t="s">
        <v>484</v>
      </c>
      <c r="B288" s="21">
        <v>14</v>
      </c>
      <c r="C288" s="21">
        <v>117</v>
      </c>
      <c r="D288" s="21">
        <v>29</v>
      </c>
      <c r="E288" s="21">
        <v>6</v>
      </c>
      <c r="F288" s="21">
        <v>5</v>
      </c>
      <c r="G288" s="21">
        <v>24</v>
      </c>
      <c r="H288" s="21">
        <v>20</v>
      </c>
      <c r="I288" s="21">
        <v>10</v>
      </c>
      <c r="J288" s="21">
        <v>16</v>
      </c>
      <c r="K288" s="21">
        <f t="shared" si="4"/>
        <v>241</v>
      </c>
    </row>
    <row r="289" spans="1:12" ht="14">
      <c r="A289" s="39" t="s">
        <v>507</v>
      </c>
      <c r="B289" s="21"/>
      <c r="C289" s="21"/>
      <c r="D289" s="21"/>
      <c r="E289" s="21"/>
      <c r="F289" s="21"/>
      <c r="G289" s="21">
        <v>168</v>
      </c>
      <c r="H289" s="21"/>
      <c r="I289" s="21"/>
      <c r="J289" s="21"/>
      <c r="K289" s="21">
        <f t="shared" si="4"/>
        <v>168</v>
      </c>
    </row>
    <row r="290" spans="1:12" ht="14">
      <c r="A290" s="39" t="s">
        <v>553</v>
      </c>
      <c r="B290" s="21"/>
      <c r="C290" s="21"/>
      <c r="D290" s="21">
        <v>4</v>
      </c>
      <c r="E290" s="21">
        <v>4</v>
      </c>
      <c r="F290" s="21">
        <v>7</v>
      </c>
      <c r="G290" s="21">
        <v>3</v>
      </c>
      <c r="H290" s="21">
        <v>6</v>
      </c>
      <c r="I290" s="21">
        <v>18</v>
      </c>
      <c r="J290" s="21">
        <v>1</v>
      </c>
      <c r="K290" s="21">
        <f t="shared" si="4"/>
        <v>43</v>
      </c>
    </row>
    <row r="291" spans="1:12">
      <c r="A291" s="54"/>
      <c r="B291" s="20"/>
      <c r="C291" s="20"/>
      <c r="D291" s="20"/>
      <c r="E291" s="20"/>
      <c r="F291" s="20"/>
      <c r="G291" s="20"/>
      <c r="H291" s="20"/>
      <c r="I291" s="20"/>
      <c r="J291" s="20"/>
      <c r="K291" s="20"/>
    </row>
    <row r="292" spans="1:12" ht="14">
      <c r="A292" s="2" t="s">
        <v>1042</v>
      </c>
      <c r="B292" s="20"/>
      <c r="C292" s="20"/>
      <c r="D292" s="20"/>
      <c r="E292" s="20"/>
      <c r="F292" s="20"/>
      <c r="G292" s="20"/>
      <c r="H292" s="20"/>
      <c r="I292" s="20"/>
      <c r="J292" s="20"/>
      <c r="K292" s="20"/>
    </row>
    <row r="293" spans="1:12" ht="14">
      <c r="A293" s="38" t="s">
        <v>402</v>
      </c>
      <c r="B293" s="21">
        <v>6</v>
      </c>
      <c r="C293" s="21">
        <v>14</v>
      </c>
      <c r="D293" s="21">
        <v>21</v>
      </c>
      <c r="E293" s="21">
        <v>7</v>
      </c>
      <c r="F293" s="21"/>
      <c r="G293" s="21">
        <v>6</v>
      </c>
      <c r="H293" s="21"/>
      <c r="I293" s="21"/>
      <c r="J293" s="21"/>
      <c r="K293" s="21">
        <f t="shared" si="4"/>
        <v>54</v>
      </c>
    </row>
    <row r="294" spans="1:12" ht="14">
      <c r="A294" s="39" t="s">
        <v>403</v>
      </c>
      <c r="B294" s="21"/>
      <c r="C294" s="21"/>
      <c r="D294" s="21"/>
      <c r="E294" s="21"/>
      <c r="F294" s="21"/>
      <c r="G294" s="21">
        <v>4</v>
      </c>
      <c r="H294" s="21">
        <v>22</v>
      </c>
      <c r="I294" s="21"/>
      <c r="J294" s="21"/>
      <c r="K294" s="21">
        <f t="shared" si="4"/>
        <v>26</v>
      </c>
    </row>
    <row r="295" spans="1:12" ht="14">
      <c r="A295" s="39" t="s">
        <v>404</v>
      </c>
      <c r="B295" s="21">
        <v>2</v>
      </c>
      <c r="C295" s="21"/>
      <c r="D295" s="21">
        <v>11</v>
      </c>
      <c r="E295" s="21">
        <v>50</v>
      </c>
      <c r="F295" s="21">
        <v>19</v>
      </c>
      <c r="G295" s="21"/>
      <c r="H295" s="21">
        <v>14</v>
      </c>
      <c r="I295" s="21">
        <v>9</v>
      </c>
      <c r="J295" s="21">
        <v>14</v>
      </c>
      <c r="K295" s="21">
        <f t="shared" si="4"/>
        <v>119</v>
      </c>
    </row>
    <row r="296" spans="1:12" ht="14">
      <c r="A296" s="39" t="s">
        <v>262</v>
      </c>
      <c r="B296" s="21"/>
      <c r="C296" s="21">
        <v>5</v>
      </c>
      <c r="D296" s="21"/>
      <c r="E296" s="21">
        <v>15</v>
      </c>
      <c r="F296" s="21"/>
      <c r="G296" s="21">
        <v>7</v>
      </c>
      <c r="H296" s="21"/>
      <c r="I296" s="21"/>
      <c r="J296" s="21"/>
      <c r="K296" s="21">
        <f t="shared" si="4"/>
        <v>27</v>
      </c>
    </row>
    <row r="297" spans="1:12" ht="14">
      <c r="A297" s="39" t="s">
        <v>654</v>
      </c>
      <c r="B297" s="21">
        <v>20</v>
      </c>
      <c r="C297" s="21">
        <v>7</v>
      </c>
      <c r="D297" s="21"/>
      <c r="E297" s="21">
        <v>25</v>
      </c>
      <c r="F297" s="21">
        <v>1</v>
      </c>
      <c r="G297" s="21">
        <v>8</v>
      </c>
      <c r="H297" s="21">
        <v>4</v>
      </c>
      <c r="I297" s="21"/>
      <c r="J297" s="21"/>
      <c r="K297" s="21">
        <f t="shared" si="4"/>
        <v>65</v>
      </c>
    </row>
    <row r="298" spans="1:12" ht="14">
      <c r="A298" s="39" t="s">
        <v>669</v>
      </c>
      <c r="B298" s="21"/>
      <c r="C298" s="21"/>
      <c r="D298" s="21"/>
      <c r="E298" s="21"/>
      <c r="F298" s="21"/>
      <c r="G298" s="21"/>
      <c r="H298" s="21"/>
      <c r="I298" s="21"/>
      <c r="J298" s="21"/>
      <c r="K298" s="21" t="str">
        <f t="shared" si="4"/>
        <v/>
      </c>
    </row>
    <row r="299" spans="1:12" ht="14">
      <c r="A299" s="39" t="s">
        <v>670</v>
      </c>
      <c r="B299" s="21">
        <v>5</v>
      </c>
      <c r="C299" s="21"/>
      <c r="D299" s="21">
        <v>7</v>
      </c>
      <c r="E299" s="21"/>
      <c r="F299" s="21">
        <v>14</v>
      </c>
      <c r="G299" s="21">
        <v>5</v>
      </c>
      <c r="H299" s="21">
        <v>28</v>
      </c>
      <c r="I299" s="21">
        <v>14</v>
      </c>
      <c r="J299" s="21">
        <v>22</v>
      </c>
      <c r="K299" s="21">
        <f t="shared" si="4"/>
        <v>95</v>
      </c>
    </row>
    <row r="300" spans="1:12" ht="14">
      <c r="A300" s="39" t="s">
        <v>689</v>
      </c>
      <c r="B300" s="21">
        <v>25</v>
      </c>
      <c r="C300" s="21">
        <v>44</v>
      </c>
      <c r="D300" s="21">
        <v>19</v>
      </c>
      <c r="E300" s="21">
        <v>100</v>
      </c>
      <c r="F300" s="21">
        <v>3</v>
      </c>
      <c r="G300" s="21">
        <v>41</v>
      </c>
      <c r="H300" s="21">
        <v>4</v>
      </c>
      <c r="I300" s="21"/>
      <c r="J300" s="21"/>
      <c r="K300" s="21">
        <f t="shared" si="4"/>
        <v>236</v>
      </c>
    </row>
    <row r="301" spans="1:12" ht="14">
      <c r="A301" s="39" t="s">
        <v>690</v>
      </c>
      <c r="B301" s="21">
        <v>9</v>
      </c>
      <c r="C301" s="21">
        <v>14</v>
      </c>
      <c r="D301" s="21">
        <v>2</v>
      </c>
      <c r="E301" s="21">
        <v>5</v>
      </c>
      <c r="F301" s="21">
        <v>19</v>
      </c>
      <c r="G301" s="21">
        <v>5</v>
      </c>
      <c r="H301" s="21">
        <v>9</v>
      </c>
      <c r="I301" s="21">
        <v>9</v>
      </c>
      <c r="J301" s="21">
        <v>4</v>
      </c>
      <c r="K301" s="21">
        <f t="shared" si="4"/>
        <v>76</v>
      </c>
    </row>
    <row r="302" spans="1:12">
      <c r="B302" s="20"/>
      <c r="C302" s="20"/>
      <c r="D302" s="20"/>
      <c r="E302" s="20"/>
      <c r="F302" s="20"/>
      <c r="G302" s="20"/>
      <c r="H302" s="20"/>
      <c r="I302" s="20"/>
      <c r="J302" s="20"/>
      <c r="K302" s="20"/>
    </row>
    <row r="303" spans="1:12" ht="14">
      <c r="A303" s="32" t="s">
        <v>1043</v>
      </c>
      <c r="B303" s="21">
        <f>COUNT(B6:B6,B8:B40,B42:B48,B50:B57,B59:B66,B71:B98,B103:B108,B112:B141,B145:B156,B160:B169,B171:B177,B181:B195,B199:B201,B203:B228,B230:B257,B261:B278,B280:B280,B284:B288,B290:B301)</f>
        <v>62</v>
      </c>
      <c r="C303" s="21">
        <f t="shared" ref="C303:K303" si="5">COUNT(C6:C6,C8:C40,C42:C48,C50:C57,C59:C66,C71:C98,C103:C108,C112:C141,C145:C156,C160:C169,C171:C177,C181:C195,C199:C201,C203:C228,C230:C257,C261:C278,C280:C280,C284:C288,C290:C301)</f>
        <v>58</v>
      </c>
      <c r="D303" s="21">
        <f t="shared" si="5"/>
        <v>78</v>
      </c>
      <c r="E303" s="21">
        <f t="shared" si="5"/>
        <v>78</v>
      </c>
      <c r="F303" s="21">
        <f t="shared" si="5"/>
        <v>84</v>
      </c>
      <c r="G303" s="21">
        <f t="shared" si="5"/>
        <v>72</v>
      </c>
      <c r="H303" s="21">
        <f t="shared" si="5"/>
        <v>80</v>
      </c>
      <c r="I303" s="21">
        <f t="shared" si="5"/>
        <v>86</v>
      </c>
      <c r="J303" s="21">
        <f t="shared" si="5"/>
        <v>64</v>
      </c>
      <c r="K303" s="21">
        <f t="shared" si="5"/>
        <v>171</v>
      </c>
    </row>
    <row r="304" spans="1:12" ht="14">
      <c r="A304" s="7" t="s">
        <v>915</v>
      </c>
      <c r="B304" s="21">
        <f t="shared" ref="B304:K304" si="6">SUM(B6:B261)+SUM(B262:B301)</f>
        <v>402</v>
      </c>
      <c r="C304" s="21">
        <f t="shared" si="6"/>
        <v>774</v>
      </c>
      <c r="D304" s="21">
        <f t="shared" si="6"/>
        <v>755</v>
      </c>
      <c r="E304" s="21">
        <f t="shared" si="6"/>
        <v>904</v>
      </c>
      <c r="F304" s="21">
        <f t="shared" si="6"/>
        <v>1238</v>
      </c>
      <c r="G304" s="21">
        <f t="shared" si="6"/>
        <v>825</v>
      </c>
      <c r="H304" s="21">
        <f t="shared" si="6"/>
        <v>951</v>
      </c>
      <c r="I304" s="21">
        <f t="shared" si="6"/>
        <v>792</v>
      </c>
      <c r="J304" s="21">
        <f t="shared" si="6"/>
        <v>637</v>
      </c>
      <c r="K304" s="21">
        <f t="shared" si="6"/>
        <v>7278</v>
      </c>
      <c r="L304" s="71"/>
    </row>
    <row r="305" spans="1:11">
      <c r="A305" s="4"/>
      <c r="B305" s="20"/>
      <c r="C305" s="20"/>
      <c r="D305" s="20"/>
      <c r="E305" s="20"/>
      <c r="F305" s="20"/>
      <c r="G305" s="20"/>
      <c r="H305" s="20"/>
      <c r="I305" s="20"/>
      <c r="J305" s="20"/>
      <c r="K305" s="20"/>
    </row>
    <row r="306" spans="1:11">
      <c r="A306" s="33" t="s">
        <v>624</v>
      </c>
      <c r="B306" s="21">
        <v>1</v>
      </c>
      <c r="C306" s="21">
        <v>2</v>
      </c>
      <c r="D306" s="21">
        <v>3</v>
      </c>
      <c r="E306" s="21">
        <v>3</v>
      </c>
      <c r="F306" s="21">
        <v>3</v>
      </c>
      <c r="G306" s="21">
        <v>1</v>
      </c>
      <c r="H306" s="21">
        <v>2</v>
      </c>
      <c r="I306" s="21">
        <v>2</v>
      </c>
      <c r="J306" s="21">
        <v>1</v>
      </c>
      <c r="K306" s="21">
        <f>SUM(B306:J306)</f>
        <v>18</v>
      </c>
    </row>
    <row r="307" spans="1:11">
      <c r="A307" s="8" t="s">
        <v>850</v>
      </c>
      <c r="B307" s="21">
        <v>1</v>
      </c>
      <c r="C307" s="21">
        <v>1</v>
      </c>
      <c r="D307" s="21">
        <v>1</v>
      </c>
      <c r="E307" s="21">
        <v>1</v>
      </c>
      <c r="F307" s="21">
        <v>1</v>
      </c>
      <c r="G307" s="21">
        <v>1</v>
      </c>
      <c r="H307" s="21">
        <v>1</v>
      </c>
      <c r="I307" s="21">
        <v>2</v>
      </c>
      <c r="J307" s="21">
        <v>1</v>
      </c>
      <c r="K307" s="21">
        <f>SUM(B307:J307)</f>
        <v>10</v>
      </c>
    </row>
    <row r="308" spans="1:11">
      <c r="A308" s="8" t="s">
        <v>622</v>
      </c>
      <c r="B308" s="23">
        <v>0.33333333333333331</v>
      </c>
      <c r="C308" s="23">
        <v>0.27083333333333331</v>
      </c>
      <c r="D308" s="23">
        <v>0.20833333333333334</v>
      </c>
      <c r="E308" s="23">
        <v>0.27083333333333331</v>
      </c>
      <c r="F308" s="23">
        <v>0.3125</v>
      </c>
      <c r="G308" s="23">
        <v>0.28125</v>
      </c>
      <c r="H308" s="23">
        <v>0.30208333333333331</v>
      </c>
      <c r="I308" s="23">
        <v>0.20833333333333334</v>
      </c>
      <c r="J308" s="23">
        <v>0.29166666666666669</v>
      </c>
      <c r="K308" s="21"/>
    </row>
    <row r="309" spans="1:11">
      <c r="A309" s="8" t="s">
        <v>623</v>
      </c>
      <c r="B309" s="23">
        <v>0.54166666666666663</v>
      </c>
      <c r="C309" s="23">
        <v>0.66666666666666663</v>
      </c>
      <c r="D309" s="23">
        <v>0.70833333333333337</v>
      </c>
      <c r="E309" s="23">
        <v>0.8125</v>
      </c>
      <c r="F309" s="23">
        <v>0.75</v>
      </c>
      <c r="G309" s="23">
        <v>0.85416666666666663</v>
      </c>
      <c r="H309" s="23">
        <v>0.83333333333333337</v>
      </c>
      <c r="I309" s="23">
        <v>0.93333333333333324</v>
      </c>
      <c r="J309" s="23">
        <v>0.69791666666666663</v>
      </c>
      <c r="K309" s="21"/>
    </row>
    <row r="310" spans="1:11">
      <c r="A310" s="9" t="s">
        <v>940</v>
      </c>
      <c r="B310" s="21">
        <v>8</v>
      </c>
      <c r="C310" s="21">
        <v>7</v>
      </c>
      <c r="D310" s="21">
        <v>64</v>
      </c>
      <c r="E310" s="21">
        <v>72</v>
      </c>
      <c r="F310" s="21">
        <v>122</v>
      </c>
      <c r="G310" s="21">
        <v>60</v>
      </c>
      <c r="H310" s="21">
        <v>78</v>
      </c>
      <c r="I310" s="21">
        <v>83</v>
      </c>
      <c r="J310" s="21">
        <v>83</v>
      </c>
      <c r="K310" s="21"/>
    </row>
    <row r="311" spans="1:11">
      <c r="A311" s="9" t="s">
        <v>621</v>
      </c>
      <c r="B311" s="21">
        <v>4</v>
      </c>
      <c r="C311" s="21">
        <v>0</v>
      </c>
      <c r="D311" s="21">
        <v>4</v>
      </c>
      <c r="E311" s="21">
        <v>2</v>
      </c>
      <c r="F311" s="21">
        <v>1</v>
      </c>
      <c r="G311" s="21">
        <v>5</v>
      </c>
      <c r="H311" s="21">
        <v>4</v>
      </c>
      <c r="I311" s="21">
        <v>2</v>
      </c>
      <c r="J311" s="21">
        <v>2</v>
      </c>
      <c r="K311" s="21"/>
    </row>
    <row r="312" spans="1:11">
      <c r="A312" s="9" t="s">
        <v>618</v>
      </c>
      <c r="B312" s="21">
        <v>0.25</v>
      </c>
      <c r="C312" s="21">
        <v>7.5</v>
      </c>
      <c r="D312" s="21">
        <v>5</v>
      </c>
      <c r="E312" s="21">
        <v>3.5</v>
      </c>
      <c r="F312" s="21">
        <v>2.5</v>
      </c>
      <c r="G312" s="21">
        <v>4.75</v>
      </c>
      <c r="H312" s="21">
        <v>5.5</v>
      </c>
      <c r="I312" s="21">
        <v>4.9000000000000004</v>
      </c>
      <c r="J312" s="23">
        <v>0.42708333333333331</v>
      </c>
      <c r="K312" s="21"/>
    </row>
    <row r="313" spans="1:11">
      <c r="A313" s="9" t="s">
        <v>619</v>
      </c>
      <c r="B313" s="21">
        <v>4.25</v>
      </c>
      <c r="C313" s="21">
        <v>1</v>
      </c>
      <c r="D313" s="21">
        <v>7</v>
      </c>
      <c r="E313" s="75">
        <v>9.5</v>
      </c>
      <c r="F313" s="21">
        <v>8</v>
      </c>
      <c r="G313" s="21">
        <v>8.1999999999999993</v>
      </c>
      <c r="H313" s="21">
        <v>10</v>
      </c>
      <c r="I313" s="21">
        <v>19.75</v>
      </c>
      <c r="J313" s="21">
        <v>5</v>
      </c>
      <c r="K313" s="21"/>
    </row>
    <row r="314" spans="1:11">
      <c r="A314" s="9" t="s">
        <v>215</v>
      </c>
      <c r="B314" s="21"/>
      <c r="C314" s="21"/>
      <c r="D314" s="21"/>
      <c r="E314" s="21"/>
      <c r="F314" s="21"/>
      <c r="G314" s="21"/>
      <c r="H314" s="21"/>
      <c r="I314" s="21"/>
      <c r="J314" s="21"/>
      <c r="K314" s="21"/>
    </row>
    <row r="315" spans="1:11">
      <c r="A315" s="9" t="s">
        <v>682</v>
      </c>
      <c r="B315" s="21"/>
      <c r="C315" s="21"/>
      <c r="D315" s="21"/>
      <c r="E315" s="21"/>
      <c r="F315" s="21"/>
      <c r="G315" s="21"/>
      <c r="H315" s="21"/>
      <c r="I315" s="21"/>
      <c r="J315" s="21"/>
      <c r="K315" s="21"/>
    </row>
    <row r="316" spans="1:11">
      <c r="A316" s="9" t="s">
        <v>993</v>
      </c>
      <c r="B316" s="21"/>
      <c r="C316" s="21"/>
      <c r="D316" s="21">
        <v>1</v>
      </c>
      <c r="E316" s="21">
        <v>1.2</v>
      </c>
      <c r="F316" s="21"/>
      <c r="G316" s="21">
        <v>3.6</v>
      </c>
      <c r="H316" s="21"/>
      <c r="I316" s="21"/>
      <c r="J316" s="21"/>
      <c r="K316" s="21"/>
    </row>
    <row r="317" spans="1:11">
      <c r="A317" s="9" t="s">
        <v>683</v>
      </c>
      <c r="B317" s="21"/>
      <c r="C317" s="21"/>
      <c r="D317" s="21">
        <v>1</v>
      </c>
      <c r="E317" s="21">
        <v>12</v>
      </c>
      <c r="F317" s="21"/>
      <c r="G317" s="21">
        <v>6</v>
      </c>
      <c r="H317" s="21"/>
      <c r="I317" s="21"/>
      <c r="J317" s="21"/>
      <c r="K317" s="21"/>
    </row>
    <row r="318" spans="1:11">
      <c r="A318" s="9" t="s">
        <v>703</v>
      </c>
      <c r="B318" s="21"/>
      <c r="C318" s="21"/>
      <c r="D318" s="21">
        <v>1</v>
      </c>
      <c r="E318" s="21">
        <v>1</v>
      </c>
      <c r="F318" s="21"/>
      <c r="G318" s="21">
        <v>1</v>
      </c>
      <c r="H318" s="21"/>
      <c r="I318" s="21"/>
      <c r="J318" s="21"/>
      <c r="K318" s="21"/>
    </row>
    <row r="319" spans="1:11">
      <c r="A319" s="9" t="s">
        <v>702</v>
      </c>
      <c r="B319" s="21"/>
      <c r="C319" s="21"/>
      <c r="D319" s="21">
        <v>1</v>
      </c>
      <c r="E319" s="21">
        <v>1</v>
      </c>
      <c r="F319" s="21"/>
      <c r="G319" s="21">
        <v>1</v>
      </c>
      <c r="H319" s="21"/>
      <c r="I319" s="21"/>
      <c r="J319" s="21"/>
      <c r="K319" s="21"/>
    </row>
    <row r="320" spans="1:11">
      <c r="A320" s="8" t="s">
        <v>763</v>
      </c>
      <c r="B320" s="21"/>
      <c r="C320" s="21"/>
      <c r="D320" s="21"/>
      <c r="E320" s="21"/>
      <c r="F320" s="21"/>
      <c r="G320" s="21"/>
      <c r="H320" s="21"/>
      <c r="I320" s="21"/>
      <c r="J320" s="21"/>
      <c r="K320" s="21"/>
    </row>
    <row r="321" spans="1:11">
      <c r="A321" s="10" t="s">
        <v>764</v>
      </c>
      <c r="B321" s="29" t="s">
        <v>701</v>
      </c>
      <c r="C321" s="29" t="s">
        <v>416</v>
      </c>
      <c r="D321" s="29" t="s">
        <v>704</v>
      </c>
      <c r="E321" s="29" t="s">
        <v>719</v>
      </c>
      <c r="F321" s="29" t="s">
        <v>722</v>
      </c>
      <c r="G321" s="29" t="s">
        <v>723</v>
      </c>
      <c r="H321" s="29" t="s">
        <v>935</v>
      </c>
      <c r="I321" s="21">
        <v>54</v>
      </c>
      <c r="J321" s="29" t="s">
        <v>668</v>
      </c>
      <c r="K321" s="21"/>
    </row>
    <row r="322" spans="1:11">
      <c r="A322" s="10" t="s">
        <v>765</v>
      </c>
      <c r="B322" s="29" t="s">
        <v>701</v>
      </c>
      <c r="C322" s="29" t="s">
        <v>416</v>
      </c>
      <c r="D322" s="29" t="s">
        <v>704</v>
      </c>
      <c r="E322" s="29" t="s">
        <v>719</v>
      </c>
      <c r="F322" s="29" t="s">
        <v>722</v>
      </c>
      <c r="G322" s="29" t="s">
        <v>723</v>
      </c>
      <c r="H322" s="29" t="s">
        <v>935</v>
      </c>
      <c r="I322" s="21">
        <v>54</v>
      </c>
      <c r="J322" s="29" t="s">
        <v>668</v>
      </c>
      <c r="K322" s="21"/>
    </row>
    <row r="323" spans="1:11">
      <c r="A323" s="10" t="s">
        <v>1017</v>
      </c>
      <c r="B323" s="29" t="s">
        <v>701</v>
      </c>
      <c r="C323" s="29" t="s">
        <v>416</v>
      </c>
      <c r="D323" s="29" t="s">
        <v>704</v>
      </c>
      <c r="E323" s="29" t="s">
        <v>719</v>
      </c>
      <c r="F323" s="29" t="s">
        <v>722</v>
      </c>
      <c r="G323" s="29" t="s">
        <v>723</v>
      </c>
      <c r="H323" s="29" t="s">
        <v>935</v>
      </c>
      <c r="I323" s="21">
        <v>54</v>
      </c>
      <c r="J323" s="29" t="s">
        <v>668</v>
      </c>
      <c r="K323" s="21"/>
    </row>
    <row r="324" spans="1:11">
      <c r="A324" s="9" t="s">
        <v>766</v>
      </c>
      <c r="B324" s="21"/>
      <c r="C324" s="21"/>
      <c r="D324" s="21"/>
      <c r="E324" s="21"/>
      <c r="F324" s="21"/>
      <c r="G324" s="21"/>
      <c r="H324" s="21"/>
      <c r="I324" s="21"/>
      <c r="J324" s="21"/>
      <c r="K324" s="21"/>
    </row>
    <row r="325" spans="1:11">
      <c r="A325" s="10" t="s">
        <v>764</v>
      </c>
      <c r="B325" s="28">
        <v>0.8</v>
      </c>
      <c r="C325" s="28">
        <v>0.9</v>
      </c>
      <c r="D325" s="28" t="s">
        <v>705</v>
      </c>
      <c r="E325" s="28" t="s">
        <v>720</v>
      </c>
      <c r="F325" s="28">
        <v>1</v>
      </c>
      <c r="G325" s="28" t="s">
        <v>855</v>
      </c>
      <c r="H325" s="28" t="s">
        <v>788</v>
      </c>
      <c r="I325" s="28" t="s">
        <v>941</v>
      </c>
      <c r="J325" s="28">
        <v>0.8</v>
      </c>
      <c r="K325" s="21"/>
    </row>
    <row r="326" spans="1:11">
      <c r="A326" s="10" t="s">
        <v>765</v>
      </c>
      <c r="B326" s="28">
        <v>0.8</v>
      </c>
      <c r="C326" s="28">
        <v>0.9</v>
      </c>
      <c r="D326" s="28" t="s">
        <v>705</v>
      </c>
      <c r="E326" s="28" t="s">
        <v>720</v>
      </c>
      <c r="F326" s="28">
        <v>1</v>
      </c>
      <c r="G326" s="28" t="s">
        <v>855</v>
      </c>
      <c r="H326" s="28" t="s">
        <v>788</v>
      </c>
      <c r="I326" s="28" t="s">
        <v>941</v>
      </c>
      <c r="J326" s="28">
        <v>0.8</v>
      </c>
      <c r="K326" s="21"/>
    </row>
    <row r="327" spans="1:11">
      <c r="A327" s="10" t="s">
        <v>1017</v>
      </c>
      <c r="B327" s="28">
        <v>0.8</v>
      </c>
      <c r="C327" s="28">
        <v>0.9</v>
      </c>
      <c r="D327" s="28" t="s">
        <v>705</v>
      </c>
      <c r="E327" s="28" t="s">
        <v>720</v>
      </c>
      <c r="F327" s="28">
        <v>1</v>
      </c>
      <c r="G327" s="28" t="s">
        <v>855</v>
      </c>
      <c r="H327" s="28" t="s">
        <v>788</v>
      </c>
      <c r="I327" s="28" t="s">
        <v>941</v>
      </c>
      <c r="J327" s="28">
        <v>0.8</v>
      </c>
      <c r="K327" s="21"/>
    </row>
    <row r="328" spans="1:11">
      <c r="A328" s="9" t="s">
        <v>1079</v>
      </c>
      <c r="B328" s="29"/>
      <c r="C328" s="29"/>
      <c r="D328" s="29"/>
      <c r="E328" s="28"/>
      <c r="F328" s="28"/>
      <c r="G328" s="28"/>
      <c r="H328" s="28"/>
      <c r="I328" s="28"/>
      <c r="J328" s="29"/>
      <c r="K328" s="21"/>
    </row>
    <row r="329" spans="1:11">
      <c r="A329" s="10" t="s">
        <v>764</v>
      </c>
      <c r="B329" s="29">
        <v>0</v>
      </c>
      <c r="C329" s="29">
        <v>0</v>
      </c>
      <c r="D329" s="70" t="s">
        <v>718</v>
      </c>
      <c r="E329" s="29" t="s">
        <v>721</v>
      </c>
      <c r="F329" s="70" t="s">
        <v>721</v>
      </c>
      <c r="G329" s="70" t="s">
        <v>936</v>
      </c>
      <c r="H329" s="70" t="s">
        <v>789</v>
      </c>
      <c r="I329" s="28" t="s">
        <v>942</v>
      </c>
      <c r="J329" s="29" t="s">
        <v>813</v>
      </c>
      <c r="K329" s="21"/>
    </row>
    <row r="330" spans="1:11">
      <c r="A330" s="10" t="s">
        <v>765</v>
      </c>
      <c r="B330" s="29">
        <v>0</v>
      </c>
      <c r="C330" s="29">
        <v>0</v>
      </c>
      <c r="D330" s="70" t="s">
        <v>718</v>
      </c>
      <c r="E330" s="29" t="s">
        <v>721</v>
      </c>
      <c r="F330" s="70" t="s">
        <v>721</v>
      </c>
      <c r="G330" s="70" t="s">
        <v>936</v>
      </c>
      <c r="H330" s="70" t="s">
        <v>789</v>
      </c>
      <c r="I330" s="28" t="s">
        <v>942</v>
      </c>
      <c r="J330" s="29" t="s">
        <v>813</v>
      </c>
      <c r="K330" s="21"/>
    </row>
    <row r="331" spans="1:11">
      <c r="A331" s="10" t="s">
        <v>1017</v>
      </c>
      <c r="B331" s="29">
        <v>0</v>
      </c>
      <c r="C331" s="29">
        <v>0</v>
      </c>
      <c r="D331" s="70" t="s">
        <v>718</v>
      </c>
      <c r="E331" s="29" t="s">
        <v>721</v>
      </c>
      <c r="F331" s="70" t="s">
        <v>721</v>
      </c>
      <c r="G331" s="70" t="s">
        <v>936</v>
      </c>
      <c r="H331" s="70" t="s">
        <v>789</v>
      </c>
      <c r="I331" s="28" t="s">
        <v>942</v>
      </c>
      <c r="J331" s="29" t="s">
        <v>813</v>
      </c>
      <c r="K331" s="21"/>
    </row>
    <row r="332" spans="1:11">
      <c r="A332" s="9" t="s">
        <v>872</v>
      </c>
      <c r="B332" s="29"/>
      <c r="C332" s="29"/>
      <c r="D332" s="29"/>
      <c r="E332" s="28"/>
      <c r="F332" s="28"/>
      <c r="G332" s="28"/>
      <c r="H332" s="28"/>
      <c r="I332" s="28"/>
      <c r="J332" s="29"/>
      <c r="K332" s="21"/>
    </row>
    <row r="333" spans="1:11">
      <c r="A333" s="10" t="s">
        <v>764</v>
      </c>
      <c r="B333" s="29">
        <v>0</v>
      </c>
      <c r="C333" s="29" t="s">
        <v>700</v>
      </c>
      <c r="D333" s="29">
        <v>0</v>
      </c>
      <c r="E333" s="37">
        <v>0</v>
      </c>
      <c r="F333" s="37">
        <v>0</v>
      </c>
      <c r="G333" s="37">
        <v>0</v>
      </c>
      <c r="H333" s="37">
        <v>0</v>
      </c>
      <c r="I333" s="37">
        <v>0</v>
      </c>
      <c r="J333" s="29">
        <v>0</v>
      </c>
      <c r="K333" s="21"/>
    </row>
    <row r="334" spans="1:11">
      <c r="A334" s="10" t="s">
        <v>765</v>
      </c>
      <c r="B334" s="29">
        <v>0</v>
      </c>
      <c r="C334" s="29" t="s">
        <v>700</v>
      </c>
      <c r="D334" s="29">
        <v>0</v>
      </c>
      <c r="E334" s="37">
        <v>0</v>
      </c>
      <c r="F334" s="37">
        <v>0</v>
      </c>
      <c r="G334" s="37">
        <v>0</v>
      </c>
      <c r="H334" s="37">
        <v>0</v>
      </c>
      <c r="I334" s="37">
        <v>0</v>
      </c>
      <c r="J334" s="29">
        <v>0</v>
      </c>
      <c r="K334" s="21"/>
    </row>
    <row r="335" spans="1:11">
      <c r="A335" s="10" t="s">
        <v>1017</v>
      </c>
      <c r="B335" s="29">
        <v>0</v>
      </c>
      <c r="C335" s="29" t="s">
        <v>700</v>
      </c>
      <c r="D335" s="29">
        <v>0</v>
      </c>
      <c r="E335" s="37">
        <v>0</v>
      </c>
      <c r="F335" s="37">
        <v>0</v>
      </c>
      <c r="G335" s="37">
        <v>0</v>
      </c>
      <c r="H335" s="37">
        <v>0</v>
      </c>
      <c r="I335" s="37">
        <v>0</v>
      </c>
      <c r="J335" s="29">
        <v>0</v>
      </c>
      <c r="K335" s="21"/>
    </row>
    <row r="336" spans="1:11">
      <c r="A336" s="8"/>
      <c r="B336" s="21"/>
      <c r="C336" s="21"/>
      <c r="D336" s="21"/>
      <c r="E336" s="21"/>
      <c r="F336" s="21"/>
      <c r="G336" s="21"/>
      <c r="H336" s="21"/>
      <c r="I336" s="21"/>
      <c r="J336" s="21"/>
      <c r="K336" s="21"/>
    </row>
    <row r="337" spans="1:11" ht="42">
      <c r="A337" s="10" t="s">
        <v>615</v>
      </c>
      <c r="B337" s="24" t="s">
        <v>835</v>
      </c>
      <c r="C337" s="24" t="s">
        <v>833</v>
      </c>
      <c r="D337" s="24" t="s">
        <v>836</v>
      </c>
      <c r="E337" s="24" t="s">
        <v>459</v>
      </c>
      <c r="F337" s="24" t="s">
        <v>706</v>
      </c>
      <c r="G337" s="24" t="s">
        <v>846</v>
      </c>
      <c r="H337" s="24" t="s">
        <v>847</v>
      </c>
      <c r="I337" s="24" t="s">
        <v>992</v>
      </c>
      <c r="J337" s="24" t="s">
        <v>358</v>
      </c>
      <c r="K337" s="21"/>
    </row>
    <row r="338" spans="1:11" ht="28">
      <c r="B338" s="24" t="s">
        <v>802</v>
      </c>
      <c r="C338" s="24" t="s">
        <v>834</v>
      </c>
      <c r="D338" s="21" t="s">
        <v>837</v>
      </c>
      <c r="E338" s="24" t="s">
        <v>839</v>
      </c>
      <c r="F338" s="24" t="s">
        <v>844</v>
      </c>
      <c r="G338" s="24"/>
      <c r="H338" s="24" t="s">
        <v>714</v>
      </c>
      <c r="I338" s="24" t="s">
        <v>943</v>
      </c>
      <c r="J338" s="24" t="s">
        <v>802</v>
      </c>
      <c r="K338" s="21"/>
    </row>
    <row r="339" spans="1:11" ht="28">
      <c r="B339" s="24"/>
      <c r="C339" s="24"/>
      <c r="D339" s="24" t="s">
        <v>838</v>
      </c>
      <c r="E339" s="24" t="s">
        <v>385</v>
      </c>
      <c r="F339" s="24" t="s">
        <v>845</v>
      </c>
      <c r="G339" s="24"/>
      <c r="H339" s="24"/>
      <c r="I339" s="24"/>
      <c r="J339" s="24"/>
      <c r="K339" s="21"/>
    </row>
    <row r="340" spans="1:11" ht="14">
      <c r="B340" s="24"/>
      <c r="C340" s="24"/>
      <c r="D340" s="24" t="s">
        <v>802</v>
      </c>
      <c r="E340" s="24" t="s">
        <v>802</v>
      </c>
      <c r="F340" s="24" t="s">
        <v>802</v>
      </c>
      <c r="G340" s="24" t="s">
        <v>795</v>
      </c>
      <c r="H340" s="24"/>
      <c r="I340" s="24"/>
      <c r="J340" s="24"/>
      <c r="K340" s="21"/>
    </row>
    <row r="341" spans="1:11">
      <c r="A341" t="s">
        <v>667</v>
      </c>
      <c r="E341" s="49"/>
      <c r="F341" s="63"/>
      <c r="G341" s="63"/>
      <c r="H341" s="63"/>
      <c r="I341" s="63"/>
      <c r="J341" s="49"/>
    </row>
    <row r="342" spans="1:11">
      <c r="E342" s="48"/>
    </row>
    <row r="344" spans="1:11" ht="14">
      <c r="A344" s="73" t="s">
        <v>710</v>
      </c>
    </row>
    <row r="345" spans="1:11" ht="14">
      <c r="A345" s="73" t="s">
        <v>567</v>
      </c>
    </row>
    <row r="346" spans="1:11" ht="14">
      <c r="A346" s="73" t="s">
        <v>409</v>
      </c>
    </row>
    <row r="347" spans="1:11" ht="14">
      <c r="A347" s="73" t="s">
        <v>858</v>
      </c>
    </row>
    <row r="348" spans="1:11" ht="14">
      <c r="A348" s="73" t="s">
        <v>575</v>
      </c>
    </row>
    <row r="350" spans="1:11" ht="14">
      <c r="A350" s="73"/>
    </row>
    <row r="352" spans="1:11" ht="14">
      <c r="A352" s="73"/>
    </row>
    <row r="353" spans="1:1" ht="14">
      <c r="A353" s="73"/>
    </row>
    <row r="355" spans="1:1" ht="14">
      <c r="A355" s="73"/>
    </row>
    <row r="356" spans="1:1" ht="14">
      <c r="A356" s="73"/>
    </row>
    <row r="358" spans="1:1" ht="14">
      <c r="A358" s="73"/>
    </row>
    <row r="359" spans="1:1" ht="14">
      <c r="A359" s="73"/>
    </row>
    <row r="360" spans="1:1" ht="14">
      <c r="A360" s="73"/>
    </row>
    <row r="361" spans="1:1" ht="14">
      <c r="A361" s="73"/>
    </row>
    <row r="362" spans="1:1" ht="14">
      <c r="A362" s="73"/>
    </row>
    <row r="363" spans="1:1" ht="14">
      <c r="A363" s="73"/>
    </row>
    <row r="364" spans="1:1" ht="14">
      <c r="A364" s="73"/>
    </row>
    <row r="365" spans="1:1" ht="14">
      <c r="A365" s="73"/>
    </row>
    <row r="366" spans="1:1" ht="14">
      <c r="A366" s="73"/>
    </row>
    <row r="367" spans="1:1" ht="14">
      <c r="A367" s="73"/>
    </row>
  </sheetData>
  <phoneticPr fontId="9" type="noConversion"/>
  <pageMargins left="0.75" right="0.75" top="1" bottom="1" header="0.5" footer="0.5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73"/>
  <sheetViews>
    <sheetView topLeftCell="B290" zoomScale="125" workbookViewId="0">
      <selection activeCell="M269" sqref="M269"/>
    </sheetView>
  </sheetViews>
  <sheetFormatPr baseColWidth="10" defaultColWidth="8.6640625" defaultRowHeight="13"/>
  <cols>
    <col min="1" max="1" width="25.6640625" customWidth="1"/>
    <col min="4" max="4" width="9.1640625" bestFit="1" customWidth="1"/>
    <col min="5" max="5" width="9" customWidth="1"/>
    <col min="6" max="6" width="9.6640625" customWidth="1"/>
    <col min="7" max="7" width="9.83203125" customWidth="1"/>
    <col min="8" max="8" width="8.5" customWidth="1"/>
    <col min="9" max="9" width="9.33203125" customWidth="1"/>
    <col min="10" max="10" width="9.6640625" customWidth="1"/>
  </cols>
  <sheetData>
    <row r="1" spans="1:12">
      <c r="A1" s="3" t="s">
        <v>928</v>
      </c>
      <c r="D1" s="5" t="s">
        <v>514</v>
      </c>
      <c r="E1" s="5">
        <f>K309</f>
        <v>163</v>
      </c>
      <c r="F1" s="5" t="s">
        <v>213</v>
      </c>
      <c r="G1" s="5"/>
      <c r="H1" s="5"/>
      <c r="I1" s="5"/>
      <c r="J1" s="5"/>
    </row>
    <row r="2" spans="1:12">
      <c r="A2" s="3"/>
      <c r="D2" s="5"/>
      <c r="E2" s="5"/>
      <c r="F2" s="5"/>
      <c r="G2" s="5"/>
      <c r="H2" s="5"/>
      <c r="I2" s="5"/>
      <c r="J2" s="5"/>
    </row>
    <row r="3" spans="1:12" ht="24" customHeight="1">
      <c r="A3" s="3"/>
      <c r="B3" s="40" t="s">
        <v>694</v>
      </c>
      <c r="C3" s="47" t="s">
        <v>292</v>
      </c>
      <c r="D3" s="47" t="s">
        <v>831</v>
      </c>
      <c r="E3" s="40" t="s">
        <v>297</v>
      </c>
      <c r="F3" s="40" t="s">
        <v>518</v>
      </c>
      <c r="G3" s="47" t="s">
        <v>434</v>
      </c>
      <c r="H3" s="47" t="s">
        <v>423</v>
      </c>
      <c r="I3" s="47" t="s">
        <v>424</v>
      </c>
      <c r="J3" s="40" t="s">
        <v>832</v>
      </c>
      <c r="K3" s="41" t="s">
        <v>378</v>
      </c>
    </row>
    <row r="4" spans="1:12">
      <c r="B4" s="46"/>
      <c r="C4" s="46"/>
      <c r="D4" s="42"/>
      <c r="E4" s="42"/>
      <c r="F4" s="76"/>
      <c r="G4" s="42"/>
      <c r="H4" s="42"/>
      <c r="I4" s="42"/>
      <c r="J4" s="42"/>
      <c r="K4" s="72"/>
      <c r="L4" s="52"/>
    </row>
    <row r="5" spans="1:12" s="1" customFormat="1" ht="12">
      <c r="A5" s="53" t="s">
        <v>843</v>
      </c>
      <c r="B5" s="68"/>
      <c r="C5" s="68"/>
      <c r="D5" s="19"/>
      <c r="E5" s="19"/>
      <c r="F5" s="19"/>
      <c r="G5" s="19"/>
      <c r="H5" s="19"/>
      <c r="I5" s="19"/>
      <c r="J5" s="19"/>
      <c r="K5" s="43"/>
    </row>
    <row r="6" spans="1:12" ht="14">
      <c r="A6" s="39" t="s">
        <v>1</v>
      </c>
      <c r="B6" s="21"/>
      <c r="C6" s="21"/>
      <c r="D6" s="21"/>
      <c r="E6" s="21"/>
      <c r="F6" s="21"/>
      <c r="G6" s="21"/>
      <c r="H6" s="21"/>
      <c r="I6" s="21"/>
      <c r="J6" s="21"/>
      <c r="K6" s="21" t="str">
        <f t="shared" ref="K6:K76" si="0">IF(SUM(B6:J6)&gt;0,SUM(B6:J6),"")</f>
        <v/>
      </c>
    </row>
    <row r="7" spans="1:12" ht="14">
      <c r="A7" s="39" t="s">
        <v>376</v>
      </c>
      <c r="B7" s="21"/>
      <c r="C7" s="21"/>
      <c r="D7" s="21"/>
      <c r="E7" s="21"/>
      <c r="F7" s="21"/>
      <c r="G7" s="21"/>
      <c r="H7" s="21"/>
      <c r="I7" s="21"/>
      <c r="J7" s="21"/>
      <c r="K7" s="21" t="str">
        <f t="shared" si="0"/>
        <v/>
      </c>
    </row>
    <row r="8" spans="1:12" ht="14">
      <c r="A8" s="39" t="s">
        <v>245</v>
      </c>
      <c r="B8" s="21"/>
      <c r="C8" s="21"/>
      <c r="D8" s="21"/>
      <c r="E8" s="21">
        <v>1</v>
      </c>
      <c r="F8" s="21"/>
      <c r="G8" s="21"/>
      <c r="H8" s="21"/>
      <c r="I8" s="21"/>
      <c r="J8" s="21"/>
      <c r="K8" s="21">
        <f t="shared" si="0"/>
        <v>1</v>
      </c>
    </row>
    <row r="9" spans="1:12" ht="14">
      <c r="A9" s="39" t="s">
        <v>246</v>
      </c>
      <c r="B9" s="21"/>
      <c r="C9" s="21"/>
      <c r="D9" s="21"/>
      <c r="E9" s="21"/>
      <c r="F9" s="21"/>
      <c r="G9" s="21"/>
      <c r="H9" s="21"/>
      <c r="I9" s="21"/>
      <c r="J9" s="21"/>
      <c r="K9" s="21" t="str">
        <f t="shared" si="0"/>
        <v/>
      </c>
    </row>
    <row r="10" spans="1:12" ht="14">
      <c r="A10" s="39" t="s">
        <v>247</v>
      </c>
      <c r="B10" s="21"/>
      <c r="C10" s="21"/>
      <c r="D10" s="21"/>
      <c r="E10" s="21"/>
      <c r="F10" s="21"/>
      <c r="G10" s="21"/>
      <c r="H10" s="21"/>
      <c r="I10" s="21"/>
      <c r="J10" s="21"/>
      <c r="K10" s="21" t="str">
        <f t="shared" si="0"/>
        <v/>
      </c>
    </row>
    <row r="11" spans="1:12" ht="14">
      <c r="A11" s="39" t="s">
        <v>248</v>
      </c>
      <c r="B11" s="21"/>
      <c r="C11" s="21"/>
      <c r="D11" s="21"/>
      <c r="E11" s="21"/>
      <c r="F11" s="21"/>
      <c r="G11" s="21"/>
      <c r="H11" s="21"/>
      <c r="I11" s="21"/>
      <c r="J11" s="21">
        <v>2</v>
      </c>
      <c r="K11" s="21">
        <f t="shared" si="0"/>
        <v>2</v>
      </c>
    </row>
    <row r="12" spans="1:12" ht="14">
      <c r="A12" s="54" t="s">
        <v>649</v>
      </c>
      <c r="B12" s="21"/>
      <c r="C12" s="21"/>
      <c r="D12" s="21"/>
      <c r="E12" s="21"/>
      <c r="F12" s="21"/>
      <c r="G12" s="21"/>
      <c r="H12" s="21"/>
      <c r="I12" s="21"/>
      <c r="J12" s="21"/>
      <c r="K12" s="21" t="str">
        <f t="shared" si="0"/>
        <v/>
      </c>
    </row>
    <row r="13" spans="1:12">
      <c r="A13" s="54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2" ht="14">
      <c r="A14" s="2" t="s">
        <v>995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2" ht="14">
      <c r="A15" s="38" t="s">
        <v>695</v>
      </c>
      <c r="B15" s="21"/>
      <c r="C15" s="21"/>
      <c r="D15" s="21"/>
      <c r="E15" s="21"/>
      <c r="F15" s="21">
        <v>1</v>
      </c>
      <c r="G15" s="21"/>
      <c r="H15" s="21"/>
      <c r="I15" s="21"/>
      <c r="J15" s="21">
        <v>8</v>
      </c>
      <c r="K15" s="21">
        <f t="shared" si="0"/>
        <v>9</v>
      </c>
    </row>
    <row r="16" spans="1:12" ht="14">
      <c r="A16" s="38" t="s">
        <v>570</v>
      </c>
      <c r="B16" s="21"/>
      <c r="C16" s="21"/>
      <c r="D16" s="21">
        <v>1</v>
      </c>
      <c r="E16" s="21"/>
      <c r="F16" s="21"/>
      <c r="G16" s="21"/>
      <c r="H16" s="21"/>
      <c r="I16" s="21"/>
      <c r="J16" s="21"/>
      <c r="K16" s="21">
        <f t="shared" si="0"/>
        <v>1</v>
      </c>
    </row>
    <row r="17" spans="1:11" ht="14">
      <c r="A17" s="38" t="s">
        <v>571</v>
      </c>
      <c r="B17" s="21"/>
      <c r="C17" s="21"/>
      <c r="D17" s="21">
        <v>1</v>
      </c>
      <c r="E17" s="21"/>
      <c r="F17" s="21">
        <v>2</v>
      </c>
      <c r="G17" s="21"/>
      <c r="H17" s="21"/>
      <c r="I17" s="21">
        <v>4</v>
      </c>
      <c r="J17" s="21">
        <v>1</v>
      </c>
      <c r="K17" s="21">
        <f t="shared" si="0"/>
        <v>8</v>
      </c>
    </row>
    <row r="18" spans="1:11" ht="14">
      <c r="A18" s="38" t="s">
        <v>572</v>
      </c>
      <c r="B18" s="21"/>
      <c r="C18" s="21"/>
      <c r="D18" s="21"/>
      <c r="E18" s="21"/>
      <c r="F18" s="21"/>
      <c r="G18" s="21"/>
      <c r="H18" s="21"/>
      <c r="I18" s="21"/>
      <c r="J18" s="21"/>
      <c r="K18" s="21" t="str">
        <f t="shared" si="0"/>
        <v/>
      </c>
    </row>
    <row r="19" spans="1:11" ht="14">
      <c r="A19" s="38" t="s">
        <v>821</v>
      </c>
      <c r="B19" s="21"/>
      <c r="C19" s="21"/>
      <c r="D19" s="21"/>
      <c r="E19" s="21"/>
      <c r="F19" s="21"/>
      <c r="G19" s="21"/>
      <c r="H19" s="21"/>
      <c r="I19" s="21"/>
      <c r="J19" s="21"/>
      <c r="K19" s="21" t="str">
        <f t="shared" si="0"/>
        <v/>
      </c>
    </row>
    <row r="20" spans="1:11" ht="14">
      <c r="A20" s="38" t="s">
        <v>528</v>
      </c>
      <c r="B20" s="21"/>
      <c r="C20" s="21"/>
      <c r="D20" s="21"/>
      <c r="E20" s="21"/>
      <c r="F20" s="21"/>
      <c r="G20" s="21"/>
      <c r="H20" s="21"/>
      <c r="I20" s="21"/>
      <c r="J20" s="21">
        <v>4</v>
      </c>
      <c r="K20" s="21">
        <f t="shared" si="0"/>
        <v>4</v>
      </c>
    </row>
    <row r="21" spans="1:11" ht="14">
      <c r="A21" s="38" t="s">
        <v>390</v>
      </c>
      <c r="B21" s="21">
        <v>4</v>
      </c>
      <c r="C21" s="21"/>
      <c r="D21" s="21">
        <v>4</v>
      </c>
      <c r="E21" s="21">
        <v>10</v>
      </c>
      <c r="F21" s="21">
        <v>14</v>
      </c>
      <c r="G21" s="21">
        <v>2</v>
      </c>
      <c r="H21" s="21">
        <v>5</v>
      </c>
      <c r="I21" s="21">
        <v>33</v>
      </c>
      <c r="J21" s="21"/>
      <c r="K21" s="21">
        <f t="shared" si="0"/>
        <v>72</v>
      </c>
    </row>
    <row r="22" spans="1:11">
      <c r="A22" s="54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11" ht="14">
      <c r="A23" s="2" t="s">
        <v>983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1" ht="14">
      <c r="A24" s="69" t="s">
        <v>242</v>
      </c>
      <c r="B24" s="36"/>
      <c r="C24" s="36"/>
      <c r="D24" s="36"/>
      <c r="E24" s="36"/>
      <c r="F24" s="36"/>
      <c r="G24" s="36"/>
      <c r="H24" s="36"/>
      <c r="I24" s="36"/>
      <c r="J24" s="36"/>
      <c r="K24" s="21" t="str">
        <f t="shared" si="0"/>
        <v/>
      </c>
    </row>
    <row r="25" spans="1:11">
      <c r="A25" s="57" t="s">
        <v>123</v>
      </c>
      <c r="B25" s="45">
        <v>1</v>
      </c>
      <c r="C25" s="45"/>
      <c r="D25" s="45"/>
      <c r="E25" s="45"/>
      <c r="F25" s="45"/>
      <c r="G25" s="45"/>
      <c r="H25" s="45"/>
      <c r="I25" s="45"/>
      <c r="J25" s="45"/>
      <c r="K25" s="21">
        <f t="shared" si="0"/>
        <v>1</v>
      </c>
    </row>
    <row r="26" spans="1:11">
      <c r="A26" s="56" t="s">
        <v>408</v>
      </c>
      <c r="B26" s="21"/>
      <c r="C26" s="21"/>
      <c r="D26" s="21"/>
      <c r="E26" s="21"/>
      <c r="F26" s="21"/>
      <c r="G26" s="21"/>
      <c r="H26" s="21"/>
      <c r="I26" s="21"/>
      <c r="J26" s="21"/>
      <c r="K26" s="21" t="str">
        <f t="shared" si="0"/>
        <v/>
      </c>
    </row>
    <row r="27" spans="1:11">
      <c r="A27" s="58" t="s">
        <v>266</v>
      </c>
      <c r="B27" s="21">
        <v>36</v>
      </c>
      <c r="C27" s="21">
        <v>2</v>
      </c>
      <c r="D27" s="21">
        <v>3</v>
      </c>
      <c r="E27" s="21">
        <v>26</v>
      </c>
      <c r="F27" s="21">
        <v>5</v>
      </c>
      <c r="G27" s="21"/>
      <c r="H27" s="21"/>
      <c r="I27" s="21">
        <v>12</v>
      </c>
      <c r="J27" s="21">
        <v>26</v>
      </c>
      <c r="K27" s="21">
        <f t="shared" si="0"/>
        <v>110</v>
      </c>
    </row>
    <row r="28" spans="1:11">
      <c r="A28" s="55" t="s">
        <v>267</v>
      </c>
      <c r="B28" s="21"/>
      <c r="C28" s="21">
        <v>1</v>
      </c>
      <c r="D28" s="21">
        <v>8</v>
      </c>
      <c r="E28" s="21">
        <v>9</v>
      </c>
      <c r="F28" s="21"/>
      <c r="G28" s="21">
        <v>1</v>
      </c>
      <c r="H28" s="21"/>
      <c r="I28" s="21"/>
      <c r="J28" s="21"/>
      <c r="K28" s="21">
        <f t="shared" si="0"/>
        <v>19</v>
      </c>
    </row>
    <row r="29" spans="1:11">
      <c r="A29" s="55" t="s">
        <v>268</v>
      </c>
      <c r="B29" s="21"/>
      <c r="C29" s="21"/>
      <c r="D29" s="21"/>
      <c r="E29" s="21"/>
      <c r="F29" s="21"/>
      <c r="G29" s="21"/>
      <c r="H29" s="21"/>
      <c r="I29" s="21"/>
      <c r="J29" s="21"/>
      <c r="K29" s="21" t="str">
        <f t="shared" si="0"/>
        <v/>
      </c>
    </row>
    <row r="30" spans="1:11">
      <c r="A30" s="55" t="s">
        <v>269</v>
      </c>
      <c r="B30" s="21"/>
      <c r="C30" s="21"/>
      <c r="D30" s="21">
        <v>4</v>
      </c>
      <c r="E30" s="21"/>
      <c r="F30" s="21"/>
      <c r="G30" s="34"/>
      <c r="H30" s="34"/>
      <c r="I30" s="21"/>
      <c r="J30" s="21"/>
      <c r="K30" s="21">
        <f t="shared" si="0"/>
        <v>4</v>
      </c>
    </row>
    <row r="31" spans="1:11">
      <c r="A31" s="55" t="s">
        <v>410</v>
      </c>
      <c r="B31" s="21">
        <v>8</v>
      </c>
      <c r="C31" s="21">
        <v>10</v>
      </c>
      <c r="D31" s="21">
        <v>24</v>
      </c>
      <c r="E31" s="21">
        <v>14</v>
      </c>
      <c r="F31" s="21">
        <v>13</v>
      </c>
      <c r="G31" s="21">
        <v>13</v>
      </c>
      <c r="H31" s="21"/>
      <c r="I31" s="21">
        <v>7</v>
      </c>
      <c r="J31" s="21">
        <v>14</v>
      </c>
      <c r="K31" s="21">
        <f t="shared" si="0"/>
        <v>103</v>
      </c>
    </row>
    <row r="32" spans="1:11">
      <c r="A32" s="55" t="s">
        <v>40</v>
      </c>
      <c r="B32" s="21"/>
      <c r="C32" s="21">
        <v>2</v>
      </c>
      <c r="D32" s="21"/>
      <c r="E32" s="21"/>
      <c r="F32" s="21"/>
      <c r="G32" s="21"/>
      <c r="H32" s="21"/>
      <c r="I32" s="21"/>
      <c r="J32" s="21"/>
      <c r="K32" s="21">
        <f t="shared" si="0"/>
        <v>2</v>
      </c>
    </row>
    <row r="33" spans="1:11">
      <c r="A33" s="55" t="s">
        <v>411</v>
      </c>
      <c r="B33" s="21"/>
      <c r="C33" s="21"/>
      <c r="D33" s="21">
        <v>3</v>
      </c>
      <c r="E33" s="21"/>
      <c r="F33" s="21"/>
      <c r="G33" s="21"/>
      <c r="H33" s="21"/>
      <c r="I33" s="21"/>
      <c r="J33" s="21"/>
      <c r="K33" s="21">
        <f t="shared" si="0"/>
        <v>3</v>
      </c>
    </row>
    <row r="34" spans="1:11">
      <c r="A34" s="55" t="s">
        <v>568</v>
      </c>
      <c r="B34" s="21">
        <v>2</v>
      </c>
      <c r="C34" s="21"/>
      <c r="D34" s="21">
        <v>10</v>
      </c>
      <c r="E34" s="21">
        <v>2</v>
      </c>
      <c r="F34" s="21"/>
      <c r="G34" s="21"/>
      <c r="H34" s="21"/>
      <c r="I34" s="21"/>
      <c r="J34" s="21">
        <v>2</v>
      </c>
      <c r="K34" s="21">
        <f t="shared" si="0"/>
        <v>16</v>
      </c>
    </row>
    <row r="35" spans="1:11">
      <c r="A35" s="55" t="s">
        <v>569</v>
      </c>
      <c r="B35" s="21"/>
      <c r="C35" s="21"/>
      <c r="D35" s="21"/>
      <c r="E35" s="21"/>
      <c r="F35" s="21">
        <v>1</v>
      </c>
      <c r="G35" s="21"/>
      <c r="H35" s="21"/>
      <c r="I35" s="21"/>
      <c r="J35" s="21"/>
      <c r="K35" s="21">
        <f t="shared" si="0"/>
        <v>1</v>
      </c>
    </row>
    <row r="36" spans="1:11">
      <c r="A36" s="55" t="s">
        <v>417</v>
      </c>
      <c r="B36" s="21"/>
      <c r="C36" s="21"/>
      <c r="D36" s="21"/>
      <c r="E36" s="21">
        <v>2</v>
      </c>
      <c r="F36" s="21"/>
      <c r="G36" s="21"/>
      <c r="H36" s="21"/>
      <c r="I36" s="21"/>
      <c r="J36" s="21">
        <v>3</v>
      </c>
      <c r="K36" s="21">
        <f t="shared" si="0"/>
        <v>5</v>
      </c>
    </row>
    <row r="37" spans="1:11">
      <c r="A37" s="55" t="s">
        <v>124</v>
      </c>
      <c r="B37" s="21"/>
      <c r="C37" s="21"/>
      <c r="D37" s="21"/>
      <c r="E37" s="21"/>
      <c r="F37" s="21"/>
      <c r="G37" s="21"/>
      <c r="H37" s="21"/>
      <c r="I37" s="21"/>
      <c r="J37" s="21"/>
      <c r="K37" s="21" t="str">
        <f t="shared" si="0"/>
        <v/>
      </c>
    </row>
    <row r="38" spans="1:11">
      <c r="A38" s="55" t="s">
        <v>418</v>
      </c>
      <c r="B38" s="21">
        <v>1</v>
      </c>
      <c r="C38" s="21">
        <v>2</v>
      </c>
      <c r="D38" s="21">
        <v>5</v>
      </c>
      <c r="E38" s="21"/>
      <c r="F38" s="21"/>
      <c r="G38" s="21"/>
      <c r="H38" s="21"/>
      <c r="I38" s="21"/>
      <c r="J38" s="21"/>
      <c r="K38" s="21">
        <f t="shared" si="0"/>
        <v>8</v>
      </c>
    </row>
    <row r="39" spans="1:11">
      <c r="A39" s="55" t="s">
        <v>849</v>
      </c>
      <c r="B39" s="21"/>
      <c r="C39" s="21"/>
      <c r="D39" s="21"/>
      <c r="E39" s="21"/>
      <c r="F39" s="21"/>
      <c r="G39" s="21"/>
      <c r="H39" s="21"/>
      <c r="I39" s="21"/>
      <c r="J39" s="21"/>
      <c r="K39" s="21" t="str">
        <f t="shared" si="0"/>
        <v/>
      </c>
    </row>
    <row r="40" spans="1:11">
      <c r="A40" s="55" t="s">
        <v>419</v>
      </c>
      <c r="B40" s="21"/>
      <c r="C40" s="21"/>
      <c r="D40" s="21"/>
      <c r="E40" s="21"/>
      <c r="F40" s="21"/>
      <c r="G40" s="21"/>
      <c r="H40" s="21"/>
      <c r="I40" s="21"/>
      <c r="J40" s="21"/>
      <c r="K40" s="21" t="str">
        <f t="shared" si="0"/>
        <v/>
      </c>
    </row>
    <row r="41" spans="1:11">
      <c r="A41" s="55" t="s">
        <v>163</v>
      </c>
      <c r="B41" s="21"/>
      <c r="C41" s="21"/>
      <c r="D41" s="21"/>
      <c r="E41" s="21"/>
      <c r="F41" s="21"/>
      <c r="G41" s="21"/>
      <c r="H41" s="21"/>
      <c r="I41" s="21"/>
      <c r="J41" s="21"/>
      <c r="K41" s="21" t="str">
        <f t="shared" si="0"/>
        <v/>
      </c>
    </row>
    <row r="42" spans="1:11">
      <c r="A42" s="55" t="s">
        <v>828</v>
      </c>
      <c r="B42" s="21"/>
      <c r="C42" s="21"/>
      <c r="D42" s="21"/>
      <c r="E42" s="21"/>
      <c r="F42" s="21"/>
      <c r="G42" s="21"/>
      <c r="H42" s="21"/>
      <c r="I42" s="21"/>
      <c r="J42" s="21"/>
      <c r="K42" s="21" t="str">
        <f t="shared" si="0"/>
        <v/>
      </c>
    </row>
    <row r="43" spans="1:11">
      <c r="A43" s="55" t="s">
        <v>770</v>
      </c>
      <c r="B43" s="21"/>
      <c r="C43" s="21"/>
      <c r="D43" s="21"/>
      <c r="E43" s="21"/>
      <c r="F43" s="21"/>
      <c r="G43" s="21"/>
      <c r="H43" s="21"/>
      <c r="I43" s="21"/>
      <c r="J43" s="21"/>
      <c r="K43" s="21" t="str">
        <f t="shared" si="0"/>
        <v/>
      </c>
    </row>
    <row r="44" spans="1:11">
      <c r="A44" s="55" t="s">
        <v>684</v>
      </c>
      <c r="B44" s="21"/>
      <c r="C44" s="21"/>
      <c r="D44" s="21"/>
      <c r="E44" s="21"/>
      <c r="F44" s="21"/>
      <c r="G44" s="21"/>
      <c r="H44" s="21"/>
      <c r="I44" s="21"/>
      <c r="J44" s="21"/>
      <c r="K44" s="21" t="str">
        <f t="shared" si="0"/>
        <v/>
      </c>
    </row>
    <row r="45" spans="1:11">
      <c r="A45" s="55" t="s">
        <v>771</v>
      </c>
      <c r="B45" s="21">
        <v>2</v>
      </c>
      <c r="C45" s="21">
        <v>1</v>
      </c>
      <c r="D45" s="21"/>
      <c r="E45" s="21"/>
      <c r="F45" s="21"/>
      <c r="G45" s="21"/>
      <c r="H45" s="21"/>
      <c r="I45" s="21"/>
      <c r="J45" s="21"/>
      <c r="K45" s="21">
        <f t="shared" si="0"/>
        <v>3</v>
      </c>
    </row>
    <row r="46" spans="1:11">
      <c r="A46" s="55" t="s">
        <v>179</v>
      </c>
      <c r="B46" s="21">
        <v>1</v>
      </c>
      <c r="C46" s="21"/>
      <c r="D46" s="21"/>
      <c r="E46" s="21"/>
      <c r="F46" s="21"/>
      <c r="G46" s="21"/>
      <c r="H46" s="21"/>
      <c r="I46" s="21"/>
      <c r="J46" s="21"/>
      <c r="K46" s="21">
        <f t="shared" si="0"/>
        <v>1</v>
      </c>
    </row>
    <row r="47" spans="1:11">
      <c r="A47" s="55" t="s">
        <v>180</v>
      </c>
      <c r="B47" s="21"/>
      <c r="C47" s="21"/>
      <c r="D47" s="21"/>
      <c r="E47" s="21">
        <v>2</v>
      </c>
      <c r="F47" s="21">
        <v>14</v>
      </c>
      <c r="G47" s="21"/>
      <c r="H47" s="21"/>
      <c r="I47" s="21"/>
      <c r="J47" s="21"/>
      <c r="K47" s="21">
        <f t="shared" si="0"/>
        <v>16</v>
      </c>
    </row>
    <row r="48" spans="1:11">
      <c r="A48" s="55" t="s">
        <v>650</v>
      </c>
      <c r="B48" s="21"/>
      <c r="C48" s="21"/>
      <c r="D48" s="21"/>
      <c r="E48" s="21"/>
      <c r="F48" s="21"/>
      <c r="G48" s="21"/>
      <c r="H48" s="21"/>
      <c r="I48" s="21"/>
      <c r="J48" s="21"/>
      <c r="K48" s="21" t="str">
        <f t="shared" si="0"/>
        <v/>
      </c>
    </row>
    <row r="49" spans="1:11">
      <c r="A49" s="55" t="s">
        <v>651</v>
      </c>
      <c r="B49" s="21"/>
      <c r="C49" s="21"/>
      <c r="D49" s="21"/>
      <c r="E49" s="21"/>
      <c r="F49" s="21"/>
      <c r="G49" s="21"/>
      <c r="H49" s="21"/>
      <c r="I49" s="21"/>
      <c r="J49" s="21"/>
      <c r="K49" s="21" t="str">
        <f t="shared" si="0"/>
        <v/>
      </c>
    </row>
    <row r="50" spans="1:11">
      <c r="A50" s="55" t="s">
        <v>476</v>
      </c>
      <c r="B50" s="21"/>
      <c r="C50" s="21"/>
      <c r="D50" s="21"/>
      <c r="E50" s="21"/>
      <c r="F50" s="21"/>
      <c r="G50" s="21"/>
      <c r="H50" s="21"/>
      <c r="I50" s="21"/>
      <c r="J50" s="21"/>
      <c r="K50" s="21" t="str">
        <f t="shared" si="0"/>
        <v/>
      </c>
    </row>
    <row r="51" spans="1:11">
      <c r="A51" s="56" t="s">
        <v>290</v>
      </c>
      <c r="B51" s="21"/>
      <c r="C51" s="21"/>
      <c r="D51" s="21"/>
      <c r="E51" s="21">
        <v>4</v>
      </c>
      <c r="F51" s="21"/>
      <c r="G51" s="21"/>
      <c r="H51" s="21"/>
      <c r="I51" s="21"/>
      <c r="J51" s="21">
        <v>7</v>
      </c>
      <c r="K51" s="21">
        <f t="shared" si="0"/>
        <v>11</v>
      </c>
    </row>
    <row r="52" spans="1:11">
      <c r="A52" s="56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1">
      <c r="A53" s="3" t="s">
        <v>692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1" ht="14">
      <c r="A54" s="38" t="s">
        <v>391</v>
      </c>
      <c r="B54" s="21"/>
      <c r="C54" s="21">
        <v>1</v>
      </c>
      <c r="D54" s="21">
        <v>1</v>
      </c>
      <c r="E54" s="21">
        <v>4</v>
      </c>
      <c r="F54" s="21">
        <v>2</v>
      </c>
      <c r="G54" s="21"/>
      <c r="H54" s="21"/>
      <c r="I54" s="21"/>
      <c r="J54" s="21"/>
      <c r="K54" s="21">
        <f t="shared" si="0"/>
        <v>8</v>
      </c>
    </row>
    <row r="55" spans="1:11" ht="14">
      <c r="A55" s="38" t="s">
        <v>392</v>
      </c>
      <c r="B55" s="21"/>
      <c r="C55" s="21"/>
      <c r="D55" s="21">
        <v>2</v>
      </c>
      <c r="E55" s="21"/>
      <c r="F55" s="21"/>
      <c r="G55" s="21"/>
      <c r="H55" s="21"/>
      <c r="I55" s="21"/>
      <c r="J55" s="21"/>
      <c r="K55" s="21">
        <f t="shared" si="0"/>
        <v>2</v>
      </c>
    </row>
    <row r="56" spans="1:11" ht="14">
      <c r="A56" s="38" t="s">
        <v>551</v>
      </c>
      <c r="B56" s="21"/>
      <c r="C56" s="21"/>
      <c r="D56" s="21">
        <v>1</v>
      </c>
      <c r="E56" s="21"/>
      <c r="F56" s="21">
        <v>1</v>
      </c>
      <c r="G56" s="21"/>
      <c r="H56" s="21">
        <v>1</v>
      </c>
      <c r="I56" s="21">
        <v>2</v>
      </c>
      <c r="J56" s="21">
        <v>3</v>
      </c>
      <c r="K56" s="21">
        <f t="shared" si="0"/>
        <v>8</v>
      </c>
    </row>
    <row r="57" spans="1:11" ht="14">
      <c r="A57" s="38" t="s">
        <v>593</v>
      </c>
      <c r="B57" s="21"/>
      <c r="C57" s="21"/>
      <c r="D57" s="21"/>
      <c r="E57" s="21">
        <v>1</v>
      </c>
      <c r="F57" s="21"/>
      <c r="G57" s="21"/>
      <c r="H57" s="21">
        <v>2</v>
      </c>
      <c r="I57" s="21"/>
      <c r="J57" s="21">
        <v>1</v>
      </c>
      <c r="K57" s="21">
        <f t="shared" si="0"/>
        <v>4</v>
      </c>
    </row>
    <row r="58" spans="1:11" ht="14">
      <c r="A58" s="38" t="s">
        <v>594</v>
      </c>
      <c r="B58" s="21"/>
      <c r="C58" s="21"/>
      <c r="D58" s="21"/>
      <c r="E58" s="21"/>
      <c r="F58" s="21"/>
      <c r="G58" s="21"/>
      <c r="H58" s="21"/>
      <c r="I58" s="21"/>
      <c r="J58" s="21"/>
      <c r="K58" s="21" t="str">
        <f t="shared" si="0"/>
        <v/>
      </c>
    </row>
    <row r="59" spans="1:11" ht="14">
      <c r="A59" s="38" t="s">
        <v>357</v>
      </c>
      <c r="B59" s="21"/>
      <c r="C59" s="21"/>
      <c r="D59" s="21"/>
      <c r="E59" s="21"/>
      <c r="F59" s="21"/>
      <c r="G59" s="21"/>
      <c r="H59" s="21"/>
      <c r="I59" s="21"/>
      <c r="J59" s="21"/>
      <c r="K59" s="21" t="str">
        <f t="shared" si="0"/>
        <v/>
      </c>
    </row>
    <row r="60" spans="1:11" ht="14">
      <c r="A60" s="38" t="s">
        <v>437</v>
      </c>
      <c r="B60" s="21"/>
      <c r="C60" s="21"/>
      <c r="D60" s="21"/>
      <c r="E60" s="21"/>
      <c r="F60" s="21"/>
      <c r="G60" s="21"/>
      <c r="H60" s="21"/>
      <c r="I60" s="21">
        <v>1</v>
      </c>
      <c r="J60" s="21"/>
      <c r="K60" s="21">
        <f t="shared" si="0"/>
        <v>1</v>
      </c>
    </row>
    <row r="61" spans="1:11" ht="14">
      <c r="A61" s="38" t="s">
        <v>438</v>
      </c>
      <c r="B61" s="21">
        <v>2</v>
      </c>
      <c r="C61" s="21"/>
      <c r="D61" s="21">
        <v>5</v>
      </c>
      <c r="E61" s="21">
        <v>6</v>
      </c>
      <c r="F61" s="21">
        <v>7</v>
      </c>
      <c r="G61" s="21">
        <v>3</v>
      </c>
      <c r="H61" s="21">
        <v>21</v>
      </c>
      <c r="I61" s="21">
        <v>8</v>
      </c>
      <c r="J61" s="21">
        <v>3</v>
      </c>
      <c r="K61" s="21">
        <f t="shared" si="0"/>
        <v>55</v>
      </c>
    </row>
    <row r="62" spans="1:11" ht="14">
      <c r="A62" s="38" t="s">
        <v>393</v>
      </c>
      <c r="B62" s="21"/>
      <c r="C62" s="21"/>
      <c r="D62" s="21"/>
      <c r="E62" s="21"/>
      <c r="F62" s="21"/>
      <c r="G62" s="21"/>
      <c r="H62" s="21"/>
      <c r="I62" s="21"/>
      <c r="J62" s="21"/>
      <c r="K62" s="21" t="str">
        <f t="shared" si="0"/>
        <v/>
      </c>
    </row>
    <row r="63" spans="1:11" ht="14">
      <c r="A63" s="38" t="s">
        <v>439</v>
      </c>
      <c r="B63" s="21"/>
      <c r="C63" s="21"/>
      <c r="D63" s="21"/>
      <c r="E63" s="21"/>
      <c r="F63" s="21">
        <v>2</v>
      </c>
      <c r="G63" s="21"/>
      <c r="H63" s="21">
        <v>2</v>
      </c>
      <c r="I63" s="21">
        <v>2</v>
      </c>
      <c r="J63" s="21">
        <v>1</v>
      </c>
      <c r="K63" s="21">
        <f t="shared" si="0"/>
        <v>7</v>
      </c>
    </row>
    <row r="64" spans="1:11" ht="14">
      <c r="A64" s="38" t="s">
        <v>440</v>
      </c>
      <c r="B64" s="21">
        <v>3</v>
      </c>
      <c r="C64" s="21">
        <v>1</v>
      </c>
      <c r="D64" s="21">
        <v>10</v>
      </c>
      <c r="E64" s="21">
        <v>1</v>
      </c>
      <c r="F64" s="21">
        <v>6</v>
      </c>
      <c r="G64" s="21">
        <v>3</v>
      </c>
      <c r="H64" s="21">
        <v>17</v>
      </c>
      <c r="I64" s="21">
        <v>6</v>
      </c>
      <c r="J64" s="21">
        <v>3</v>
      </c>
      <c r="K64" s="21">
        <f t="shared" si="0"/>
        <v>50</v>
      </c>
    </row>
    <row r="65" spans="1:11" ht="14">
      <c r="A65" s="38" t="s">
        <v>441</v>
      </c>
      <c r="B65" s="21"/>
      <c r="C65" s="21"/>
      <c r="D65" s="21"/>
      <c r="E65" s="21"/>
      <c r="F65" s="21"/>
      <c r="G65" s="21"/>
      <c r="H65" s="21"/>
      <c r="I65" s="21"/>
      <c r="J65" s="21"/>
      <c r="K65" s="21" t="str">
        <f t="shared" si="0"/>
        <v/>
      </c>
    </row>
    <row r="66" spans="1:11" ht="14">
      <c r="A66" s="38" t="s">
        <v>442</v>
      </c>
      <c r="B66" s="21"/>
      <c r="C66" s="21"/>
      <c r="D66" s="21"/>
      <c r="E66" s="21"/>
      <c r="F66" s="21"/>
      <c r="G66" s="21"/>
      <c r="H66" s="21"/>
      <c r="I66" s="21"/>
      <c r="J66" s="21">
        <v>2</v>
      </c>
      <c r="K66" s="21">
        <f t="shared" si="0"/>
        <v>2</v>
      </c>
    </row>
    <row r="67" spans="1:11" ht="14">
      <c r="A67" s="38" t="s">
        <v>443</v>
      </c>
      <c r="B67" s="21"/>
      <c r="C67" s="21"/>
      <c r="D67" s="21"/>
      <c r="E67" s="21"/>
      <c r="F67" s="21">
        <v>1</v>
      </c>
      <c r="G67" s="21"/>
      <c r="H67" s="21"/>
      <c r="I67" s="21">
        <v>2</v>
      </c>
      <c r="J67" s="21"/>
      <c r="K67" s="21">
        <f t="shared" si="0"/>
        <v>3</v>
      </c>
    </row>
    <row r="68" spans="1:11" ht="14">
      <c r="A68" s="38" t="s">
        <v>407</v>
      </c>
      <c r="B68" s="21"/>
      <c r="C68" s="21"/>
      <c r="D68" s="21"/>
      <c r="E68" s="21"/>
      <c r="F68" s="21"/>
      <c r="G68" s="21"/>
      <c r="H68" s="21"/>
      <c r="I68" s="21"/>
      <c r="J68" s="21"/>
      <c r="K68" s="21" t="str">
        <f t="shared" si="0"/>
        <v/>
      </c>
    </row>
    <row r="69" spans="1:11" ht="14">
      <c r="A69" s="38" t="s">
        <v>76</v>
      </c>
      <c r="B69" s="21"/>
      <c r="C69" s="21"/>
      <c r="D69" s="21"/>
      <c r="E69" s="21"/>
      <c r="F69" s="21"/>
      <c r="G69" s="21"/>
      <c r="H69" s="21"/>
      <c r="I69" s="21"/>
      <c r="J69" s="21">
        <v>1</v>
      </c>
      <c r="K69" s="21">
        <f t="shared" si="0"/>
        <v>1</v>
      </c>
    </row>
    <row r="70" spans="1:11">
      <c r="A70" s="54"/>
      <c r="B70" s="20"/>
      <c r="C70" s="20"/>
      <c r="D70" s="20"/>
      <c r="E70" s="20"/>
      <c r="F70" s="20"/>
      <c r="G70" s="20"/>
      <c r="H70" s="20"/>
      <c r="I70" s="20"/>
      <c r="J70" s="20"/>
      <c r="K70" s="20"/>
    </row>
    <row r="71" spans="1:11" ht="14">
      <c r="A71" s="2" t="s">
        <v>691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</row>
    <row r="72" spans="1:11">
      <c r="A72" s="58" t="s">
        <v>477</v>
      </c>
      <c r="B72" s="21"/>
      <c r="C72" s="21"/>
      <c r="D72" s="21"/>
      <c r="E72" s="21"/>
      <c r="F72" s="21"/>
      <c r="G72" s="21"/>
      <c r="H72" s="21">
        <v>5</v>
      </c>
      <c r="I72" s="21">
        <v>6</v>
      </c>
      <c r="J72" s="21"/>
      <c r="K72" s="21">
        <f t="shared" si="0"/>
        <v>11</v>
      </c>
    </row>
    <row r="73" spans="1:11">
      <c r="A73" s="55" t="s">
        <v>626</v>
      </c>
      <c r="B73" s="21"/>
      <c r="C73" s="21"/>
      <c r="D73" s="21"/>
      <c r="E73" s="21"/>
      <c r="F73" s="21"/>
      <c r="G73" s="21"/>
      <c r="H73" s="21"/>
      <c r="I73" s="21">
        <v>1</v>
      </c>
      <c r="J73" s="21">
        <v>1</v>
      </c>
      <c r="K73" s="21">
        <f t="shared" si="0"/>
        <v>2</v>
      </c>
    </row>
    <row r="74" spans="1:11">
      <c r="A74" s="55" t="s">
        <v>509</v>
      </c>
      <c r="B74" s="21"/>
      <c r="C74" s="21">
        <v>1</v>
      </c>
      <c r="D74" s="21"/>
      <c r="E74" s="21"/>
      <c r="F74" s="21">
        <v>1</v>
      </c>
      <c r="G74" s="21">
        <v>1</v>
      </c>
      <c r="H74" s="21"/>
      <c r="I74" s="21"/>
      <c r="J74" s="21">
        <v>1</v>
      </c>
      <c r="K74" s="21">
        <f t="shared" si="0"/>
        <v>4</v>
      </c>
    </row>
    <row r="75" spans="1:11">
      <c r="A75" s="55" t="s">
        <v>485</v>
      </c>
      <c r="B75" s="21"/>
      <c r="C75" s="21"/>
      <c r="D75" s="22"/>
      <c r="E75" s="22"/>
      <c r="F75" s="22"/>
      <c r="G75" s="22"/>
      <c r="H75" s="22"/>
      <c r="I75" s="21"/>
      <c r="J75" s="22"/>
      <c r="K75" s="21" t="str">
        <f t="shared" si="0"/>
        <v/>
      </c>
    </row>
    <row r="76" spans="1:11">
      <c r="A76" s="55" t="s">
        <v>486</v>
      </c>
      <c r="B76" s="21"/>
      <c r="C76" s="21"/>
      <c r="D76" s="21"/>
      <c r="E76" s="21"/>
      <c r="F76" s="21"/>
      <c r="G76" s="29"/>
      <c r="H76" s="21"/>
      <c r="I76" s="21"/>
      <c r="J76" s="21"/>
      <c r="K76" s="21" t="str">
        <f t="shared" si="0"/>
        <v/>
      </c>
    </row>
    <row r="77" spans="1:11">
      <c r="A77" s="55" t="s">
        <v>487</v>
      </c>
      <c r="B77" s="21"/>
      <c r="C77" s="21"/>
      <c r="D77" s="21"/>
      <c r="E77" s="21">
        <v>2</v>
      </c>
      <c r="F77" s="21"/>
      <c r="G77" s="21"/>
      <c r="H77" s="21"/>
      <c r="I77" s="21"/>
      <c r="J77" s="21"/>
      <c r="K77" s="21">
        <f t="shared" ref="K77:K152" si="1">IF(SUM(B77:J77)&gt;0,SUM(B77:J77),"")</f>
        <v>2</v>
      </c>
    </row>
    <row r="78" spans="1:11">
      <c r="A78" s="55" t="s">
        <v>0</v>
      </c>
      <c r="B78" s="21"/>
      <c r="C78" s="21">
        <v>18</v>
      </c>
      <c r="D78" s="21">
        <v>3</v>
      </c>
      <c r="E78" s="21">
        <v>16</v>
      </c>
      <c r="F78" s="21">
        <v>2</v>
      </c>
      <c r="G78" s="21">
        <v>9</v>
      </c>
      <c r="H78" s="21">
        <v>26</v>
      </c>
      <c r="I78" s="21">
        <v>13</v>
      </c>
      <c r="J78" s="21">
        <v>7</v>
      </c>
      <c r="K78" s="21">
        <f t="shared" si="1"/>
        <v>94</v>
      </c>
    </row>
    <row r="79" spans="1:11">
      <c r="A79" s="56"/>
      <c r="B79" s="20"/>
      <c r="C79" s="20"/>
      <c r="D79" s="20"/>
      <c r="E79" s="20"/>
      <c r="F79" s="20"/>
      <c r="G79" s="20"/>
      <c r="H79" s="20"/>
      <c r="I79" s="20"/>
      <c r="J79" s="20"/>
      <c r="K79" s="20"/>
    </row>
    <row r="80" spans="1:11">
      <c r="A80" s="3" t="s">
        <v>829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</row>
    <row r="81" spans="1:11" ht="14">
      <c r="A81" s="38" t="s">
        <v>745</v>
      </c>
      <c r="B81" s="77">
        <v>3</v>
      </c>
      <c r="C81" s="77">
        <v>1</v>
      </c>
      <c r="D81" s="36"/>
      <c r="E81" s="36">
        <v>1</v>
      </c>
      <c r="F81" s="36">
        <v>1</v>
      </c>
      <c r="G81" s="36"/>
      <c r="H81" s="36"/>
      <c r="I81" s="36"/>
      <c r="J81" s="36"/>
      <c r="K81" s="21">
        <f t="shared" si="1"/>
        <v>6</v>
      </c>
    </row>
    <row r="82" spans="1:11" ht="14">
      <c r="A82" s="39" t="s">
        <v>746</v>
      </c>
      <c r="B82" s="21"/>
      <c r="C82" s="21"/>
      <c r="D82" s="21">
        <v>5</v>
      </c>
      <c r="E82" s="21">
        <v>2</v>
      </c>
      <c r="F82" s="21"/>
      <c r="G82" s="21"/>
      <c r="H82" s="21"/>
      <c r="I82" s="21"/>
      <c r="J82" s="21"/>
      <c r="K82" s="21">
        <f t="shared" si="1"/>
        <v>7</v>
      </c>
    </row>
    <row r="83" spans="1:11" ht="14">
      <c r="A83" s="39" t="s">
        <v>436</v>
      </c>
      <c r="B83" s="21"/>
      <c r="C83" s="21"/>
      <c r="D83" s="21">
        <v>1</v>
      </c>
      <c r="E83" s="21"/>
      <c r="F83" s="21">
        <v>2</v>
      </c>
      <c r="G83" s="21"/>
      <c r="H83" s="21"/>
      <c r="I83" s="21">
        <v>4</v>
      </c>
      <c r="J83" s="21">
        <v>14</v>
      </c>
      <c r="K83" s="21">
        <f t="shared" si="1"/>
        <v>21</v>
      </c>
    </row>
    <row r="84" spans="1:11" ht="14">
      <c r="A84" s="39" t="s">
        <v>444</v>
      </c>
      <c r="B84" s="21"/>
      <c r="C84" s="21"/>
      <c r="D84" s="21">
        <v>35</v>
      </c>
      <c r="E84" s="21">
        <v>2</v>
      </c>
      <c r="F84" s="21"/>
      <c r="G84" s="21"/>
      <c r="H84" s="21"/>
      <c r="I84" s="21"/>
      <c r="J84" s="21"/>
      <c r="K84" s="21">
        <f t="shared" si="1"/>
        <v>37</v>
      </c>
    </row>
    <row r="85" spans="1:11">
      <c r="A85" s="54"/>
      <c r="B85" s="20"/>
      <c r="C85" s="20"/>
      <c r="D85" s="20"/>
      <c r="E85" s="20"/>
      <c r="F85" s="20"/>
      <c r="G85" s="20"/>
      <c r="H85" s="20"/>
      <c r="I85" s="20"/>
      <c r="J85" s="20"/>
      <c r="K85" s="20"/>
    </row>
    <row r="86" spans="1:11" ht="14">
      <c r="A86" s="2" t="s">
        <v>830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</row>
    <row r="87" spans="1:11" ht="14">
      <c r="A87" s="69" t="s">
        <v>808</v>
      </c>
      <c r="B87" s="21"/>
      <c r="C87" s="21"/>
      <c r="D87" s="21"/>
      <c r="E87" s="21"/>
      <c r="F87" s="21"/>
      <c r="G87" s="21"/>
      <c r="H87" s="21"/>
      <c r="I87" s="21"/>
      <c r="J87" s="21"/>
      <c r="K87" s="21" t="str">
        <f t="shared" si="1"/>
        <v/>
      </c>
    </row>
    <row r="88" spans="1:11" ht="14">
      <c r="A88" s="38" t="s">
        <v>173</v>
      </c>
      <c r="B88" s="45">
        <v>2</v>
      </c>
      <c r="C88" s="45">
        <v>1</v>
      </c>
      <c r="D88" s="45">
        <v>2</v>
      </c>
      <c r="E88" s="45"/>
      <c r="F88" s="45">
        <v>3</v>
      </c>
      <c r="G88" s="45">
        <v>3</v>
      </c>
      <c r="H88" s="45">
        <v>11</v>
      </c>
      <c r="I88" s="45">
        <v>3</v>
      </c>
      <c r="J88" s="45">
        <v>15</v>
      </c>
      <c r="K88" s="21">
        <f t="shared" si="1"/>
        <v>40</v>
      </c>
    </row>
    <row r="89" spans="1:11" ht="14">
      <c r="A89" s="38" t="s">
        <v>174</v>
      </c>
      <c r="B89" s="21"/>
      <c r="C89" s="21"/>
      <c r="D89" s="21"/>
      <c r="E89" s="21"/>
      <c r="F89" s="21"/>
      <c r="G89" s="21"/>
      <c r="H89" s="21"/>
      <c r="I89" s="21"/>
      <c r="J89" s="21">
        <v>1</v>
      </c>
      <c r="K89" s="21">
        <f t="shared" si="1"/>
        <v>1</v>
      </c>
    </row>
    <row r="90" spans="1:11" ht="14">
      <c r="A90" s="38" t="s">
        <v>175</v>
      </c>
      <c r="B90" s="21"/>
      <c r="C90" s="21"/>
      <c r="D90" s="21"/>
      <c r="E90" s="21"/>
      <c r="F90" s="21"/>
      <c r="G90" s="21"/>
      <c r="H90" s="21"/>
      <c r="I90" s="21"/>
      <c r="J90" s="21">
        <v>2</v>
      </c>
      <c r="K90" s="21">
        <f t="shared" si="1"/>
        <v>2</v>
      </c>
    </row>
    <row r="91" spans="1:11" ht="14">
      <c r="A91" s="38" t="s">
        <v>893</v>
      </c>
      <c r="B91" s="21"/>
      <c r="C91" s="21"/>
      <c r="D91" s="21"/>
      <c r="E91" s="21"/>
      <c r="F91" s="21"/>
      <c r="G91" s="21"/>
      <c r="H91" s="21"/>
      <c r="I91" s="21"/>
      <c r="J91" s="21"/>
      <c r="K91" s="21" t="str">
        <f t="shared" si="1"/>
        <v/>
      </c>
    </row>
    <row r="92" spans="1:11" ht="14">
      <c r="A92" s="38" t="s">
        <v>671</v>
      </c>
      <c r="B92" s="21">
        <v>5</v>
      </c>
      <c r="C92" s="21"/>
      <c r="D92" s="21">
        <v>3</v>
      </c>
      <c r="E92" s="21"/>
      <c r="F92" s="21">
        <v>2</v>
      </c>
      <c r="G92" s="21"/>
      <c r="H92" s="21"/>
      <c r="I92" s="21"/>
      <c r="J92" s="21">
        <v>9</v>
      </c>
      <c r="K92" s="21">
        <f t="shared" si="1"/>
        <v>19</v>
      </c>
    </row>
    <row r="93" spans="1:11" ht="14">
      <c r="A93" s="38" t="s">
        <v>425</v>
      </c>
      <c r="B93" s="21"/>
      <c r="C93" s="21"/>
      <c r="D93" s="21"/>
      <c r="E93" s="21"/>
      <c r="F93" s="21"/>
      <c r="G93" s="21">
        <v>1</v>
      </c>
      <c r="H93" s="21"/>
      <c r="I93" s="21"/>
      <c r="J93" s="21"/>
      <c r="K93" s="21">
        <f t="shared" si="1"/>
        <v>1</v>
      </c>
    </row>
    <row r="94" spans="1:11" ht="14">
      <c r="A94" s="38" t="s">
        <v>614</v>
      </c>
      <c r="B94" s="21"/>
      <c r="C94" s="21"/>
      <c r="D94" s="21">
        <v>2</v>
      </c>
      <c r="E94" s="21"/>
      <c r="F94" s="21"/>
      <c r="G94" s="21"/>
      <c r="H94" s="21"/>
      <c r="I94" s="21"/>
      <c r="J94" s="21">
        <v>5</v>
      </c>
      <c r="K94" s="21">
        <f t="shared" si="1"/>
        <v>7</v>
      </c>
    </row>
    <row r="95" spans="1:11" ht="14">
      <c r="A95" s="38" t="s">
        <v>467</v>
      </c>
      <c r="B95" s="21"/>
      <c r="C95" s="21"/>
      <c r="D95" s="21"/>
      <c r="E95" s="21"/>
      <c r="F95" s="21"/>
      <c r="G95" s="21"/>
      <c r="H95" s="21"/>
      <c r="I95" s="21"/>
      <c r="J95" s="21"/>
      <c r="K95" s="21" t="str">
        <f t="shared" si="1"/>
        <v/>
      </c>
    </row>
    <row r="96" spans="1:11" ht="14">
      <c r="A96" s="38" t="s">
        <v>435</v>
      </c>
      <c r="B96" s="21"/>
      <c r="C96" s="21"/>
      <c r="D96" s="21"/>
      <c r="E96" s="21"/>
      <c r="F96" s="21"/>
      <c r="G96" s="21"/>
      <c r="H96" s="21"/>
      <c r="I96" s="21"/>
      <c r="J96" s="21"/>
      <c r="K96" s="21" t="str">
        <f t="shared" si="1"/>
        <v/>
      </c>
    </row>
    <row r="97" spans="1:11" ht="14">
      <c r="A97" s="38" t="s">
        <v>344</v>
      </c>
      <c r="B97" s="21"/>
      <c r="C97" s="21"/>
      <c r="D97" s="21"/>
      <c r="E97" s="21"/>
      <c r="F97" s="21"/>
      <c r="G97" s="21"/>
      <c r="H97" s="21"/>
      <c r="I97" s="21"/>
      <c r="J97" s="21"/>
      <c r="K97" s="21" t="str">
        <f t="shared" si="1"/>
        <v/>
      </c>
    </row>
    <row r="98" spans="1:11" ht="14">
      <c r="A98" s="38" t="s">
        <v>342</v>
      </c>
      <c r="B98" s="21"/>
      <c r="C98" s="21"/>
      <c r="D98" s="21"/>
      <c r="E98" s="21"/>
      <c r="F98" s="21"/>
      <c r="G98" s="21"/>
      <c r="H98" s="21"/>
      <c r="I98" s="21"/>
      <c r="J98" s="21"/>
      <c r="K98" s="21" t="str">
        <f t="shared" si="1"/>
        <v/>
      </c>
    </row>
    <row r="99" spans="1:11" ht="14">
      <c r="A99" s="38" t="s">
        <v>540</v>
      </c>
      <c r="B99" s="21">
        <v>3</v>
      </c>
      <c r="C99" s="21"/>
      <c r="D99" s="21">
        <v>12</v>
      </c>
      <c r="E99" s="21">
        <v>1</v>
      </c>
      <c r="F99" s="21"/>
      <c r="G99" s="21"/>
      <c r="H99" s="21"/>
      <c r="I99" s="21"/>
      <c r="J99" s="21">
        <v>1</v>
      </c>
      <c r="K99" s="21">
        <f t="shared" si="1"/>
        <v>17</v>
      </c>
    </row>
    <row r="100" spans="1:11" ht="14">
      <c r="A100" s="38" t="s">
        <v>686</v>
      </c>
      <c r="B100" s="21"/>
      <c r="C100" s="21"/>
      <c r="D100" s="21">
        <v>7</v>
      </c>
      <c r="E100" s="21"/>
      <c r="F100" s="21"/>
      <c r="G100" s="21"/>
      <c r="H100" s="21"/>
      <c r="I100" s="21"/>
      <c r="J100" s="21">
        <v>2</v>
      </c>
      <c r="K100" s="21">
        <f t="shared" si="1"/>
        <v>9</v>
      </c>
    </row>
    <row r="101" spans="1:11" ht="14">
      <c r="A101" s="38" t="s">
        <v>537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 t="str">
        <f t="shared" si="1"/>
        <v/>
      </c>
    </row>
    <row r="102" spans="1:11" ht="14">
      <c r="A102" s="54" t="s">
        <v>346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 t="str">
        <f t="shared" si="1"/>
        <v/>
      </c>
    </row>
    <row r="103" spans="1:11">
      <c r="A103" s="54"/>
      <c r="B103" s="20"/>
      <c r="C103" s="20"/>
      <c r="D103" s="20"/>
      <c r="E103" s="20"/>
      <c r="F103" s="20"/>
      <c r="G103" s="20"/>
      <c r="H103" s="20"/>
      <c r="I103" s="20"/>
      <c r="J103" s="20"/>
      <c r="K103" s="20"/>
    </row>
    <row r="104" spans="1:11" ht="14">
      <c r="A104" s="2" t="s">
        <v>977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</row>
    <row r="105" spans="1:11" ht="14">
      <c r="A105" s="38" t="s">
        <v>801</v>
      </c>
      <c r="B105" s="21"/>
      <c r="C105" s="21"/>
      <c r="D105" s="21"/>
      <c r="E105" s="21"/>
      <c r="F105" s="21"/>
      <c r="G105" s="21"/>
      <c r="H105" s="21"/>
      <c r="I105" s="21"/>
      <c r="J105" s="21">
        <v>1</v>
      </c>
      <c r="K105" s="21">
        <f t="shared" si="1"/>
        <v>1</v>
      </c>
    </row>
    <row r="106" spans="1:11" ht="14">
      <c r="A106" s="38" t="s">
        <v>167</v>
      </c>
      <c r="B106" s="21"/>
      <c r="C106" s="21"/>
      <c r="D106" s="21"/>
      <c r="E106" s="21">
        <v>10</v>
      </c>
      <c r="F106" s="21">
        <v>5</v>
      </c>
      <c r="G106" s="21">
        <v>2</v>
      </c>
      <c r="H106" s="21"/>
      <c r="I106" s="21">
        <v>3</v>
      </c>
      <c r="J106" s="21">
        <v>1</v>
      </c>
      <c r="K106" s="21">
        <f t="shared" si="1"/>
        <v>21</v>
      </c>
    </row>
    <row r="107" spans="1:11" ht="14">
      <c r="A107" s="38" t="s">
        <v>168</v>
      </c>
      <c r="B107" s="21"/>
      <c r="C107" s="21"/>
      <c r="D107" s="21">
        <v>175</v>
      </c>
      <c r="E107" s="21">
        <v>10</v>
      </c>
      <c r="F107" s="21">
        <v>98</v>
      </c>
      <c r="G107" s="21"/>
      <c r="H107" s="21"/>
      <c r="I107" s="21">
        <v>1</v>
      </c>
      <c r="J107" s="21">
        <v>11</v>
      </c>
      <c r="K107" s="21">
        <f t="shared" si="1"/>
        <v>295</v>
      </c>
    </row>
    <row r="108" spans="1:11" ht="14">
      <c r="A108" s="38" t="s">
        <v>205</v>
      </c>
      <c r="B108" s="21"/>
      <c r="C108" s="21"/>
      <c r="D108" s="21"/>
      <c r="E108" s="29"/>
      <c r="F108" s="21"/>
      <c r="G108" s="21"/>
      <c r="H108" s="21"/>
      <c r="I108" s="21"/>
      <c r="J108" s="21"/>
      <c r="K108" s="21" t="str">
        <f t="shared" si="1"/>
        <v/>
      </c>
    </row>
    <row r="109" spans="1:11" ht="14">
      <c r="A109" s="38" t="s">
        <v>652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 t="str">
        <f t="shared" si="1"/>
        <v/>
      </c>
    </row>
    <row r="110" spans="1:11" ht="14">
      <c r="A110" s="38" t="s">
        <v>6</v>
      </c>
      <c r="B110" s="21"/>
      <c r="C110" s="21"/>
      <c r="D110" s="21"/>
      <c r="E110" s="29"/>
      <c r="F110" s="21"/>
      <c r="G110" s="21"/>
      <c r="H110" s="21"/>
      <c r="I110" s="21"/>
      <c r="J110" s="21"/>
      <c r="K110" s="21" t="str">
        <f t="shared" si="1"/>
        <v/>
      </c>
    </row>
    <row r="111" spans="1:11" ht="14">
      <c r="A111" s="38" t="s">
        <v>616</v>
      </c>
      <c r="B111" s="21"/>
      <c r="C111" s="21"/>
      <c r="D111" s="21"/>
      <c r="E111" s="21">
        <v>8</v>
      </c>
      <c r="F111" s="21"/>
      <c r="G111" s="21"/>
      <c r="H111" s="21"/>
      <c r="I111" s="21">
        <v>19</v>
      </c>
      <c r="J111" s="21">
        <v>13</v>
      </c>
      <c r="K111" s="21">
        <f t="shared" si="1"/>
        <v>40</v>
      </c>
    </row>
    <row r="112" spans="1:11">
      <c r="A112" s="51"/>
      <c r="B112" s="20"/>
      <c r="C112" s="20"/>
      <c r="D112" s="20"/>
      <c r="E112" s="20"/>
      <c r="F112" s="20"/>
      <c r="G112" s="20"/>
      <c r="H112" s="20"/>
      <c r="I112" s="20"/>
      <c r="J112" s="20"/>
      <c r="K112" s="20" t="str">
        <f t="shared" si="1"/>
        <v/>
      </c>
    </row>
    <row r="113" spans="1:11" ht="14">
      <c r="A113" s="2" t="s">
        <v>978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</row>
    <row r="114" spans="1:11" ht="14">
      <c r="A114" s="38" t="s">
        <v>687</v>
      </c>
      <c r="B114" s="21"/>
      <c r="C114" s="21"/>
      <c r="D114" s="21"/>
      <c r="E114" s="21"/>
      <c r="F114" s="21"/>
      <c r="G114" s="21"/>
      <c r="H114" s="21"/>
      <c r="I114" s="21"/>
      <c r="J114" s="21">
        <v>1</v>
      </c>
      <c r="K114" s="21">
        <f t="shared" si="1"/>
        <v>1</v>
      </c>
    </row>
    <row r="115" spans="1:11" ht="14">
      <c r="A115" s="39" t="s">
        <v>791</v>
      </c>
      <c r="B115" s="21"/>
      <c r="C115" s="21"/>
      <c r="D115" s="21"/>
      <c r="E115" s="21"/>
      <c r="F115" s="21"/>
      <c r="G115" s="21"/>
      <c r="H115" s="21"/>
      <c r="I115" s="21"/>
      <c r="J115" s="21">
        <v>3</v>
      </c>
      <c r="K115" s="21">
        <f t="shared" si="1"/>
        <v>3</v>
      </c>
    </row>
    <row r="116" spans="1:11" ht="14">
      <c r="A116" s="39" t="s">
        <v>688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 t="str">
        <f t="shared" si="1"/>
        <v/>
      </c>
    </row>
    <row r="117" spans="1:11">
      <c r="A117" s="51"/>
      <c r="B117" s="20"/>
      <c r="C117" s="20"/>
      <c r="D117" s="20"/>
      <c r="E117" s="20"/>
      <c r="F117" s="20"/>
      <c r="G117" s="20"/>
      <c r="H117" s="20"/>
      <c r="I117" s="20"/>
      <c r="J117" s="20"/>
      <c r="K117" s="20"/>
    </row>
    <row r="118" spans="1:11" ht="14">
      <c r="A118" s="2" t="s">
        <v>979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</row>
    <row r="119" spans="1:11" ht="14">
      <c r="A119" s="38" t="s">
        <v>324</v>
      </c>
      <c r="B119" s="21"/>
      <c r="C119" s="21">
        <v>2</v>
      </c>
      <c r="D119" s="21"/>
      <c r="E119" s="21">
        <v>5</v>
      </c>
      <c r="F119" s="21">
        <v>1</v>
      </c>
      <c r="G119" s="21"/>
      <c r="H119" s="21">
        <v>4</v>
      </c>
      <c r="I119" s="21">
        <v>5</v>
      </c>
      <c r="J119" s="21">
        <v>4</v>
      </c>
      <c r="K119" s="21">
        <f t="shared" si="1"/>
        <v>21</v>
      </c>
    </row>
    <row r="120" spans="1:11" ht="14">
      <c r="A120" s="39" t="s">
        <v>769</v>
      </c>
      <c r="B120" s="29"/>
      <c r="C120" s="21"/>
      <c r="D120" s="21"/>
      <c r="E120" s="21"/>
      <c r="F120" s="21"/>
      <c r="G120" s="21"/>
      <c r="H120" s="21"/>
      <c r="I120" s="21"/>
      <c r="J120" s="21"/>
      <c r="K120" s="21" t="str">
        <f t="shared" si="1"/>
        <v/>
      </c>
    </row>
    <row r="121" spans="1:11" ht="14">
      <c r="A121" s="39" t="s">
        <v>863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 t="str">
        <f t="shared" si="1"/>
        <v/>
      </c>
    </row>
    <row r="122" spans="1:11" ht="14">
      <c r="A122" s="39" t="s">
        <v>864</v>
      </c>
      <c r="B122" s="21">
        <v>6</v>
      </c>
      <c r="C122" s="21">
        <v>4</v>
      </c>
      <c r="D122" s="21">
        <v>10</v>
      </c>
      <c r="E122" s="21">
        <v>10</v>
      </c>
      <c r="F122" s="21">
        <v>6</v>
      </c>
      <c r="G122" s="21">
        <v>11</v>
      </c>
      <c r="H122" s="21">
        <v>17</v>
      </c>
      <c r="I122" s="21">
        <v>28</v>
      </c>
      <c r="J122" s="21">
        <v>23</v>
      </c>
      <c r="K122" s="21">
        <f t="shared" si="1"/>
        <v>115</v>
      </c>
    </row>
    <row r="123" spans="1:11">
      <c r="B123" s="20"/>
      <c r="C123" s="20"/>
      <c r="D123" s="20"/>
      <c r="E123" s="20"/>
      <c r="F123" s="20"/>
      <c r="G123" s="20"/>
      <c r="H123" s="20"/>
      <c r="I123" s="20"/>
      <c r="J123" s="20"/>
      <c r="K123" s="20"/>
    </row>
    <row r="124" spans="1:11" ht="14">
      <c r="A124" s="2" t="s">
        <v>980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</row>
    <row r="125" spans="1:11" ht="14">
      <c r="A125" s="38" t="s">
        <v>865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 t="str">
        <f t="shared" si="1"/>
        <v/>
      </c>
    </row>
    <row r="126" spans="1:11" ht="14">
      <c r="A126" s="39" t="s">
        <v>696</v>
      </c>
      <c r="B126" s="21"/>
      <c r="C126" s="21"/>
      <c r="D126" s="21"/>
      <c r="E126" s="21">
        <v>1</v>
      </c>
      <c r="F126" s="21"/>
      <c r="G126" s="21"/>
      <c r="H126" s="21"/>
      <c r="I126" s="21"/>
      <c r="J126" s="21"/>
      <c r="K126" s="21">
        <f t="shared" si="1"/>
        <v>1</v>
      </c>
    </row>
    <row r="127" spans="1:11" ht="14">
      <c r="A127" s="39" t="s">
        <v>866</v>
      </c>
      <c r="B127" s="21"/>
      <c r="C127" s="21">
        <v>1</v>
      </c>
      <c r="D127" s="21"/>
      <c r="E127" s="21"/>
      <c r="F127" s="21"/>
      <c r="G127" s="21"/>
      <c r="H127" s="21"/>
      <c r="I127" s="21"/>
      <c r="J127" s="21"/>
      <c r="K127" s="21">
        <f t="shared" si="1"/>
        <v>1</v>
      </c>
    </row>
    <row r="128" spans="1:11" ht="14">
      <c r="A128" s="39" t="s">
        <v>479</v>
      </c>
      <c r="B128" s="21"/>
      <c r="C128" s="21">
        <v>1</v>
      </c>
      <c r="D128" s="21">
        <v>1</v>
      </c>
      <c r="E128" s="21"/>
      <c r="F128" s="21"/>
      <c r="G128" s="21"/>
      <c r="H128" s="21"/>
      <c r="I128" s="21"/>
      <c r="J128" s="21"/>
      <c r="K128" s="21">
        <f t="shared" si="1"/>
        <v>2</v>
      </c>
    </row>
    <row r="129" spans="1:11" ht="14">
      <c r="A129" s="39" t="s">
        <v>480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1" t="str">
        <f t="shared" si="1"/>
        <v/>
      </c>
    </row>
    <row r="130" spans="1:11" ht="14">
      <c r="A130" s="39" t="s">
        <v>867</v>
      </c>
      <c r="B130" s="21"/>
      <c r="C130" s="21"/>
      <c r="D130" s="21"/>
      <c r="E130" s="21"/>
      <c r="F130" s="21"/>
      <c r="G130" s="21"/>
      <c r="H130" s="21"/>
      <c r="I130" s="21"/>
      <c r="J130" s="21"/>
      <c r="K130" s="21" t="str">
        <f t="shared" si="1"/>
        <v/>
      </c>
    </row>
    <row r="131" spans="1:11" ht="14">
      <c r="A131" s="39" t="s">
        <v>576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 t="str">
        <f t="shared" si="1"/>
        <v/>
      </c>
    </row>
    <row r="132" spans="1:11" ht="14">
      <c r="A132" s="59" t="s">
        <v>1078</v>
      </c>
      <c r="B132" s="45"/>
      <c r="C132" s="45"/>
      <c r="D132" s="45"/>
      <c r="E132" s="45"/>
      <c r="F132" s="45"/>
      <c r="G132" s="45"/>
      <c r="H132" s="45"/>
      <c r="I132" s="45"/>
      <c r="J132" s="45"/>
      <c r="K132" s="21" t="str">
        <f t="shared" si="1"/>
        <v/>
      </c>
    </row>
    <row r="133" spans="1:11" ht="14">
      <c r="A133" s="39" t="s">
        <v>291</v>
      </c>
      <c r="B133" s="21"/>
      <c r="C133" s="21"/>
      <c r="D133" s="21"/>
      <c r="E133" s="21">
        <v>1</v>
      </c>
      <c r="F133" s="21"/>
      <c r="G133" s="21"/>
      <c r="H133" s="21"/>
      <c r="I133" s="21"/>
      <c r="J133" s="21"/>
      <c r="K133" s="21">
        <f t="shared" si="1"/>
        <v>1</v>
      </c>
    </row>
    <row r="134" spans="1:11">
      <c r="B134" s="20"/>
      <c r="C134" s="20"/>
      <c r="D134" s="20"/>
      <c r="E134" s="20"/>
      <c r="F134" s="20"/>
      <c r="G134" s="20"/>
      <c r="H134" s="20"/>
      <c r="I134" s="20"/>
      <c r="J134" s="20"/>
      <c r="K134" s="20"/>
    </row>
    <row r="135" spans="1:11" ht="14">
      <c r="A135" s="2" t="s">
        <v>981</v>
      </c>
      <c r="B135" s="20"/>
      <c r="C135" s="20"/>
      <c r="D135" s="20"/>
      <c r="E135" s="20"/>
      <c r="F135" s="20"/>
      <c r="G135" s="20"/>
      <c r="H135" s="20"/>
      <c r="I135" s="20"/>
      <c r="J135" s="20"/>
      <c r="K135" s="20"/>
    </row>
    <row r="136" spans="1:11" ht="14">
      <c r="A136" s="39" t="s">
        <v>792</v>
      </c>
      <c r="B136" s="21"/>
      <c r="C136" s="21"/>
      <c r="D136" s="21"/>
      <c r="E136" s="21"/>
      <c r="F136" s="21"/>
      <c r="G136" s="21"/>
      <c r="H136" s="21"/>
      <c r="I136" s="21"/>
      <c r="J136" s="21"/>
      <c r="K136" s="21" t="str">
        <f t="shared" si="1"/>
        <v/>
      </c>
    </row>
    <row r="137" spans="1:11" ht="14">
      <c r="A137" s="38" t="s">
        <v>552</v>
      </c>
      <c r="B137" s="21">
        <v>2</v>
      </c>
      <c r="C137" s="21">
        <v>5</v>
      </c>
      <c r="D137" s="21">
        <v>3</v>
      </c>
      <c r="E137" s="21">
        <v>14</v>
      </c>
      <c r="F137" s="21">
        <v>42</v>
      </c>
      <c r="G137" s="21">
        <v>4</v>
      </c>
      <c r="H137" s="21">
        <v>13</v>
      </c>
      <c r="I137" s="21">
        <v>3</v>
      </c>
      <c r="J137" s="21"/>
      <c r="K137" s="21">
        <f t="shared" si="1"/>
        <v>86</v>
      </c>
    </row>
    <row r="138" spans="1:11" ht="14">
      <c r="A138" s="39" t="s">
        <v>739</v>
      </c>
      <c r="B138" s="21"/>
      <c r="C138" s="21"/>
      <c r="D138" s="21"/>
      <c r="E138" s="21"/>
      <c r="F138" s="35">
        <v>50</v>
      </c>
      <c r="G138" s="21"/>
      <c r="H138" s="21"/>
      <c r="I138" s="21"/>
      <c r="J138" s="21"/>
      <c r="K138" s="21">
        <f t="shared" si="1"/>
        <v>50</v>
      </c>
    </row>
    <row r="139" spans="1:11">
      <c r="B139" s="20"/>
      <c r="C139" s="20"/>
      <c r="D139" s="20"/>
      <c r="E139" s="20"/>
      <c r="F139" s="20"/>
      <c r="G139" s="20"/>
      <c r="H139" s="20"/>
      <c r="I139" s="20"/>
      <c r="J139" s="20"/>
      <c r="K139" s="20"/>
    </row>
    <row r="140" spans="1:11" ht="14">
      <c r="A140" s="2" t="s">
        <v>982</v>
      </c>
      <c r="B140" s="20"/>
      <c r="C140" s="20"/>
      <c r="D140" s="20"/>
      <c r="E140" s="20"/>
      <c r="F140" s="20"/>
      <c r="G140" s="20"/>
      <c r="H140" s="20"/>
      <c r="I140" s="20"/>
      <c r="J140" s="20"/>
      <c r="K140" s="20"/>
    </row>
    <row r="141" spans="1:11" ht="14">
      <c r="A141" s="38" t="s">
        <v>481</v>
      </c>
      <c r="B141" s="21"/>
      <c r="C141" s="21"/>
      <c r="D141" s="21"/>
      <c r="E141" s="21"/>
      <c r="F141" s="35">
        <v>3</v>
      </c>
      <c r="G141" s="21"/>
      <c r="H141" s="21"/>
      <c r="I141" s="21"/>
      <c r="J141" s="21"/>
      <c r="K141" s="21">
        <f t="shared" si="1"/>
        <v>3</v>
      </c>
    </row>
    <row r="142" spans="1:11" ht="14">
      <c r="A142" s="39" t="s">
        <v>488</v>
      </c>
      <c r="B142" s="21"/>
      <c r="C142" s="21"/>
      <c r="D142" s="21"/>
      <c r="E142" s="21"/>
      <c r="F142" s="35">
        <v>2</v>
      </c>
      <c r="G142" s="21"/>
      <c r="H142" s="21"/>
      <c r="I142" s="21"/>
      <c r="J142" s="21"/>
      <c r="K142" s="21">
        <f t="shared" si="1"/>
        <v>2</v>
      </c>
    </row>
    <row r="143" spans="1:11" ht="14">
      <c r="A143" s="39" t="s">
        <v>489</v>
      </c>
      <c r="B143" s="21"/>
      <c r="C143" s="21">
        <v>2</v>
      </c>
      <c r="D143" s="21">
        <v>4</v>
      </c>
      <c r="E143" s="21">
        <v>6</v>
      </c>
      <c r="F143" s="21">
        <v>3</v>
      </c>
      <c r="G143" s="21">
        <v>3</v>
      </c>
      <c r="H143" s="21"/>
      <c r="I143" s="21"/>
      <c r="J143" s="21"/>
      <c r="K143" s="21">
        <f t="shared" si="1"/>
        <v>18</v>
      </c>
    </row>
    <row r="144" spans="1:11" ht="14">
      <c r="A144" s="39" t="s">
        <v>490</v>
      </c>
      <c r="B144" s="21">
        <v>3</v>
      </c>
      <c r="C144" s="21">
        <v>9</v>
      </c>
      <c r="D144" s="21">
        <v>4</v>
      </c>
      <c r="E144" s="21">
        <v>5</v>
      </c>
      <c r="F144" s="21">
        <v>8</v>
      </c>
      <c r="G144" s="21"/>
      <c r="H144" s="21"/>
      <c r="I144" s="21"/>
      <c r="J144" s="21"/>
      <c r="K144" s="21">
        <f t="shared" si="1"/>
        <v>29</v>
      </c>
    </row>
    <row r="145" spans="1:11" ht="14">
      <c r="A145" s="59" t="s">
        <v>762</v>
      </c>
      <c r="B145" s="21"/>
      <c r="C145" s="21"/>
      <c r="D145" s="21"/>
      <c r="E145" s="21">
        <v>3</v>
      </c>
      <c r="F145" s="21"/>
      <c r="G145" s="21"/>
      <c r="H145" s="21"/>
      <c r="I145" s="21"/>
      <c r="J145" s="21"/>
      <c r="K145" s="21">
        <f t="shared" si="1"/>
        <v>3</v>
      </c>
    </row>
    <row r="146" spans="1:11">
      <c r="A146" s="51"/>
      <c r="B146" s="20"/>
      <c r="C146" s="20"/>
      <c r="D146" s="20"/>
      <c r="E146" s="20"/>
      <c r="F146" s="20"/>
      <c r="G146" s="20"/>
      <c r="H146" s="20"/>
      <c r="I146" s="20"/>
      <c r="J146" s="20"/>
      <c r="K146" s="20"/>
    </row>
    <row r="147" spans="1:11" ht="14">
      <c r="A147" s="2" t="s">
        <v>383</v>
      </c>
      <c r="B147" s="20"/>
      <c r="C147" s="20"/>
      <c r="D147" s="20"/>
      <c r="E147" s="20"/>
      <c r="F147" s="20"/>
      <c r="G147" s="20"/>
      <c r="H147" s="20"/>
      <c r="I147" s="20"/>
      <c r="J147" s="20"/>
      <c r="K147" s="20"/>
    </row>
    <row r="148" spans="1:11" ht="14">
      <c r="A148" s="38" t="s">
        <v>332</v>
      </c>
      <c r="B148" s="21">
        <v>1</v>
      </c>
      <c r="C148" s="21">
        <v>1</v>
      </c>
      <c r="D148" s="21">
        <v>1</v>
      </c>
      <c r="E148" s="21"/>
      <c r="F148" s="21">
        <v>6</v>
      </c>
      <c r="G148" s="21">
        <v>2</v>
      </c>
      <c r="H148" s="21">
        <v>1</v>
      </c>
      <c r="I148" s="21"/>
      <c r="J148" s="21">
        <v>3</v>
      </c>
      <c r="K148" s="21">
        <f t="shared" si="1"/>
        <v>15</v>
      </c>
    </row>
    <row r="149" spans="1:11">
      <c r="B149" s="20"/>
      <c r="C149" s="20"/>
      <c r="D149" s="20"/>
      <c r="E149" s="20"/>
      <c r="F149" s="20"/>
      <c r="G149" s="20"/>
      <c r="H149" s="20"/>
      <c r="I149" s="20"/>
      <c r="J149" s="20"/>
      <c r="K149" s="20"/>
    </row>
    <row r="150" spans="1:11">
      <c r="A150" s="3" t="s">
        <v>554</v>
      </c>
      <c r="B150" s="20"/>
      <c r="C150" s="20"/>
      <c r="D150" s="20"/>
      <c r="E150" s="20"/>
      <c r="F150" s="20"/>
      <c r="G150" s="20"/>
      <c r="H150" s="20"/>
      <c r="I150" s="20"/>
      <c r="J150" s="20"/>
      <c r="K150" s="20"/>
    </row>
    <row r="151" spans="1:11" ht="14">
      <c r="A151" s="38" t="s">
        <v>333</v>
      </c>
      <c r="B151" s="21"/>
      <c r="C151" s="21"/>
      <c r="D151" s="21">
        <v>2</v>
      </c>
      <c r="E151" s="21">
        <v>6</v>
      </c>
      <c r="F151" s="21">
        <v>12</v>
      </c>
      <c r="G151" s="21"/>
      <c r="H151" s="21">
        <v>14</v>
      </c>
      <c r="I151" s="21">
        <v>6</v>
      </c>
      <c r="J151" s="21"/>
      <c r="K151" s="21">
        <f t="shared" si="1"/>
        <v>40</v>
      </c>
    </row>
    <row r="152" spans="1:11" ht="14">
      <c r="A152" s="39" t="s">
        <v>334</v>
      </c>
      <c r="B152" s="21"/>
      <c r="C152" s="21"/>
      <c r="D152" s="21"/>
      <c r="E152" s="21">
        <v>3</v>
      </c>
      <c r="F152" s="21"/>
      <c r="G152" s="21"/>
      <c r="H152" s="21"/>
      <c r="I152" s="21"/>
      <c r="J152" s="21"/>
      <c r="K152" s="21">
        <f t="shared" si="1"/>
        <v>3</v>
      </c>
    </row>
    <row r="153" spans="1:11" ht="14">
      <c r="A153" s="38" t="s">
        <v>198</v>
      </c>
      <c r="B153" s="21"/>
      <c r="C153" s="21"/>
      <c r="D153" s="21"/>
      <c r="E153" s="21"/>
      <c r="F153" s="21"/>
      <c r="G153" s="21"/>
      <c r="H153" s="21"/>
      <c r="I153" s="21"/>
      <c r="J153" s="21"/>
      <c r="K153" s="21" t="str">
        <f t="shared" ref="K153:K220" si="2">IF(SUM(B153:J153)&gt;0,SUM(B153:J153),"")</f>
        <v/>
      </c>
    </row>
    <row r="154" spans="1:11" ht="14">
      <c r="A154" s="39" t="s">
        <v>199</v>
      </c>
      <c r="B154" s="34">
        <v>1</v>
      </c>
      <c r="C154" s="34">
        <v>4</v>
      </c>
      <c r="D154" s="21">
        <v>2</v>
      </c>
      <c r="E154" s="21"/>
      <c r="F154" s="21"/>
      <c r="G154" s="21"/>
      <c r="H154" s="21"/>
      <c r="I154" s="21"/>
      <c r="J154" s="21"/>
      <c r="K154" s="21">
        <f t="shared" si="2"/>
        <v>7</v>
      </c>
    </row>
    <row r="155" spans="1:11" ht="14">
      <c r="A155" s="39" t="s">
        <v>200</v>
      </c>
      <c r="B155" s="21">
        <v>1</v>
      </c>
      <c r="C155" s="21">
        <v>4</v>
      </c>
      <c r="D155" s="21"/>
      <c r="E155" s="21">
        <v>1</v>
      </c>
      <c r="F155" s="21">
        <v>2</v>
      </c>
      <c r="G155" s="21">
        <v>2</v>
      </c>
      <c r="H155" s="21"/>
      <c r="I155" s="21">
        <v>2</v>
      </c>
      <c r="J155" s="21">
        <v>1</v>
      </c>
      <c r="K155" s="21">
        <f t="shared" si="2"/>
        <v>13</v>
      </c>
    </row>
    <row r="156" spans="1:11" ht="14">
      <c r="A156" s="39" t="s">
        <v>336</v>
      </c>
      <c r="B156" s="21"/>
      <c r="C156" s="21">
        <v>1</v>
      </c>
      <c r="D156" s="21">
        <v>2</v>
      </c>
      <c r="E156" s="21">
        <v>1</v>
      </c>
      <c r="F156" s="21">
        <v>1</v>
      </c>
      <c r="G156" s="21">
        <v>1</v>
      </c>
      <c r="H156" s="21"/>
      <c r="I156" s="21"/>
      <c r="J156" s="21"/>
      <c r="K156" s="21">
        <f t="shared" si="2"/>
        <v>6</v>
      </c>
    </row>
    <row r="157" spans="1:11" ht="14">
      <c r="A157" s="39" t="s">
        <v>787</v>
      </c>
      <c r="B157" s="21"/>
      <c r="C157" s="21"/>
      <c r="D157" s="29"/>
      <c r="E157" s="21"/>
      <c r="F157" s="21"/>
      <c r="G157" s="21"/>
      <c r="H157" s="21"/>
      <c r="I157" s="21"/>
      <c r="J157" s="21"/>
      <c r="K157" s="21" t="str">
        <f t="shared" si="2"/>
        <v/>
      </c>
    </row>
    <row r="158" spans="1:11" ht="14">
      <c r="A158" s="39" t="s">
        <v>271</v>
      </c>
      <c r="B158" s="21">
        <v>6</v>
      </c>
      <c r="C158" s="21">
        <v>2</v>
      </c>
      <c r="D158" s="21">
        <v>9</v>
      </c>
      <c r="E158" s="21">
        <v>4</v>
      </c>
      <c r="F158" s="21">
        <v>1</v>
      </c>
      <c r="G158" s="21">
        <v>8</v>
      </c>
      <c r="H158" s="21">
        <v>6</v>
      </c>
      <c r="I158" s="21">
        <v>1</v>
      </c>
      <c r="J158" s="21"/>
      <c r="K158" s="21">
        <f t="shared" si="2"/>
        <v>37</v>
      </c>
    </row>
    <row r="159" spans="1:11" ht="14">
      <c r="A159" s="39" t="s">
        <v>263</v>
      </c>
      <c r="B159" s="21"/>
      <c r="C159" s="21">
        <v>1</v>
      </c>
      <c r="D159" s="22"/>
      <c r="E159" s="34">
        <v>1</v>
      </c>
      <c r="F159" s="34">
        <v>1</v>
      </c>
      <c r="G159" s="22"/>
      <c r="H159" s="22"/>
      <c r="I159" s="21"/>
      <c r="J159" s="22"/>
      <c r="K159" s="21">
        <f t="shared" si="2"/>
        <v>3</v>
      </c>
    </row>
    <row r="160" spans="1:11" ht="14">
      <c r="A160" s="39" t="s">
        <v>206</v>
      </c>
      <c r="B160" s="21"/>
      <c r="C160" s="21"/>
      <c r="D160" s="22"/>
      <c r="E160" s="22"/>
      <c r="F160" s="22"/>
      <c r="G160" s="22"/>
      <c r="H160" s="22"/>
      <c r="I160" s="21"/>
      <c r="J160" s="22"/>
      <c r="K160" s="21" t="str">
        <f t="shared" si="2"/>
        <v/>
      </c>
    </row>
    <row r="161" spans="1:11">
      <c r="B161" s="20"/>
      <c r="C161" s="20"/>
      <c r="D161" s="20"/>
      <c r="E161" s="20"/>
      <c r="F161" s="20"/>
      <c r="G161" s="20"/>
      <c r="H161" s="20"/>
      <c r="I161" s="20"/>
      <c r="J161" s="20"/>
      <c r="K161" s="20"/>
    </row>
    <row r="162" spans="1:11" ht="14">
      <c r="A162" s="2" t="s">
        <v>555</v>
      </c>
      <c r="B162" s="20"/>
      <c r="C162" s="20"/>
      <c r="D162" s="20"/>
      <c r="E162" s="20"/>
      <c r="F162" s="20"/>
      <c r="G162" s="20"/>
      <c r="H162" s="20"/>
      <c r="I162" s="20"/>
      <c r="J162" s="20"/>
      <c r="K162" s="20"/>
    </row>
    <row r="163" spans="1:11" ht="14">
      <c r="A163" s="38" t="s">
        <v>264</v>
      </c>
      <c r="B163" s="21"/>
      <c r="C163" s="21">
        <v>12</v>
      </c>
      <c r="D163" s="21">
        <v>7</v>
      </c>
      <c r="E163" s="29" t="s">
        <v>431</v>
      </c>
      <c r="F163" s="21">
        <v>1</v>
      </c>
      <c r="G163" s="21"/>
      <c r="H163" s="21"/>
      <c r="I163" s="21"/>
      <c r="J163" s="21"/>
      <c r="K163" s="21">
        <f t="shared" si="2"/>
        <v>20</v>
      </c>
    </row>
    <row r="164" spans="1:11" ht="14">
      <c r="A164" s="39" t="s">
        <v>265</v>
      </c>
      <c r="B164" s="21">
        <v>1</v>
      </c>
      <c r="C164" s="21">
        <v>6</v>
      </c>
      <c r="D164" s="21">
        <v>4</v>
      </c>
      <c r="E164" s="21">
        <v>1</v>
      </c>
      <c r="F164" s="21">
        <v>4</v>
      </c>
      <c r="G164" s="21"/>
      <c r="H164" s="21">
        <v>2</v>
      </c>
      <c r="I164" s="21">
        <v>1</v>
      </c>
      <c r="J164" s="21"/>
      <c r="K164" s="21">
        <f t="shared" si="2"/>
        <v>19</v>
      </c>
    </row>
    <row r="165" spans="1:11" ht="14">
      <c r="A165" s="39" t="s">
        <v>126</v>
      </c>
      <c r="B165" s="21">
        <v>7</v>
      </c>
      <c r="C165" s="21"/>
      <c r="D165" s="21">
        <v>6</v>
      </c>
      <c r="E165" s="21"/>
      <c r="F165" s="21"/>
      <c r="G165" s="21">
        <v>1</v>
      </c>
      <c r="H165" s="21"/>
      <c r="I165" s="21"/>
      <c r="J165" s="21"/>
      <c r="K165" s="21">
        <f t="shared" si="2"/>
        <v>14</v>
      </c>
    </row>
    <row r="166" spans="1:11" ht="14">
      <c r="A166" s="39" t="s">
        <v>127</v>
      </c>
      <c r="B166" s="21"/>
      <c r="C166" s="21"/>
      <c r="D166" s="21"/>
      <c r="E166" s="21"/>
      <c r="F166" s="21"/>
      <c r="G166" s="21">
        <v>2</v>
      </c>
      <c r="H166" s="21"/>
      <c r="I166" s="21"/>
      <c r="J166" s="21"/>
      <c r="K166" s="21">
        <f t="shared" si="2"/>
        <v>2</v>
      </c>
    </row>
    <row r="167" spans="1:11" ht="14">
      <c r="A167" s="39" t="s">
        <v>128</v>
      </c>
      <c r="B167" s="21">
        <v>1</v>
      </c>
      <c r="C167" s="21"/>
      <c r="D167" s="21"/>
      <c r="E167" s="21"/>
      <c r="F167" s="21">
        <v>1</v>
      </c>
      <c r="G167" s="21"/>
      <c r="H167" s="21">
        <v>2</v>
      </c>
      <c r="I167" s="21"/>
      <c r="J167" s="21"/>
      <c r="K167" s="21">
        <f t="shared" si="2"/>
        <v>4</v>
      </c>
    </row>
    <row r="168" spans="1:11" ht="14">
      <c r="A168" s="39" t="s">
        <v>270</v>
      </c>
      <c r="B168" s="21">
        <v>1</v>
      </c>
      <c r="C168" s="21"/>
      <c r="D168" s="21"/>
      <c r="E168" s="21"/>
      <c r="F168" s="21"/>
      <c r="G168" s="21"/>
      <c r="H168" s="21"/>
      <c r="I168" s="21"/>
      <c r="J168" s="21"/>
      <c r="K168" s="21">
        <f t="shared" si="2"/>
        <v>1</v>
      </c>
    </row>
    <row r="169" spans="1:11" ht="14">
      <c r="A169" s="39" t="s">
        <v>275</v>
      </c>
      <c r="B169" s="21"/>
      <c r="C169" s="21"/>
      <c r="D169" s="21"/>
      <c r="E169" s="21"/>
      <c r="F169" s="21"/>
      <c r="G169" s="21">
        <v>1</v>
      </c>
      <c r="H169" s="21"/>
      <c r="I169" s="21"/>
      <c r="J169" s="21"/>
      <c r="K169" s="21">
        <f t="shared" si="2"/>
        <v>1</v>
      </c>
    </row>
    <row r="170" spans="1:11" ht="14">
      <c r="A170" s="39" t="s">
        <v>4</v>
      </c>
      <c r="B170" s="21"/>
      <c r="C170" s="21"/>
      <c r="D170" s="21"/>
      <c r="E170" s="21">
        <v>1</v>
      </c>
      <c r="F170" s="21">
        <v>3</v>
      </c>
      <c r="G170" s="21"/>
      <c r="H170" s="21">
        <v>5</v>
      </c>
      <c r="I170" s="21">
        <v>10</v>
      </c>
      <c r="J170" s="21">
        <v>1</v>
      </c>
      <c r="K170" s="21">
        <f t="shared" si="2"/>
        <v>20</v>
      </c>
    </row>
    <row r="171" spans="1:11" ht="14">
      <c r="A171" s="39" t="s">
        <v>142</v>
      </c>
      <c r="B171" s="21"/>
      <c r="C171" s="21"/>
      <c r="D171" s="21"/>
      <c r="E171" s="21">
        <v>9</v>
      </c>
      <c r="F171" s="21">
        <v>15</v>
      </c>
      <c r="G171" s="21"/>
      <c r="H171" s="21">
        <v>2</v>
      </c>
      <c r="I171" s="21">
        <v>3</v>
      </c>
      <c r="J171" s="21">
        <v>1</v>
      </c>
      <c r="K171" s="21">
        <f t="shared" si="2"/>
        <v>30</v>
      </c>
    </row>
    <row r="172" spans="1:11" ht="14">
      <c r="A172" s="39" t="s">
        <v>143</v>
      </c>
      <c r="B172" s="21">
        <v>7</v>
      </c>
      <c r="C172" s="21">
        <v>1</v>
      </c>
      <c r="D172" s="21">
        <v>9</v>
      </c>
      <c r="E172" s="21">
        <v>8</v>
      </c>
      <c r="F172" s="21">
        <v>24</v>
      </c>
      <c r="G172" s="21">
        <v>2</v>
      </c>
      <c r="H172" s="21">
        <v>37</v>
      </c>
      <c r="I172" s="21">
        <v>66</v>
      </c>
      <c r="J172" s="21">
        <v>12</v>
      </c>
      <c r="K172" s="21">
        <f t="shared" si="2"/>
        <v>166</v>
      </c>
    </row>
    <row r="173" spans="1:11" ht="14">
      <c r="A173" s="39" t="s">
        <v>903</v>
      </c>
      <c r="B173" s="21"/>
      <c r="C173" s="21"/>
      <c r="D173" s="21"/>
      <c r="E173" s="21"/>
      <c r="F173" s="21"/>
      <c r="G173" s="21"/>
      <c r="H173" s="21"/>
      <c r="I173" s="21"/>
      <c r="J173" s="21"/>
      <c r="K173" s="21" t="str">
        <f t="shared" si="2"/>
        <v/>
      </c>
    </row>
    <row r="174" spans="1:11" ht="14">
      <c r="A174" s="39" t="s">
        <v>497</v>
      </c>
      <c r="B174" s="21"/>
      <c r="C174" s="21"/>
      <c r="D174" s="21"/>
      <c r="E174" s="21"/>
      <c r="F174" s="21"/>
      <c r="G174" s="21"/>
      <c r="H174" s="21"/>
      <c r="I174" s="21"/>
      <c r="J174" s="29" t="s">
        <v>815</v>
      </c>
      <c r="K174" s="21" t="str">
        <f t="shared" si="2"/>
        <v/>
      </c>
    </row>
    <row r="175" spans="1:11">
      <c r="B175" s="20"/>
      <c r="C175" s="20"/>
      <c r="D175" s="20"/>
      <c r="E175" s="20"/>
      <c r="F175" s="20"/>
      <c r="G175" s="20"/>
      <c r="H175" s="20"/>
      <c r="I175" s="20"/>
      <c r="J175" s="20"/>
      <c r="K175" s="20"/>
    </row>
    <row r="176" spans="1:11" ht="14">
      <c r="A176" s="2" t="s">
        <v>556</v>
      </c>
      <c r="B176" s="20"/>
      <c r="C176" s="20"/>
      <c r="D176" s="20"/>
      <c r="E176" s="20"/>
      <c r="F176" s="20"/>
      <c r="G176" s="20"/>
      <c r="H176" s="20"/>
      <c r="I176" s="20"/>
      <c r="J176" s="20"/>
      <c r="K176" s="20"/>
    </row>
    <row r="177" spans="1:11" ht="14">
      <c r="A177" s="38" t="s">
        <v>341</v>
      </c>
      <c r="B177" s="21"/>
      <c r="C177" s="21">
        <v>6</v>
      </c>
      <c r="D177" s="21">
        <v>6</v>
      </c>
      <c r="E177" s="21"/>
      <c r="F177" s="21">
        <v>4</v>
      </c>
      <c r="G177" s="21"/>
      <c r="H177" s="21">
        <v>11</v>
      </c>
      <c r="I177" s="21"/>
      <c r="J177" s="21">
        <v>1</v>
      </c>
      <c r="K177" s="21">
        <f t="shared" si="2"/>
        <v>28</v>
      </c>
    </row>
    <row r="178" spans="1:11" ht="14">
      <c r="A178" s="39" t="s">
        <v>482</v>
      </c>
      <c r="B178" s="29"/>
      <c r="C178" s="21"/>
      <c r="D178" s="21"/>
      <c r="E178" s="21"/>
      <c r="F178" s="21"/>
      <c r="G178" s="21"/>
      <c r="H178" s="21"/>
      <c r="I178" s="21"/>
      <c r="J178" s="21"/>
      <c r="K178" s="21" t="str">
        <f t="shared" si="2"/>
        <v/>
      </c>
    </row>
    <row r="179" spans="1:11" ht="14">
      <c r="A179" s="39" t="s">
        <v>502</v>
      </c>
      <c r="B179" s="21"/>
      <c r="C179" s="21">
        <v>3</v>
      </c>
      <c r="D179" s="21">
        <v>2</v>
      </c>
      <c r="E179" s="21"/>
      <c r="F179" s="21">
        <v>1</v>
      </c>
      <c r="G179" s="21">
        <v>10</v>
      </c>
      <c r="H179" s="21"/>
      <c r="I179" s="21">
        <v>1</v>
      </c>
      <c r="J179" s="21">
        <v>1</v>
      </c>
      <c r="K179" s="21">
        <f t="shared" si="2"/>
        <v>18</v>
      </c>
    </row>
    <row r="180" spans="1:11" ht="14">
      <c r="A180" s="39" t="s">
        <v>741</v>
      </c>
      <c r="B180" s="29"/>
      <c r="C180" s="21"/>
      <c r="D180" s="21"/>
      <c r="E180" s="21"/>
      <c r="F180" s="21"/>
      <c r="G180" s="21"/>
      <c r="H180" s="21">
        <v>10</v>
      </c>
      <c r="I180" s="21"/>
      <c r="J180" s="21"/>
      <c r="K180" s="21">
        <f t="shared" si="2"/>
        <v>10</v>
      </c>
    </row>
    <row r="181" spans="1:11" ht="14">
      <c r="A181" s="39" t="s">
        <v>132</v>
      </c>
      <c r="B181" s="21"/>
      <c r="C181" s="21"/>
      <c r="D181" s="21"/>
      <c r="E181" s="21"/>
      <c r="F181" s="21"/>
      <c r="G181" s="21"/>
      <c r="H181" s="21"/>
      <c r="I181" s="21"/>
      <c r="J181" s="21"/>
      <c r="K181" s="21" t="str">
        <f t="shared" si="2"/>
        <v/>
      </c>
    </row>
    <row r="182" spans="1:11">
      <c r="B182" s="20"/>
      <c r="C182" s="20"/>
      <c r="D182" s="20"/>
      <c r="E182" s="20"/>
      <c r="F182" s="20"/>
      <c r="G182" s="20"/>
      <c r="H182" s="20"/>
      <c r="I182" s="20"/>
      <c r="J182" s="20"/>
      <c r="K182" s="20"/>
    </row>
    <row r="183" spans="1:11" ht="14">
      <c r="A183" s="2" t="s">
        <v>557</v>
      </c>
      <c r="B183" s="20"/>
      <c r="C183" s="20"/>
      <c r="D183" s="20"/>
      <c r="E183" s="20"/>
      <c r="F183" s="20"/>
      <c r="G183" s="20"/>
      <c r="H183" s="20"/>
      <c r="I183" s="20"/>
      <c r="J183" s="20"/>
      <c r="K183" s="20"/>
    </row>
    <row r="184" spans="1:11" ht="14">
      <c r="A184" s="38" t="s">
        <v>343</v>
      </c>
      <c r="B184" s="21">
        <v>4</v>
      </c>
      <c r="C184" s="21">
        <v>23</v>
      </c>
      <c r="D184" s="21">
        <v>8</v>
      </c>
      <c r="E184" s="21">
        <v>1</v>
      </c>
      <c r="F184" s="21">
        <v>5</v>
      </c>
      <c r="G184" s="21">
        <v>4</v>
      </c>
      <c r="H184" s="21">
        <v>3</v>
      </c>
      <c r="I184" s="21">
        <v>1</v>
      </c>
      <c r="J184" s="21"/>
      <c r="K184" s="21">
        <f t="shared" si="2"/>
        <v>49</v>
      </c>
    </row>
    <row r="185" spans="1:11" ht="14">
      <c r="A185" s="39" t="s">
        <v>495</v>
      </c>
      <c r="B185" s="21">
        <v>1</v>
      </c>
      <c r="C185" s="21">
        <v>7</v>
      </c>
      <c r="D185" s="21"/>
      <c r="E185" s="21">
        <v>11</v>
      </c>
      <c r="F185" s="21">
        <v>7</v>
      </c>
      <c r="G185" s="21">
        <v>7</v>
      </c>
      <c r="H185" s="21"/>
      <c r="I185" s="21"/>
      <c r="J185" s="21"/>
      <c r="K185" s="21">
        <f t="shared" si="2"/>
        <v>33</v>
      </c>
    </row>
    <row r="186" spans="1:11" ht="14">
      <c r="A186" s="39" t="s">
        <v>496</v>
      </c>
      <c r="B186" s="21"/>
      <c r="C186" s="21"/>
      <c r="D186" s="21"/>
      <c r="E186" s="21"/>
      <c r="F186" s="21">
        <v>6</v>
      </c>
      <c r="G186" s="21"/>
      <c r="H186" s="21">
        <v>24</v>
      </c>
      <c r="I186" s="21">
        <v>12</v>
      </c>
      <c r="J186" s="21">
        <v>10</v>
      </c>
      <c r="K186" s="21">
        <f t="shared" si="2"/>
        <v>52</v>
      </c>
    </row>
    <row r="187" spans="1:11" ht="14">
      <c r="A187" s="39" t="s">
        <v>793</v>
      </c>
      <c r="B187" s="21">
        <v>13</v>
      </c>
      <c r="C187" s="21">
        <v>15</v>
      </c>
      <c r="D187" s="21">
        <v>3</v>
      </c>
      <c r="E187" s="21">
        <v>24</v>
      </c>
      <c r="F187" s="21">
        <v>20</v>
      </c>
      <c r="G187" s="21">
        <v>13</v>
      </c>
      <c r="H187" s="21">
        <v>7</v>
      </c>
      <c r="I187" s="21">
        <v>9</v>
      </c>
      <c r="J187" s="21">
        <v>15</v>
      </c>
      <c r="K187" s="21">
        <f t="shared" si="2"/>
        <v>119</v>
      </c>
    </row>
    <row r="188" spans="1:11" ht="14">
      <c r="A188" s="39" t="s">
        <v>794</v>
      </c>
      <c r="B188" s="21">
        <v>4</v>
      </c>
      <c r="C188" s="21">
        <v>10</v>
      </c>
      <c r="D188" s="21">
        <v>6</v>
      </c>
      <c r="E188" s="21">
        <v>10</v>
      </c>
      <c r="F188" s="21">
        <v>9</v>
      </c>
      <c r="G188" s="21">
        <v>6</v>
      </c>
      <c r="H188" s="21">
        <v>26</v>
      </c>
      <c r="I188" s="21">
        <v>37</v>
      </c>
      <c r="J188" s="21">
        <v>3</v>
      </c>
      <c r="K188" s="21">
        <f t="shared" si="2"/>
        <v>111</v>
      </c>
    </row>
    <row r="189" spans="1:11">
      <c r="B189" s="20"/>
      <c r="C189" s="20"/>
      <c r="D189" s="20"/>
      <c r="E189" s="20"/>
      <c r="F189" s="20"/>
      <c r="G189" s="20"/>
      <c r="H189" s="20"/>
      <c r="I189" s="20"/>
      <c r="J189" s="20"/>
      <c r="K189" s="20"/>
    </row>
    <row r="190" spans="1:11" ht="14">
      <c r="A190" s="2" t="s">
        <v>558</v>
      </c>
      <c r="B190" s="20"/>
      <c r="C190" s="20"/>
      <c r="D190" s="20"/>
      <c r="E190" s="20"/>
      <c r="F190" s="20"/>
      <c r="G190" s="20"/>
      <c r="H190" s="20"/>
      <c r="I190" s="20"/>
      <c r="J190" s="20"/>
      <c r="K190" s="20"/>
    </row>
    <row r="191" spans="1:11" ht="14">
      <c r="A191" s="38" t="s">
        <v>470</v>
      </c>
      <c r="B191" s="21"/>
      <c r="C191" s="21"/>
      <c r="D191" s="21"/>
      <c r="E191" s="21"/>
      <c r="F191" s="21">
        <v>4</v>
      </c>
      <c r="G191" s="21"/>
      <c r="H191" s="21">
        <v>36</v>
      </c>
      <c r="I191" s="21">
        <v>2</v>
      </c>
      <c r="J191" s="21">
        <v>5</v>
      </c>
      <c r="K191" s="21">
        <f t="shared" si="2"/>
        <v>47</v>
      </c>
    </row>
    <row r="192" spans="1:11" ht="14">
      <c r="A192" s="39" t="s">
        <v>727</v>
      </c>
      <c r="B192" s="21"/>
      <c r="C192" s="29"/>
      <c r="D192" s="21"/>
      <c r="E192" s="21"/>
      <c r="F192" s="21"/>
      <c r="G192" s="21"/>
      <c r="H192" s="21"/>
      <c r="I192" s="21"/>
      <c r="J192" s="21"/>
      <c r="K192" s="21" t="str">
        <f t="shared" si="2"/>
        <v/>
      </c>
    </row>
    <row r="193" spans="1:11" ht="14">
      <c r="A193" s="39" t="s">
        <v>471</v>
      </c>
      <c r="B193" s="21">
        <v>15</v>
      </c>
      <c r="C193" s="21">
        <v>25</v>
      </c>
      <c r="D193" s="21">
        <v>26</v>
      </c>
      <c r="E193" s="21"/>
      <c r="F193" s="21">
        <v>99</v>
      </c>
      <c r="G193" s="21">
        <v>13</v>
      </c>
      <c r="H193" s="21"/>
      <c r="I193" s="21">
        <v>2</v>
      </c>
      <c r="J193" s="21"/>
      <c r="K193" s="21">
        <f t="shared" si="2"/>
        <v>180</v>
      </c>
    </row>
    <row r="194" spans="1:11" ht="14">
      <c r="A194" s="39" t="s">
        <v>472</v>
      </c>
      <c r="B194" s="21">
        <v>14</v>
      </c>
      <c r="C194" s="21">
        <v>57</v>
      </c>
      <c r="D194" s="21">
        <v>6</v>
      </c>
      <c r="E194" s="21">
        <v>50</v>
      </c>
      <c r="F194" s="21">
        <v>66</v>
      </c>
      <c r="G194" s="21">
        <v>20</v>
      </c>
      <c r="H194" s="21">
        <v>21</v>
      </c>
      <c r="I194" s="21">
        <v>24</v>
      </c>
      <c r="J194" s="21"/>
      <c r="K194" s="21">
        <f t="shared" si="2"/>
        <v>258</v>
      </c>
    </row>
    <row r="195" spans="1:11" ht="14">
      <c r="A195" s="39" t="s">
        <v>473</v>
      </c>
      <c r="B195" s="21">
        <v>5</v>
      </c>
      <c r="C195" s="21"/>
      <c r="D195" s="21">
        <v>4</v>
      </c>
      <c r="E195" s="21"/>
      <c r="F195" s="21">
        <v>33</v>
      </c>
      <c r="G195" s="21"/>
      <c r="H195" s="21">
        <v>2</v>
      </c>
      <c r="I195" s="21">
        <v>6</v>
      </c>
      <c r="J195" s="21">
        <v>1</v>
      </c>
      <c r="K195" s="21">
        <f t="shared" si="2"/>
        <v>51</v>
      </c>
    </row>
    <row r="196" spans="1:11" ht="14">
      <c r="A196" s="39" t="s">
        <v>474</v>
      </c>
      <c r="B196" s="21"/>
      <c r="C196" s="21"/>
      <c r="D196" s="21"/>
      <c r="E196" s="21"/>
      <c r="F196" s="21"/>
      <c r="G196" s="21"/>
      <c r="H196" s="21"/>
      <c r="I196" s="21">
        <v>10</v>
      </c>
      <c r="J196" s="21">
        <v>57</v>
      </c>
      <c r="K196" s="21">
        <f t="shared" si="2"/>
        <v>67</v>
      </c>
    </row>
    <row r="197" spans="1:11" ht="14">
      <c r="A197" s="39" t="s">
        <v>475</v>
      </c>
      <c r="B197" s="21"/>
      <c r="C197" s="21">
        <v>8</v>
      </c>
      <c r="D197" s="21">
        <v>8</v>
      </c>
      <c r="E197" s="21">
        <v>4</v>
      </c>
      <c r="F197" s="21">
        <v>22</v>
      </c>
      <c r="G197" s="21"/>
      <c r="H197" s="21">
        <v>1</v>
      </c>
      <c r="I197" s="21">
        <v>106</v>
      </c>
      <c r="J197" s="21">
        <v>115</v>
      </c>
      <c r="K197" s="21">
        <f t="shared" si="2"/>
        <v>264</v>
      </c>
    </row>
    <row r="198" spans="1:11" ht="14">
      <c r="A198" s="39" t="s">
        <v>317</v>
      </c>
      <c r="B198" s="21">
        <v>9</v>
      </c>
      <c r="C198" s="21">
        <v>1</v>
      </c>
      <c r="D198" s="21">
        <v>10</v>
      </c>
      <c r="E198" s="21">
        <v>9</v>
      </c>
      <c r="F198" s="21">
        <v>9</v>
      </c>
      <c r="G198" s="21">
        <v>7</v>
      </c>
      <c r="H198" s="21">
        <v>7</v>
      </c>
      <c r="I198" s="21">
        <v>17</v>
      </c>
      <c r="J198" s="21">
        <v>17</v>
      </c>
      <c r="K198" s="21">
        <f t="shared" si="2"/>
        <v>86</v>
      </c>
    </row>
    <row r="199" spans="1:11" ht="14">
      <c r="A199" s="39" t="s">
        <v>345</v>
      </c>
      <c r="B199" s="21"/>
      <c r="C199" s="21"/>
      <c r="D199" s="21"/>
      <c r="E199" s="21"/>
      <c r="F199" s="21"/>
      <c r="G199" s="21"/>
      <c r="H199" s="21"/>
      <c r="I199" s="21"/>
      <c r="J199" s="21"/>
      <c r="K199" s="21" t="str">
        <f t="shared" si="2"/>
        <v/>
      </c>
    </row>
    <row r="200" spans="1:11">
      <c r="B200" s="20"/>
      <c r="C200" s="20"/>
      <c r="D200" s="20"/>
      <c r="E200" s="20"/>
      <c r="F200" s="20"/>
      <c r="G200" s="20"/>
      <c r="H200" s="20"/>
      <c r="I200" s="20"/>
      <c r="J200" s="20"/>
      <c r="K200" s="20"/>
    </row>
    <row r="201" spans="1:11" ht="14">
      <c r="A201" s="2" t="s">
        <v>698</v>
      </c>
      <c r="B201" s="20"/>
      <c r="C201" s="20"/>
      <c r="D201" s="20"/>
      <c r="E201" s="20"/>
      <c r="F201" s="20"/>
      <c r="G201" s="20"/>
      <c r="H201" s="20"/>
      <c r="I201" s="20"/>
      <c r="J201" s="20"/>
      <c r="K201" s="20"/>
    </row>
    <row r="202" spans="1:11" ht="14">
      <c r="A202" s="38" t="s">
        <v>165</v>
      </c>
      <c r="B202" s="21">
        <v>5</v>
      </c>
      <c r="C202" s="21">
        <v>16</v>
      </c>
      <c r="D202" s="21">
        <v>1</v>
      </c>
      <c r="E202" s="21">
        <v>7</v>
      </c>
      <c r="F202" s="21">
        <v>11</v>
      </c>
      <c r="G202" s="21">
        <v>5</v>
      </c>
      <c r="H202" s="21"/>
      <c r="I202" s="21"/>
      <c r="J202" s="21"/>
      <c r="K202" s="21">
        <f t="shared" si="2"/>
        <v>45</v>
      </c>
    </row>
    <row r="203" spans="1:11" ht="14">
      <c r="A203" s="39" t="s">
        <v>320</v>
      </c>
      <c r="B203" s="21">
        <v>2</v>
      </c>
      <c r="C203" s="21"/>
      <c r="D203" s="21">
        <v>7</v>
      </c>
      <c r="E203" s="21"/>
      <c r="F203" s="21"/>
      <c r="G203" s="21">
        <v>3</v>
      </c>
      <c r="H203" s="21"/>
      <c r="I203" s="21"/>
      <c r="J203" s="21"/>
      <c r="K203" s="21">
        <f t="shared" si="2"/>
        <v>12</v>
      </c>
    </row>
    <row r="204" spans="1:11" ht="14">
      <c r="A204" s="39" t="s">
        <v>172</v>
      </c>
      <c r="B204" s="21">
        <v>2</v>
      </c>
      <c r="C204" s="21">
        <v>11</v>
      </c>
      <c r="D204" s="21">
        <v>3</v>
      </c>
      <c r="E204" s="21">
        <v>2</v>
      </c>
      <c r="F204" s="21"/>
      <c r="G204" s="21"/>
      <c r="H204" s="21"/>
      <c r="I204" s="21"/>
      <c r="J204" s="21"/>
      <c r="K204" s="21">
        <f t="shared" si="2"/>
        <v>18</v>
      </c>
    </row>
    <row r="205" spans="1:11" ht="14">
      <c r="A205" s="59" t="s">
        <v>617</v>
      </c>
      <c r="B205" s="21"/>
      <c r="C205" s="21"/>
      <c r="D205" s="21"/>
      <c r="E205" s="21"/>
      <c r="F205" s="21"/>
      <c r="G205" s="21"/>
      <c r="H205" s="21"/>
      <c r="I205" s="21"/>
      <c r="J205" s="21"/>
      <c r="K205" s="21" t="str">
        <f t="shared" si="2"/>
        <v/>
      </c>
    </row>
    <row r="206" spans="1:11" ht="14">
      <c r="A206" s="39" t="s">
        <v>133</v>
      </c>
      <c r="B206" s="21"/>
      <c r="C206" s="21"/>
      <c r="D206" s="21"/>
      <c r="E206" s="21"/>
      <c r="F206" s="21"/>
      <c r="G206" s="21"/>
      <c r="H206" s="21">
        <v>14</v>
      </c>
      <c r="I206" s="21"/>
      <c r="J206" s="21"/>
      <c r="K206" s="21">
        <f t="shared" si="2"/>
        <v>14</v>
      </c>
    </row>
    <row r="207" spans="1:11">
      <c r="A207" s="51"/>
      <c r="B207" s="20"/>
      <c r="C207" s="20"/>
      <c r="D207" s="20"/>
      <c r="E207" s="20"/>
      <c r="F207" s="20"/>
      <c r="G207" s="20"/>
      <c r="H207" s="20"/>
      <c r="I207" s="20"/>
      <c r="J207" s="20"/>
      <c r="K207" s="20" t="str">
        <f t="shared" si="2"/>
        <v/>
      </c>
    </row>
    <row r="208" spans="1:11" ht="14">
      <c r="A208" s="2" t="s">
        <v>699</v>
      </c>
      <c r="B208" s="20"/>
      <c r="C208" s="20"/>
      <c r="D208" s="20"/>
      <c r="E208" s="20"/>
      <c r="F208" s="20"/>
      <c r="G208" s="20"/>
      <c r="H208" s="20"/>
      <c r="I208" s="20"/>
      <c r="J208" s="20"/>
      <c r="K208" s="20" t="str">
        <f t="shared" si="2"/>
        <v/>
      </c>
    </row>
    <row r="209" spans="1:11" ht="14">
      <c r="A209" s="38" t="s">
        <v>75</v>
      </c>
      <c r="B209" s="21">
        <v>2</v>
      </c>
      <c r="C209" s="21">
        <v>13</v>
      </c>
      <c r="D209" s="21">
        <v>11</v>
      </c>
      <c r="E209" s="21">
        <v>10</v>
      </c>
      <c r="F209" s="21"/>
      <c r="G209" s="21">
        <v>4</v>
      </c>
      <c r="H209" s="21"/>
      <c r="I209" s="21">
        <v>1</v>
      </c>
      <c r="J209" s="21"/>
      <c r="K209" s="21">
        <f t="shared" si="2"/>
        <v>41</v>
      </c>
    </row>
    <row r="210" spans="1:11" ht="14">
      <c r="A210" s="39" t="s">
        <v>181</v>
      </c>
      <c r="B210" s="21"/>
      <c r="C210" s="21"/>
      <c r="D210" s="21">
        <v>1</v>
      </c>
      <c r="E210" s="21">
        <v>3</v>
      </c>
      <c r="F210" s="21">
        <v>3</v>
      </c>
      <c r="G210" s="21">
        <v>1</v>
      </c>
      <c r="H210" s="21"/>
      <c r="I210" s="21"/>
      <c r="J210" s="21"/>
      <c r="K210" s="21">
        <f t="shared" si="2"/>
        <v>8</v>
      </c>
    </row>
    <row r="211" spans="1:11" ht="14">
      <c r="A211" s="39" t="s">
        <v>325</v>
      </c>
      <c r="B211" s="21">
        <v>2</v>
      </c>
      <c r="C211" s="21"/>
      <c r="D211" s="21">
        <v>1</v>
      </c>
      <c r="E211" s="21"/>
      <c r="F211" s="21"/>
      <c r="G211" s="21">
        <v>1</v>
      </c>
      <c r="H211" s="21"/>
      <c r="I211" s="21"/>
      <c r="J211" s="21"/>
      <c r="K211" s="21">
        <f t="shared" si="2"/>
        <v>4</v>
      </c>
    </row>
    <row r="212" spans="1:11" ht="14">
      <c r="A212" s="39" t="s">
        <v>326</v>
      </c>
      <c r="B212" s="21">
        <v>2</v>
      </c>
      <c r="C212" s="21"/>
      <c r="D212" s="21"/>
      <c r="E212" s="21"/>
      <c r="F212" s="21"/>
      <c r="G212" s="21"/>
      <c r="H212" s="21"/>
      <c r="I212" s="21"/>
      <c r="J212" s="21"/>
      <c r="K212" s="21">
        <f t="shared" si="2"/>
        <v>2</v>
      </c>
    </row>
    <row r="213" spans="1:11">
      <c r="B213" s="20"/>
      <c r="C213" s="20"/>
      <c r="D213" s="20"/>
      <c r="E213" s="20"/>
      <c r="F213" s="20"/>
      <c r="G213" s="20"/>
      <c r="H213" s="20"/>
      <c r="I213" s="20"/>
      <c r="J213" s="20"/>
      <c r="K213" s="20"/>
    </row>
    <row r="214" spans="1:11" ht="14">
      <c r="A214" s="2" t="s">
        <v>560</v>
      </c>
      <c r="B214" s="20"/>
      <c r="C214" s="20"/>
      <c r="D214" s="20"/>
      <c r="E214" s="20"/>
      <c r="F214" s="20"/>
      <c r="G214" s="20"/>
      <c r="H214" s="20"/>
      <c r="I214" s="20"/>
      <c r="J214" s="20"/>
      <c r="K214" s="20"/>
    </row>
    <row r="215" spans="1:11" ht="14">
      <c r="A215" s="38" t="s">
        <v>327</v>
      </c>
      <c r="B215" s="21"/>
      <c r="C215" s="21"/>
      <c r="D215" s="21"/>
      <c r="E215" s="21"/>
      <c r="F215" s="21"/>
      <c r="G215" s="21"/>
      <c r="H215" s="21">
        <v>7</v>
      </c>
      <c r="I215" s="21">
        <v>1</v>
      </c>
      <c r="J215" s="21">
        <v>2</v>
      </c>
      <c r="K215" s="21">
        <f t="shared" si="2"/>
        <v>10</v>
      </c>
    </row>
    <row r="216" spans="1:11" ht="14">
      <c r="A216" s="39" t="s">
        <v>478</v>
      </c>
      <c r="B216" s="21"/>
      <c r="C216" s="21"/>
      <c r="D216" s="21"/>
      <c r="E216" s="21"/>
      <c r="F216" s="21">
        <v>4</v>
      </c>
      <c r="G216" s="21"/>
      <c r="H216" s="21">
        <v>3</v>
      </c>
      <c r="I216" s="21"/>
      <c r="J216" s="21"/>
      <c r="K216" s="21">
        <f t="shared" si="2"/>
        <v>7</v>
      </c>
    </row>
    <row r="217" spans="1:11" ht="14">
      <c r="A217" s="39" t="s">
        <v>629</v>
      </c>
      <c r="B217" s="21"/>
      <c r="C217" s="21"/>
      <c r="D217" s="21"/>
      <c r="E217" s="21">
        <v>1</v>
      </c>
      <c r="F217" s="21"/>
      <c r="G217" s="21">
        <v>2</v>
      </c>
      <c r="H217" s="21"/>
      <c r="I217" s="21">
        <v>2</v>
      </c>
      <c r="J217" s="21">
        <v>5</v>
      </c>
      <c r="K217" s="21">
        <f t="shared" si="2"/>
        <v>10</v>
      </c>
    </row>
    <row r="218" spans="1:11" ht="14">
      <c r="A218" s="39" t="s">
        <v>630</v>
      </c>
      <c r="B218" s="21">
        <v>2</v>
      </c>
      <c r="C218" s="21">
        <v>10</v>
      </c>
      <c r="D218" s="21">
        <v>11</v>
      </c>
      <c r="E218" s="21"/>
      <c r="F218" s="21"/>
      <c r="G218" s="21"/>
      <c r="H218" s="21">
        <v>31</v>
      </c>
      <c r="I218" s="21">
        <v>2</v>
      </c>
      <c r="J218" s="21">
        <v>3</v>
      </c>
      <c r="K218" s="21">
        <f t="shared" si="2"/>
        <v>59</v>
      </c>
    </row>
    <row r="219" spans="1:11" ht="14">
      <c r="A219" s="39" t="s">
        <v>207</v>
      </c>
      <c r="B219" s="21"/>
      <c r="C219" s="21">
        <v>1</v>
      </c>
      <c r="D219" s="21"/>
      <c r="E219" s="21"/>
      <c r="F219" s="21"/>
      <c r="G219" s="21"/>
      <c r="H219" s="21"/>
      <c r="I219" s="21">
        <v>3</v>
      </c>
      <c r="J219" s="21"/>
      <c r="K219" s="21">
        <f t="shared" si="2"/>
        <v>4</v>
      </c>
    </row>
    <row r="220" spans="1:11" ht="14">
      <c r="A220" s="39" t="s">
        <v>8</v>
      </c>
      <c r="B220" s="21"/>
      <c r="C220" s="21"/>
      <c r="D220" s="21">
        <v>1</v>
      </c>
      <c r="E220" s="21"/>
      <c r="F220" s="21">
        <v>3</v>
      </c>
      <c r="G220" s="21"/>
      <c r="H220" s="21"/>
      <c r="I220" s="21"/>
      <c r="J220" s="21"/>
      <c r="K220" s="21">
        <f t="shared" si="2"/>
        <v>4</v>
      </c>
    </row>
    <row r="221" spans="1:11">
      <c r="B221" s="20"/>
      <c r="C221" s="20"/>
      <c r="D221" s="20"/>
      <c r="E221" s="20"/>
      <c r="F221" s="20"/>
      <c r="G221" s="20"/>
      <c r="H221" s="20"/>
      <c r="I221" s="20"/>
      <c r="J221" s="20"/>
      <c r="K221" s="20"/>
    </row>
    <row r="222" spans="1:11" ht="14">
      <c r="A222" s="2" t="s">
        <v>561</v>
      </c>
      <c r="B222" s="20"/>
      <c r="C222" s="20"/>
      <c r="D222" s="20"/>
      <c r="E222" s="20"/>
      <c r="F222" s="20"/>
      <c r="G222" s="20"/>
      <c r="H222" s="20"/>
      <c r="I222" s="20"/>
      <c r="J222" s="20"/>
      <c r="K222" s="20"/>
    </row>
    <row r="223" spans="1:11" ht="14">
      <c r="A223" s="39" t="s">
        <v>595</v>
      </c>
      <c r="B223" s="21"/>
      <c r="C223" s="21"/>
      <c r="D223" s="21"/>
      <c r="E223" s="21"/>
      <c r="F223" s="21"/>
      <c r="G223" s="21"/>
      <c r="H223" s="21"/>
      <c r="I223" s="21"/>
      <c r="J223" s="21"/>
      <c r="K223" s="21" t="str">
        <f t="shared" ref="K223:K290" si="3">IF(SUM(B223:J223)&gt;0,SUM(B223:J223),"")</f>
        <v/>
      </c>
    </row>
    <row r="224" spans="1:11">
      <c r="A224" s="54"/>
      <c r="B224" s="20"/>
      <c r="C224" s="20"/>
      <c r="D224" s="20"/>
      <c r="E224" s="20"/>
      <c r="F224" s="20"/>
      <c r="G224" s="20"/>
      <c r="H224" s="20"/>
      <c r="I224" s="20"/>
      <c r="J224" s="20"/>
      <c r="K224" s="20"/>
    </row>
    <row r="225" spans="1:11" ht="14">
      <c r="A225" s="2" t="s">
        <v>562</v>
      </c>
      <c r="B225" s="20"/>
      <c r="C225" s="20"/>
      <c r="D225" s="20"/>
      <c r="E225" s="20"/>
      <c r="F225" s="20"/>
      <c r="G225" s="20"/>
      <c r="H225" s="20"/>
      <c r="I225" s="20"/>
      <c r="J225" s="20"/>
      <c r="K225" s="20"/>
    </row>
    <row r="226" spans="1:11" ht="14">
      <c r="A226" s="38" t="s">
        <v>596</v>
      </c>
      <c r="B226" s="21">
        <v>1</v>
      </c>
      <c r="C226" s="21"/>
      <c r="D226" s="21"/>
      <c r="E226" s="21"/>
      <c r="F226" s="21"/>
      <c r="G226" s="21">
        <v>2</v>
      </c>
      <c r="H226" s="21"/>
      <c r="I226" s="21"/>
      <c r="J226" s="21"/>
      <c r="K226" s="21">
        <f t="shared" si="3"/>
        <v>3</v>
      </c>
    </row>
    <row r="227" spans="1:11" ht="14">
      <c r="A227" s="38" t="s">
        <v>597</v>
      </c>
      <c r="B227" s="21"/>
      <c r="C227" s="21"/>
      <c r="D227" s="21">
        <v>1</v>
      </c>
      <c r="E227" s="21"/>
      <c r="F227" s="21"/>
      <c r="G227" s="21"/>
      <c r="H227" s="21"/>
      <c r="I227" s="21"/>
      <c r="J227" s="21"/>
      <c r="K227" s="21">
        <f t="shared" si="3"/>
        <v>1</v>
      </c>
    </row>
    <row r="228" spans="1:11">
      <c r="A228" s="54"/>
      <c r="B228" s="20"/>
      <c r="C228" s="20"/>
      <c r="D228" s="20"/>
      <c r="E228" s="20"/>
      <c r="F228" s="20"/>
      <c r="G228" s="20"/>
      <c r="H228" s="20"/>
      <c r="I228" s="20"/>
      <c r="J228" s="20"/>
      <c r="K228" s="20"/>
    </row>
    <row r="229" spans="1:11" ht="14">
      <c r="A229" s="2" t="s">
        <v>563</v>
      </c>
      <c r="B229" s="20"/>
      <c r="C229" s="20"/>
      <c r="D229" s="20"/>
      <c r="E229" s="20"/>
      <c r="F229" s="20"/>
      <c r="G229" s="20"/>
      <c r="H229" s="20"/>
      <c r="I229" s="20"/>
      <c r="J229" s="20"/>
      <c r="K229" s="20"/>
    </row>
    <row r="230" spans="1:11" ht="14">
      <c r="A230" s="38" t="s">
        <v>611</v>
      </c>
      <c r="B230" s="21"/>
      <c r="C230" s="21">
        <v>8</v>
      </c>
      <c r="D230" s="21">
        <v>4</v>
      </c>
      <c r="E230" s="21">
        <v>6</v>
      </c>
      <c r="F230" s="21">
        <v>6</v>
      </c>
      <c r="G230" s="21">
        <v>4</v>
      </c>
      <c r="H230" s="21">
        <v>3</v>
      </c>
      <c r="I230" s="21">
        <v>4</v>
      </c>
      <c r="J230" s="21"/>
      <c r="K230" s="21">
        <f t="shared" si="3"/>
        <v>35</v>
      </c>
    </row>
    <row r="231" spans="1:11" ht="14">
      <c r="A231" s="39" t="s">
        <v>613</v>
      </c>
      <c r="B231" s="21"/>
      <c r="C231" s="21"/>
      <c r="D231" s="21"/>
      <c r="E231" s="21"/>
      <c r="F231" s="21"/>
      <c r="G231" s="21"/>
      <c r="H231" s="21">
        <v>72</v>
      </c>
      <c r="I231" s="21">
        <v>28</v>
      </c>
      <c r="J231" s="21">
        <v>4</v>
      </c>
      <c r="K231" s="21">
        <f t="shared" si="3"/>
        <v>104</v>
      </c>
    </row>
    <row r="232" spans="1:11" ht="14">
      <c r="A232" s="39" t="s">
        <v>740</v>
      </c>
      <c r="B232" s="21"/>
      <c r="C232" s="21"/>
      <c r="D232" s="21"/>
      <c r="E232" s="21"/>
      <c r="F232" s="21"/>
      <c r="G232" s="21"/>
      <c r="H232" s="21"/>
      <c r="I232" s="21"/>
      <c r="J232" s="21"/>
      <c r="K232" s="21" t="str">
        <f t="shared" si="3"/>
        <v/>
      </c>
    </row>
    <row r="233" spans="1:11" ht="14">
      <c r="A233" s="39" t="s">
        <v>1039</v>
      </c>
      <c r="B233" s="21"/>
      <c r="C233" s="21"/>
      <c r="D233" s="21">
        <v>3</v>
      </c>
      <c r="E233" s="21"/>
      <c r="F233" s="21">
        <v>2</v>
      </c>
      <c r="G233" s="21"/>
      <c r="H233" s="21"/>
      <c r="I233" s="21">
        <v>1</v>
      </c>
      <c r="J233" s="21"/>
      <c r="K233" s="21">
        <f t="shared" si="3"/>
        <v>6</v>
      </c>
    </row>
    <row r="234" spans="1:11" ht="14">
      <c r="A234" s="39" t="s">
        <v>134</v>
      </c>
      <c r="B234" s="21">
        <v>3</v>
      </c>
      <c r="C234" s="21">
        <v>1</v>
      </c>
      <c r="D234" s="22"/>
      <c r="E234" s="22"/>
      <c r="F234" s="22"/>
      <c r="G234" s="22"/>
      <c r="H234" s="22"/>
      <c r="I234" s="21"/>
      <c r="J234" s="22"/>
      <c r="K234" s="21">
        <f t="shared" si="3"/>
        <v>4</v>
      </c>
    </row>
    <row r="235" spans="1:11" ht="14">
      <c r="A235" s="39" t="s">
        <v>1040</v>
      </c>
      <c r="B235" s="21"/>
      <c r="C235" s="21">
        <v>9</v>
      </c>
      <c r="D235" s="21">
        <v>2</v>
      </c>
      <c r="E235" s="21">
        <v>3</v>
      </c>
      <c r="F235" s="21"/>
      <c r="G235" s="21"/>
      <c r="H235" s="21"/>
      <c r="I235" s="21"/>
      <c r="J235" s="21"/>
      <c r="K235" s="21">
        <f t="shared" si="3"/>
        <v>14</v>
      </c>
    </row>
    <row r="236" spans="1:11" ht="14">
      <c r="A236" s="39" t="s">
        <v>658</v>
      </c>
      <c r="B236" s="21">
        <v>14</v>
      </c>
      <c r="C236" s="21">
        <v>38</v>
      </c>
      <c r="D236" s="21">
        <v>30</v>
      </c>
      <c r="E236" s="21">
        <v>31</v>
      </c>
      <c r="F236" s="21">
        <v>21</v>
      </c>
      <c r="G236" s="21">
        <v>18</v>
      </c>
      <c r="H236" s="21">
        <v>14</v>
      </c>
      <c r="I236" s="21">
        <v>11</v>
      </c>
      <c r="J236" s="21">
        <v>7</v>
      </c>
      <c r="K236" s="21">
        <f t="shared" si="3"/>
        <v>184</v>
      </c>
    </row>
    <row r="237" spans="1:11" ht="14">
      <c r="A237" s="54" t="s">
        <v>303</v>
      </c>
      <c r="B237" s="21"/>
      <c r="C237" s="21"/>
      <c r="D237" s="21">
        <v>1</v>
      </c>
      <c r="E237" s="21"/>
      <c r="F237" s="21"/>
      <c r="G237" s="21"/>
      <c r="H237" s="21"/>
      <c r="I237" s="21"/>
      <c r="J237" s="21"/>
      <c r="K237" s="21">
        <f t="shared" si="3"/>
        <v>1</v>
      </c>
    </row>
    <row r="238" spans="1:11">
      <c r="A238" s="54"/>
      <c r="B238" s="20"/>
      <c r="C238" s="20"/>
      <c r="D238" s="20"/>
      <c r="E238" s="20"/>
      <c r="F238" s="20"/>
      <c r="G238" s="20"/>
      <c r="H238" s="20"/>
      <c r="I238" s="20"/>
      <c r="J238" s="20"/>
      <c r="K238" s="20"/>
    </row>
    <row r="239" spans="1:11" ht="14">
      <c r="A239" s="2" t="s">
        <v>564</v>
      </c>
      <c r="B239" s="20"/>
      <c r="C239" s="20"/>
      <c r="D239" s="20"/>
      <c r="E239" s="20"/>
      <c r="F239" s="20"/>
      <c r="G239" s="20"/>
      <c r="H239" s="20"/>
      <c r="I239" s="20"/>
      <c r="J239" s="20"/>
      <c r="K239" s="20"/>
    </row>
    <row r="240" spans="1:11" ht="14">
      <c r="A240" s="39" t="s">
        <v>135</v>
      </c>
      <c r="B240" s="21"/>
      <c r="C240" s="21"/>
      <c r="D240" s="21"/>
      <c r="E240" s="21"/>
      <c r="F240" s="21"/>
      <c r="G240" s="21"/>
      <c r="H240" s="21"/>
      <c r="I240" s="21"/>
      <c r="J240" s="21"/>
      <c r="K240" s="21" t="str">
        <f t="shared" si="3"/>
        <v/>
      </c>
    </row>
    <row r="241" spans="1:11" ht="14">
      <c r="A241" s="38" t="s">
        <v>659</v>
      </c>
      <c r="B241" s="21"/>
      <c r="C241" s="21"/>
      <c r="D241" s="21"/>
      <c r="E241" s="21"/>
      <c r="F241" s="21"/>
      <c r="G241" s="21"/>
      <c r="H241" s="21"/>
      <c r="I241" s="21"/>
      <c r="J241" s="21"/>
      <c r="K241" s="21" t="str">
        <f t="shared" si="3"/>
        <v/>
      </c>
    </row>
    <row r="242" spans="1:11">
      <c r="A242" s="54"/>
      <c r="B242" s="20"/>
      <c r="C242" s="20"/>
      <c r="D242" s="20"/>
      <c r="E242" s="20"/>
      <c r="F242" s="20"/>
      <c r="G242" s="20"/>
      <c r="H242" s="20"/>
      <c r="I242" s="20"/>
      <c r="J242" s="20"/>
      <c r="K242" s="20"/>
    </row>
    <row r="243" spans="1:11" ht="14">
      <c r="A243" s="2" t="s">
        <v>565</v>
      </c>
      <c r="B243" s="20"/>
      <c r="C243" s="20"/>
      <c r="D243" s="20"/>
      <c r="E243" s="20"/>
      <c r="F243" s="20"/>
      <c r="G243" s="20"/>
      <c r="H243" s="20"/>
      <c r="I243" s="20"/>
      <c r="J243" s="20"/>
      <c r="K243" s="20"/>
    </row>
    <row r="244" spans="1:11" ht="14">
      <c r="A244" s="39" t="s">
        <v>661</v>
      </c>
      <c r="B244" s="21"/>
      <c r="C244" s="21"/>
      <c r="D244" s="21"/>
      <c r="E244" s="21"/>
      <c r="F244" s="21"/>
      <c r="G244" s="21"/>
      <c r="H244" s="21"/>
      <c r="I244" s="21"/>
      <c r="J244" s="21">
        <v>1</v>
      </c>
      <c r="K244" s="21">
        <f t="shared" si="3"/>
        <v>1</v>
      </c>
    </row>
    <row r="245" spans="1:11">
      <c r="A245" s="54"/>
      <c r="B245" s="20"/>
      <c r="C245" s="20"/>
      <c r="D245" s="20"/>
      <c r="E245" s="20"/>
      <c r="F245" s="20"/>
      <c r="G245" s="20"/>
      <c r="H245" s="20"/>
      <c r="I245" s="20"/>
      <c r="J245" s="20"/>
      <c r="K245" s="20"/>
    </row>
    <row r="246" spans="1:11" ht="14">
      <c r="A246" s="2" t="s">
        <v>566</v>
      </c>
      <c r="B246" s="20"/>
      <c r="C246" s="20"/>
      <c r="D246" s="20"/>
      <c r="E246" s="20"/>
      <c r="F246" s="20"/>
      <c r="G246" s="20"/>
      <c r="H246" s="20"/>
      <c r="I246" s="20"/>
      <c r="J246" s="20"/>
      <c r="K246" s="20"/>
    </row>
    <row r="247" spans="1:11" ht="14">
      <c r="A247" s="38" t="s">
        <v>662</v>
      </c>
      <c r="B247" s="21"/>
      <c r="C247" s="21">
        <v>4</v>
      </c>
      <c r="D247" s="21">
        <v>8</v>
      </c>
      <c r="E247" s="21"/>
      <c r="F247" s="21"/>
      <c r="G247" s="21">
        <v>3</v>
      </c>
      <c r="H247" s="21"/>
      <c r="I247" s="21">
        <v>24</v>
      </c>
      <c r="J247" s="21"/>
      <c r="K247" s="21">
        <f t="shared" si="3"/>
        <v>39</v>
      </c>
    </row>
    <row r="248" spans="1:11" ht="14">
      <c r="A248" s="39" t="s">
        <v>660</v>
      </c>
      <c r="B248" s="21">
        <v>30</v>
      </c>
      <c r="C248" s="21">
        <v>70</v>
      </c>
      <c r="D248" s="21">
        <v>40</v>
      </c>
      <c r="E248" s="21">
        <v>76</v>
      </c>
      <c r="F248" s="21">
        <v>71</v>
      </c>
      <c r="G248" s="21">
        <v>45</v>
      </c>
      <c r="H248" s="21">
        <v>65</v>
      </c>
      <c r="I248" s="21">
        <v>16</v>
      </c>
      <c r="J248" s="21">
        <v>36</v>
      </c>
      <c r="K248" s="21">
        <f t="shared" si="3"/>
        <v>449</v>
      </c>
    </row>
    <row r="249" spans="1:11">
      <c r="A249" s="54"/>
      <c r="B249" s="20"/>
      <c r="C249" s="20"/>
      <c r="D249" s="20"/>
      <c r="E249" s="20"/>
      <c r="F249" s="20"/>
      <c r="G249" s="20"/>
      <c r="H249" s="20"/>
      <c r="I249" s="20"/>
      <c r="J249" s="20"/>
      <c r="K249" s="20"/>
    </row>
    <row r="250" spans="1:11" ht="14">
      <c r="A250" s="2" t="s">
        <v>405</v>
      </c>
      <c r="B250" s="20"/>
      <c r="C250" s="20"/>
      <c r="D250" s="20"/>
      <c r="E250" s="20"/>
      <c r="F250" s="20"/>
      <c r="G250" s="20"/>
      <c r="H250" s="20"/>
      <c r="I250" s="20"/>
      <c r="J250" s="20"/>
      <c r="K250" s="20"/>
    </row>
    <row r="251" spans="1:11" ht="14">
      <c r="A251" s="38" t="s">
        <v>620</v>
      </c>
      <c r="B251" s="21"/>
      <c r="C251" s="21">
        <v>6</v>
      </c>
      <c r="D251" s="21"/>
      <c r="E251" s="21"/>
      <c r="F251" s="21"/>
      <c r="G251" s="21"/>
      <c r="H251" s="21"/>
      <c r="I251" s="21"/>
      <c r="J251" s="21"/>
      <c r="K251" s="21">
        <f t="shared" si="3"/>
        <v>6</v>
      </c>
    </row>
    <row r="252" spans="1:11" ht="14">
      <c r="A252" s="39" t="s">
        <v>166</v>
      </c>
      <c r="B252" s="21">
        <v>8</v>
      </c>
      <c r="C252" s="21">
        <v>61</v>
      </c>
      <c r="D252" s="21">
        <v>13</v>
      </c>
      <c r="E252" s="21">
        <v>10</v>
      </c>
      <c r="F252" s="21">
        <v>2</v>
      </c>
      <c r="G252" s="21">
        <v>8</v>
      </c>
      <c r="H252" s="21">
        <v>2</v>
      </c>
      <c r="I252" s="21">
        <v>2</v>
      </c>
      <c r="J252" s="21"/>
      <c r="K252" s="21">
        <f t="shared" si="3"/>
        <v>106</v>
      </c>
    </row>
    <row r="253" spans="1:11" ht="14">
      <c r="A253" s="39" t="s">
        <v>176</v>
      </c>
      <c r="B253" s="21">
        <v>10</v>
      </c>
      <c r="C253" s="21">
        <v>5</v>
      </c>
      <c r="D253" s="21">
        <v>11</v>
      </c>
      <c r="E253" s="21">
        <v>3</v>
      </c>
      <c r="F253" s="21">
        <v>10</v>
      </c>
      <c r="G253" s="21">
        <v>5</v>
      </c>
      <c r="H253" s="21">
        <v>10</v>
      </c>
      <c r="I253" s="21"/>
      <c r="J253" s="21">
        <v>2</v>
      </c>
      <c r="K253" s="21">
        <f t="shared" si="3"/>
        <v>56</v>
      </c>
    </row>
    <row r="254" spans="1:11" ht="14">
      <c r="A254" s="39" t="s">
        <v>177</v>
      </c>
      <c r="B254" s="21">
        <v>4</v>
      </c>
      <c r="C254" s="21">
        <v>4</v>
      </c>
      <c r="D254" s="21">
        <v>22</v>
      </c>
      <c r="E254" s="21">
        <v>2</v>
      </c>
      <c r="F254" s="21"/>
      <c r="G254" s="21"/>
      <c r="H254" s="21">
        <v>1</v>
      </c>
      <c r="I254" s="21">
        <v>1</v>
      </c>
      <c r="J254" s="21">
        <v>1</v>
      </c>
      <c r="K254" s="21">
        <f t="shared" si="3"/>
        <v>35</v>
      </c>
    </row>
    <row r="255" spans="1:11" ht="14">
      <c r="A255" s="39" t="s">
        <v>178</v>
      </c>
      <c r="B255" s="21">
        <v>2</v>
      </c>
      <c r="C255" s="21">
        <v>18</v>
      </c>
      <c r="D255" s="21">
        <v>7</v>
      </c>
      <c r="E255" s="21"/>
      <c r="F255" s="21"/>
      <c r="G255" s="21"/>
      <c r="H255" s="21"/>
      <c r="I255" s="21"/>
      <c r="J255" s="21"/>
      <c r="K255" s="21">
        <f t="shared" si="3"/>
        <v>27</v>
      </c>
    </row>
    <row r="256" spans="1:11" ht="14">
      <c r="A256" s="39" t="s">
        <v>72</v>
      </c>
      <c r="B256" s="21">
        <v>1</v>
      </c>
      <c r="C256" s="21"/>
      <c r="D256" s="21"/>
      <c r="E256" s="21"/>
      <c r="F256" s="21"/>
      <c r="G256" s="21">
        <v>2</v>
      </c>
      <c r="H256" s="21"/>
      <c r="I256" s="21"/>
      <c r="J256" s="21"/>
      <c r="K256" s="21">
        <f t="shared" si="3"/>
        <v>3</v>
      </c>
    </row>
    <row r="257" spans="1:11" ht="14">
      <c r="A257" s="39" t="s">
        <v>400</v>
      </c>
      <c r="B257" s="21"/>
      <c r="C257" s="21">
        <v>1</v>
      </c>
      <c r="D257" s="21">
        <v>1</v>
      </c>
      <c r="E257" s="21"/>
      <c r="F257" s="21"/>
      <c r="G257" s="21"/>
      <c r="H257" s="21"/>
      <c r="I257" s="21"/>
      <c r="J257" s="21"/>
      <c r="K257" s="21">
        <f t="shared" si="3"/>
        <v>2</v>
      </c>
    </row>
    <row r="258" spans="1:11" ht="14">
      <c r="A258" s="39" t="s">
        <v>583</v>
      </c>
      <c r="B258" s="21">
        <v>4</v>
      </c>
      <c r="C258" s="21">
        <v>7</v>
      </c>
      <c r="D258" s="21">
        <v>4</v>
      </c>
      <c r="E258" s="21">
        <v>1</v>
      </c>
      <c r="F258" s="21"/>
      <c r="G258" s="21">
        <v>1</v>
      </c>
      <c r="H258" s="21">
        <v>4</v>
      </c>
      <c r="I258" s="21"/>
      <c r="J258" s="21"/>
      <c r="K258" s="21">
        <f t="shared" si="3"/>
        <v>21</v>
      </c>
    </row>
    <row r="259" spans="1:11" ht="14">
      <c r="A259" s="39" t="s">
        <v>520</v>
      </c>
      <c r="B259" s="21">
        <v>4</v>
      </c>
      <c r="C259" s="21">
        <v>1</v>
      </c>
      <c r="D259" s="21">
        <v>10</v>
      </c>
      <c r="E259" s="21"/>
      <c r="F259" s="21">
        <v>5</v>
      </c>
      <c r="G259" s="21"/>
      <c r="H259" s="21"/>
      <c r="I259" s="21"/>
      <c r="J259" s="21"/>
      <c r="K259" s="21">
        <f t="shared" si="3"/>
        <v>20</v>
      </c>
    </row>
    <row r="260" spans="1:11" ht="14">
      <c r="A260" s="39" t="s">
        <v>521</v>
      </c>
      <c r="B260" s="21">
        <v>3</v>
      </c>
      <c r="C260" s="21">
        <v>8</v>
      </c>
      <c r="D260" s="21">
        <v>2</v>
      </c>
      <c r="E260" s="21">
        <v>1</v>
      </c>
      <c r="F260" s="21">
        <v>2</v>
      </c>
      <c r="G260" s="21"/>
      <c r="H260" s="21"/>
      <c r="I260" s="21"/>
      <c r="J260" s="21">
        <v>3</v>
      </c>
      <c r="K260" s="21">
        <f t="shared" si="3"/>
        <v>19</v>
      </c>
    </row>
    <row r="261" spans="1:11" ht="14">
      <c r="A261" s="54" t="s">
        <v>288</v>
      </c>
      <c r="B261" s="21"/>
      <c r="C261" s="21">
        <v>1</v>
      </c>
      <c r="D261" s="21"/>
      <c r="E261" s="21"/>
      <c r="F261" s="21">
        <v>3</v>
      </c>
      <c r="G261" s="21"/>
      <c r="H261" s="21">
        <v>8</v>
      </c>
      <c r="I261" s="21">
        <v>1</v>
      </c>
      <c r="J261" s="21"/>
      <c r="K261" s="21">
        <f t="shared" si="3"/>
        <v>13</v>
      </c>
    </row>
    <row r="262" spans="1:11" ht="14">
      <c r="A262" s="54" t="s">
        <v>208</v>
      </c>
      <c r="B262" s="21"/>
      <c r="C262" s="21"/>
      <c r="D262" s="21"/>
      <c r="E262" s="21"/>
      <c r="F262" s="21"/>
      <c r="G262" s="21"/>
      <c r="H262" s="21"/>
      <c r="I262" s="21"/>
      <c r="J262" s="21"/>
      <c r="K262" s="21" t="str">
        <f t="shared" si="3"/>
        <v/>
      </c>
    </row>
    <row r="263" spans="1:11">
      <c r="A263" s="54"/>
      <c r="B263" s="20"/>
      <c r="C263" s="20"/>
      <c r="D263" s="20"/>
      <c r="E263" s="20"/>
      <c r="F263" s="20"/>
      <c r="G263" s="20"/>
      <c r="H263" s="20"/>
      <c r="I263" s="20"/>
      <c r="J263" s="20"/>
      <c r="K263" s="20"/>
    </row>
    <row r="264" spans="1:11" ht="14">
      <c r="A264" s="2" t="s">
        <v>73</v>
      </c>
      <c r="B264" s="20"/>
      <c r="C264" s="20"/>
      <c r="D264" s="20"/>
      <c r="E264" s="20"/>
      <c r="F264" s="20"/>
      <c r="G264" s="20"/>
      <c r="H264" s="20"/>
      <c r="I264" s="20"/>
      <c r="J264" s="20"/>
      <c r="K264" s="20"/>
    </row>
    <row r="265" spans="1:11" ht="14">
      <c r="A265" s="38" t="s">
        <v>535</v>
      </c>
      <c r="B265" s="21">
        <v>8</v>
      </c>
      <c r="C265" s="21">
        <v>18</v>
      </c>
      <c r="D265" s="21">
        <v>10</v>
      </c>
      <c r="E265" s="21">
        <v>15</v>
      </c>
      <c r="F265" s="21">
        <v>22</v>
      </c>
      <c r="G265" s="21">
        <v>8</v>
      </c>
      <c r="H265" s="21">
        <v>35</v>
      </c>
      <c r="I265" s="21">
        <v>13</v>
      </c>
      <c r="J265" s="21">
        <v>1</v>
      </c>
      <c r="K265" s="21">
        <f t="shared" si="3"/>
        <v>130</v>
      </c>
    </row>
    <row r="266" spans="1:11">
      <c r="A266" s="54"/>
      <c r="B266" s="20"/>
      <c r="C266" s="20"/>
      <c r="D266" s="20"/>
      <c r="E266" s="20"/>
      <c r="F266" s="20"/>
      <c r="G266" s="20"/>
      <c r="H266" s="20"/>
      <c r="I266" s="20"/>
      <c r="J266" s="20"/>
      <c r="K266" s="20"/>
    </row>
    <row r="267" spans="1:11" ht="14">
      <c r="A267" s="2" t="s">
        <v>74</v>
      </c>
      <c r="B267" s="20"/>
      <c r="C267" s="20"/>
      <c r="D267" s="20"/>
      <c r="E267" s="20"/>
      <c r="F267" s="20"/>
      <c r="G267" s="20"/>
      <c r="H267" s="20"/>
      <c r="I267" s="20"/>
      <c r="J267" s="20"/>
      <c r="K267" s="20"/>
    </row>
    <row r="268" spans="1:11" ht="14">
      <c r="A268" s="38" t="s">
        <v>586</v>
      </c>
      <c r="B268" s="21">
        <v>4</v>
      </c>
      <c r="C268" s="21">
        <v>34</v>
      </c>
      <c r="D268" s="21">
        <v>10</v>
      </c>
      <c r="E268" s="21">
        <v>8</v>
      </c>
      <c r="F268" s="21">
        <v>20</v>
      </c>
      <c r="G268" s="21">
        <v>9</v>
      </c>
      <c r="H268" s="21">
        <v>24</v>
      </c>
      <c r="I268" s="21">
        <v>8</v>
      </c>
      <c r="J268" s="21">
        <v>2</v>
      </c>
      <c r="K268" s="21">
        <f t="shared" si="3"/>
        <v>119</v>
      </c>
    </row>
    <row r="269" spans="1:11" ht="14">
      <c r="A269" s="39" t="s">
        <v>882</v>
      </c>
      <c r="B269" s="21">
        <v>1</v>
      </c>
      <c r="C269" s="21">
        <v>2</v>
      </c>
      <c r="D269" s="21">
        <v>1</v>
      </c>
      <c r="E269" s="21">
        <v>3</v>
      </c>
      <c r="F269" s="21">
        <v>7</v>
      </c>
      <c r="G269" s="21"/>
      <c r="H269" s="21">
        <v>21</v>
      </c>
      <c r="I269" s="21">
        <v>27</v>
      </c>
      <c r="J269" s="21"/>
      <c r="K269" s="21">
        <f t="shared" si="3"/>
        <v>62</v>
      </c>
    </row>
    <row r="270" spans="1:11" ht="14">
      <c r="A270" s="39" t="s">
        <v>536</v>
      </c>
      <c r="B270" s="21">
        <v>4</v>
      </c>
      <c r="C270" s="21">
        <v>24</v>
      </c>
      <c r="D270" s="21">
        <v>10</v>
      </c>
      <c r="E270" s="21">
        <v>6</v>
      </c>
      <c r="F270" s="21">
        <v>17</v>
      </c>
      <c r="G270" s="21">
        <v>5</v>
      </c>
      <c r="H270" s="21">
        <v>3</v>
      </c>
      <c r="I270" s="21"/>
      <c r="J270" s="21"/>
      <c r="K270" s="21">
        <f t="shared" si="3"/>
        <v>69</v>
      </c>
    </row>
    <row r="271" spans="1:11" ht="14">
      <c r="A271" s="39" t="s">
        <v>380</v>
      </c>
      <c r="B271" s="21">
        <v>1</v>
      </c>
      <c r="C271" s="21">
        <v>6</v>
      </c>
      <c r="D271" s="21">
        <v>20</v>
      </c>
      <c r="E271" s="21">
        <v>25</v>
      </c>
      <c r="F271" s="21">
        <v>8</v>
      </c>
      <c r="G271" s="21">
        <v>18</v>
      </c>
      <c r="H271" s="21"/>
      <c r="I271" s="21">
        <v>4</v>
      </c>
      <c r="J271" s="21"/>
      <c r="K271" s="21">
        <f t="shared" si="3"/>
        <v>82</v>
      </c>
    </row>
    <row r="272" spans="1:11" ht="14">
      <c r="A272" s="39" t="s">
        <v>381</v>
      </c>
      <c r="B272" s="21"/>
      <c r="C272" s="21"/>
      <c r="D272" s="21"/>
      <c r="E272" s="21"/>
      <c r="F272" s="21"/>
      <c r="G272" s="21"/>
      <c r="H272" s="21">
        <v>6</v>
      </c>
      <c r="I272" s="21"/>
      <c r="J272" s="21"/>
      <c r="K272" s="21">
        <f t="shared" si="3"/>
        <v>6</v>
      </c>
    </row>
    <row r="273" spans="1:11" ht="14">
      <c r="A273" s="39" t="s">
        <v>382</v>
      </c>
      <c r="B273" s="21"/>
      <c r="C273" s="21"/>
      <c r="D273" s="21"/>
      <c r="E273" s="21"/>
      <c r="F273" s="21"/>
      <c r="G273" s="21"/>
      <c r="H273" s="21"/>
      <c r="I273" s="21">
        <v>3</v>
      </c>
      <c r="J273" s="21">
        <v>2</v>
      </c>
      <c r="K273" s="21">
        <f t="shared" si="3"/>
        <v>5</v>
      </c>
    </row>
    <row r="274" spans="1:11" ht="14">
      <c r="A274" s="39" t="s">
        <v>232</v>
      </c>
      <c r="B274" s="21"/>
      <c r="C274" s="21"/>
      <c r="D274" s="21">
        <v>1</v>
      </c>
      <c r="E274" s="21"/>
      <c r="F274" s="21"/>
      <c r="G274" s="21"/>
      <c r="H274" s="21">
        <v>1</v>
      </c>
      <c r="I274" s="21">
        <v>7</v>
      </c>
      <c r="J274" s="21">
        <v>8</v>
      </c>
      <c r="K274" s="21">
        <f t="shared" si="3"/>
        <v>17</v>
      </c>
    </row>
    <row r="275" spans="1:11" ht="14">
      <c r="A275" s="39" t="s">
        <v>287</v>
      </c>
      <c r="B275" s="21"/>
      <c r="C275" s="21"/>
      <c r="D275" s="21">
        <v>1</v>
      </c>
      <c r="E275" s="21"/>
      <c r="F275" s="21"/>
      <c r="G275" s="21"/>
      <c r="H275" s="21"/>
      <c r="I275" s="21"/>
      <c r="J275" s="21"/>
      <c r="K275" s="21">
        <f t="shared" si="3"/>
        <v>1</v>
      </c>
    </row>
    <row r="276" spans="1:11" ht="14">
      <c r="A276" s="39" t="s">
        <v>233</v>
      </c>
      <c r="B276" s="21"/>
      <c r="C276" s="21"/>
      <c r="D276" s="21"/>
      <c r="E276" s="21"/>
      <c r="F276" s="21"/>
      <c r="G276" s="21"/>
      <c r="H276" s="21"/>
      <c r="I276" s="21"/>
      <c r="J276" s="21"/>
      <c r="K276" s="21" t="str">
        <f t="shared" si="3"/>
        <v/>
      </c>
    </row>
    <row r="277" spans="1:11" ht="14">
      <c r="A277" s="39" t="s">
        <v>234</v>
      </c>
      <c r="B277" s="21"/>
      <c r="C277" s="21">
        <v>11</v>
      </c>
      <c r="D277" s="21">
        <v>7</v>
      </c>
      <c r="E277" s="21"/>
      <c r="F277" s="21"/>
      <c r="G277" s="60"/>
      <c r="H277" s="36"/>
      <c r="I277" s="21"/>
      <c r="J277" s="21">
        <v>2</v>
      </c>
      <c r="K277" s="21">
        <f t="shared" si="3"/>
        <v>20</v>
      </c>
    </row>
    <row r="278" spans="1:11" ht="14">
      <c r="A278" s="39" t="s">
        <v>120</v>
      </c>
      <c r="B278" s="21"/>
      <c r="C278" s="21"/>
      <c r="D278" s="21"/>
      <c r="E278" s="21"/>
      <c r="F278" s="21"/>
      <c r="G278" s="21"/>
      <c r="H278" s="21"/>
      <c r="I278" s="21"/>
      <c r="J278" s="21">
        <v>1</v>
      </c>
      <c r="K278" s="21">
        <f t="shared" si="3"/>
        <v>1</v>
      </c>
    </row>
    <row r="279" spans="1:11" ht="14">
      <c r="A279" s="39" t="s">
        <v>121</v>
      </c>
      <c r="B279" s="34"/>
      <c r="C279" s="34"/>
      <c r="D279" s="21">
        <v>3</v>
      </c>
      <c r="E279" s="21"/>
      <c r="F279" s="21"/>
      <c r="G279" s="21"/>
      <c r="H279" s="21"/>
      <c r="I279" s="21"/>
      <c r="J279" s="21"/>
      <c r="K279" s="21">
        <f t="shared" si="3"/>
        <v>3</v>
      </c>
    </row>
    <row r="280" spans="1:11" ht="14">
      <c r="A280" s="39" t="s">
        <v>122</v>
      </c>
      <c r="B280" s="21">
        <v>10</v>
      </c>
      <c r="C280" s="21">
        <v>16</v>
      </c>
      <c r="D280" s="21"/>
      <c r="E280" s="21">
        <v>4</v>
      </c>
      <c r="F280" s="21">
        <v>10</v>
      </c>
      <c r="G280" s="21">
        <v>15</v>
      </c>
      <c r="H280" s="21">
        <v>7</v>
      </c>
      <c r="I280" s="21">
        <v>5</v>
      </c>
      <c r="J280" s="21">
        <v>17</v>
      </c>
      <c r="K280" s="21">
        <f t="shared" si="3"/>
        <v>84</v>
      </c>
    </row>
    <row r="281" spans="1:11" ht="14">
      <c r="A281" s="39" t="s">
        <v>2</v>
      </c>
      <c r="B281" s="21"/>
      <c r="C281" s="21"/>
      <c r="D281" s="21"/>
      <c r="E281" s="21"/>
      <c r="F281" s="21"/>
      <c r="G281" s="21"/>
      <c r="H281" s="21"/>
      <c r="I281" s="21"/>
      <c r="J281" s="21"/>
      <c r="K281" s="21" t="str">
        <f t="shared" si="3"/>
        <v/>
      </c>
    </row>
    <row r="282" spans="1:11" ht="14">
      <c r="A282" s="39" t="s">
        <v>420</v>
      </c>
      <c r="B282" s="21">
        <v>6</v>
      </c>
      <c r="C282" s="21">
        <v>47</v>
      </c>
      <c r="D282" s="21">
        <v>16</v>
      </c>
      <c r="E282" s="21">
        <v>12</v>
      </c>
      <c r="F282" s="21"/>
      <c r="G282" s="21"/>
      <c r="H282" s="21"/>
      <c r="I282" s="21"/>
      <c r="J282" s="21"/>
      <c r="K282" s="21">
        <f t="shared" si="3"/>
        <v>81</v>
      </c>
    </row>
    <row r="283" spans="1:11" ht="14">
      <c r="A283" s="39" t="s">
        <v>856</v>
      </c>
      <c r="B283" s="34"/>
      <c r="C283" s="34">
        <v>12</v>
      </c>
      <c r="D283" s="21">
        <v>2</v>
      </c>
      <c r="E283" s="21"/>
      <c r="F283" s="21"/>
      <c r="G283" s="21"/>
      <c r="H283" s="21">
        <v>4</v>
      </c>
      <c r="I283" s="21">
        <v>1</v>
      </c>
      <c r="J283" s="21">
        <v>1</v>
      </c>
      <c r="K283" s="21">
        <f t="shared" si="3"/>
        <v>20</v>
      </c>
    </row>
    <row r="284" spans="1:11" ht="14">
      <c r="A284" s="39" t="s">
        <v>744</v>
      </c>
      <c r="B284" s="27"/>
      <c r="C284" s="27"/>
      <c r="D284" s="21"/>
      <c r="E284" s="21"/>
      <c r="F284" s="21"/>
      <c r="G284" s="21"/>
      <c r="H284" s="21"/>
      <c r="I284" s="21"/>
      <c r="J284" s="21"/>
      <c r="K284" s="21" t="str">
        <f t="shared" si="3"/>
        <v/>
      </c>
    </row>
    <row r="285" spans="1:11" ht="14">
      <c r="A285" s="39" t="s">
        <v>857</v>
      </c>
      <c r="B285" s="21">
        <v>5</v>
      </c>
      <c r="C285" s="21">
        <v>21</v>
      </c>
      <c r="D285" s="21">
        <v>30</v>
      </c>
      <c r="E285" s="21">
        <v>11</v>
      </c>
      <c r="F285" s="21"/>
      <c r="G285" s="21">
        <v>4</v>
      </c>
      <c r="H285" s="21"/>
      <c r="I285" s="21">
        <v>2</v>
      </c>
      <c r="J285" s="21"/>
      <c r="K285" s="21">
        <f t="shared" si="3"/>
        <v>73</v>
      </c>
    </row>
    <row r="286" spans="1:11" ht="14">
      <c r="A286" s="39" t="s">
        <v>209</v>
      </c>
      <c r="B286" s="21"/>
      <c r="C286" s="21"/>
      <c r="D286" s="21"/>
      <c r="E286" s="21"/>
      <c r="F286" s="21"/>
      <c r="G286" s="21"/>
      <c r="H286" s="21"/>
      <c r="I286" s="21"/>
      <c r="J286" s="21"/>
      <c r="K286" s="21" t="str">
        <f t="shared" si="3"/>
        <v/>
      </c>
    </row>
    <row r="287" spans="1:11">
      <c r="B287" s="20"/>
      <c r="C287" s="20"/>
      <c r="D287" s="20"/>
      <c r="E287" s="20"/>
      <c r="F287" s="20"/>
      <c r="G287" s="20"/>
      <c r="H287" s="20"/>
      <c r="I287" s="20"/>
      <c r="J287" s="20"/>
      <c r="K287" s="20"/>
    </row>
    <row r="288" spans="1:11" ht="14">
      <c r="A288" s="2" t="s">
        <v>1041</v>
      </c>
      <c r="B288" s="20"/>
      <c r="C288" s="20"/>
      <c r="D288" s="20"/>
      <c r="E288" s="20"/>
      <c r="F288" s="20"/>
      <c r="G288" s="20"/>
      <c r="H288" s="20"/>
      <c r="I288" s="20"/>
      <c r="J288" s="20"/>
      <c r="K288" s="20"/>
    </row>
    <row r="289" spans="1:11" ht="14">
      <c r="A289" s="38" t="s">
        <v>752</v>
      </c>
      <c r="B289" s="21">
        <v>20</v>
      </c>
      <c r="C289" s="21">
        <v>10</v>
      </c>
      <c r="D289" s="21">
        <v>41</v>
      </c>
      <c r="E289" s="21">
        <v>62</v>
      </c>
      <c r="F289" s="21">
        <v>31</v>
      </c>
      <c r="G289" s="21">
        <v>16</v>
      </c>
      <c r="H289" s="21">
        <v>27</v>
      </c>
      <c r="I289" s="21">
        <v>51</v>
      </c>
      <c r="J289" s="21">
        <v>42</v>
      </c>
      <c r="K289" s="21">
        <f t="shared" si="3"/>
        <v>300</v>
      </c>
    </row>
    <row r="290" spans="1:11" ht="14">
      <c r="A290" s="39" t="s">
        <v>289</v>
      </c>
      <c r="B290" s="21"/>
      <c r="C290" s="21"/>
      <c r="D290" s="21"/>
      <c r="E290" s="21"/>
      <c r="F290" s="21"/>
      <c r="G290" s="21"/>
      <c r="H290" s="21"/>
      <c r="I290" s="21"/>
      <c r="J290" s="21">
        <v>1</v>
      </c>
      <c r="K290" s="21">
        <f t="shared" si="3"/>
        <v>1</v>
      </c>
    </row>
    <row r="291" spans="1:11" ht="14">
      <c r="A291" s="39" t="s">
        <v>747</v>
      </c>
      <c r="B291" s="21">
        <v>5</v>
      </c>
      <c r="C291" s="21">
        <v>8</v>
      </c>
      <c r="D291" s="21">
        <v>30</v>
      </c>
      <c r="E291" s="21">
        <v>18</v>
      </c>
      <c r="F291" s="21">
        <v>25</v>
      </c>
      <c r="G291" s="21">
        <v>7</v>
      </c>
      <c r="H291" s="21">
        <v>63</v>
      </c>
      <c r="I291" s="21">
        <v>43</v>
      </c>
      <c r="J291" s="21">
        <v>34</v>
      </c>
      <c r="K291" s="21">
        <f t="shared" ref="K291:K307" si="4">IF(SUM(B291:J291)&gt;0,SUM(B291:J291),"")</f>
        <v>233</v>
      </c>
    </row>
    <row r="292" spans="1:11" ht="14">
      <c r="A292" s="39" t="s">
        <v>610</v>
      </c>
      <c r="B292" s="21"/>
      <c r="C292" s="21"/>
      <c r="D292" s="21">
        <v>3</v>
      </c>
      <c r="E292" s="21"/>
      <c r="F292" s="21">
        <v>2</v>
      </c>
      <c r="G292" s="21"/>
      <c r="H292" s="21">
        <v>15</v>
      </c>
      <c r="I292" s="21"/>
      <c r="J292" s="21">
        <v>6</v>
      </c>
      <c r="K292" s="21">
        <f t="shared" si="4"/>
        <v>26</v>
      </c>
    </row>
    <row r="293" spans="1:11" ht="14">
      <c r="A293" s="39" t="s">
        <v>631</v>
      </c>
      <c r="B293" s="21">
        <v>17</v>
      </c>
      <c r="C293" s="21">
        <v>17</v>
      </c>
      <c r="D293" s="21">
        <v>44</v>
      </c>
      <c r="E293" s="21">
        <v>58</v>
      </c>
      <c r="F293" s="21">
        <v>49</v>
      </c>
      <c r="G293" s="21">
        <v>24</v>
      </c>
      <c r="H293" s="21">
        <v>91</v>
      </c>
      <c r="I293" s="21">
        <v>31</v>
      </c>
      <c r="J293" s="21">
        <v>8</v>
      </c>
      <c r="K293" s="21">
        <f t="shared" si="4"/>
        <v>339</v>
      </c>
    </row>
    <row r="294" spans="1:11" ht="14">
      <c r="A294" s="39" t="s">
        <v>484</v>
      </c>
      <c r="B294" s="21">
        <v>15</v>
      </c>
      <c r="C294" s="21">
        <v>34</v>
      </c>
      <c r="D294" s="21">
        <v>208</v>
      </c>
      <c r="E294" s="21">
        <v>3</v>
      </c>
      <c r="F294" s="21">
        <v>8</v>
      </c>
      <c r="G294" s="21">
        <v>6</v>
      </c>
      <c r="H294" s="21">
        <v>39</v>
      </c>
      <c r="I294" s="21">
        <v>6</v>
      </c>
      <c r="J294" s="21">
        <v>14</v>
      </c>
      <c r="K294" s="21">
        <f t="shared" si="4"/>
        <v>333</v>
      </c>
    </row>
    <row r="295" spans="1:11" ht="14">
      <c r="A295" s="39" t="s">
        <v>507</v>
      </c>
      <c r="B295" s="21"/>
      <c r="C295" s="21"/>
      <c r="D295" s="21"/>
      <c r="E295" s="21"/>
      <c r="F295" s="21"/>
      <c r="G295" s="21"/>
      <c r="H295" s="21"/>
      <c r="I295" s="21"/>
      <c r="J295" s="21"/>
      <c r="K295" s="21" t="str">
        <f t="shared" si="4"/>
        <v/>
      </c>
    </row>
    <row r="296" spans="1:11" ht="14">
      <c r="A296" s="39" t="s">
        <v>553</v>
      </c>
      <c r="B296" s="21">
        <v>1</v>
      </c>
      <c r="C296" s="21">
        <v>1</v>
      </c>
      <c r="D296" s="21">
        <v>6</v>
      </c>
      <c r="E296" s="21">
        <v>11</v>
      </c>
      <c r="F296" s="21">
        <v>6</v>
      </c>
      <c r="G296" s="21"/>
      <c r="H296" s="21">
        <v>34</v>
      </c>
      <c r="I296" s="21">
        <v>19</v>
      </c>
      <c r="J296" s="21">
        <v>19</v>
      </c>
      <c r="K296" s="21">
        <f t="shared" si="4"/>
        <v>97</v>
      </c>
    </row>
    <row r="297" spans="1:11">
      <c r="A297" s="54"/>
      <c r="B297" s="20"/>
      <c r="C297" s="20"/>
      <c r="D297" s="20"/>
      <c r="E297" s="20"/>
      <c r="F297" s="20"/>
      <c r="G297" s="20"/>
      <c r="H297" s="20"/>
      <c r="I297" s="20"/>
      <c r="J297" s="20"/>
      <c r="K297" s="20"/>
    </row>
    <row r="298" spans="1:11" ht="14">
      <c r="A298" s="2" t="s">
        <v>1042</v>
      </c>
      <c r="B298" s="20"/>
      <c r="C298" s="20"/>
      <c r="D298" s="20"/>
      <c r="E298" s="20"/>
      <c r="F298" s="20"/>
      <c r="G298" s="20"/>
      <c r="H298" s="20"/>
      <c r="I298" s="20"/>
      <c r="J298" s="20"/>
      <c r="K298" s="20"/>
    </row>
    <row r="299" spans="1:11" ht="14">
      <c r="A299" s="38" t="s">
        <v>402</v>
      </c>
      <c r="B299" s="21">
        <v>1</v>
      </c>
      <c r="C299" s="21">
        <v>12</v>
      </c>
      <c r="D299" s="21">
        <v>14</v>
      </c>
      <c r="E299" s="21">
        <v>6</v>
      </c>
      <c r="F299" s="21"/>
      <c r="G299" s="21"/>
      <c r="H299" s="21"/>
      <c r="I299" s="21">
        <v>2</v>
      </c>
      <c r="J299" s="21"/>
      <c r="K299" s="21">
        <f t="shared" si="4"/>
        <v>35</v>
      </c>
    </row>
    <row r="300" spans="1:11" ht="14">
      <c r="A300" s="39" t="s">
        <v>403</v>
      </c>
      <c r="B300" s="21"/>
      <c r="C300" s="21"/>
      <c r="D300" s="21"/>
      <c r="E300" s="21"/>
      <c r="F300" s="21"/>
      <c r="G300" s="21"/>
      <c r="H300" s="21"/>
      <c r="I300" s="21"/>
      <c r="J300" s="21"/>
      <c r="K300" s="21" t="str">
        <f t="shared" si="4"/>
        <v/>
      </c>
    </row>
    <row r="301" spans="1:11" ht="14">
      <c r="A301" s="39" t="s">
        <v>404</v>
      </c>
      <c r="B301" s="21">
        <v>1</v>
      </c>
      <c r="C301" s="21">
        <v>14</v>
      </c>
      <c r="D301" s="21">
        <v>5</v>
      </c>
      <c r="E301" s="21">
        <v>14</v>
      </c>
      <c r="F301" s="21">
        <v>12</v>
      </c>
      <c r="G301" s="21">
        <v>1</v>
      </c>
      <c r="H301" s="21">
        <v>42</v>
      </c>
      <c r="I301" s="21">
        <v>22</v>
      </c>
      <c r="J301" s="21">
        <v>5</v>
      </c>
      <c r="K301" s="21">
        <v>116</v>
      </c>
    </row>
    <row r="302" spans="1:11" ht="14">
      <c r="A302" s="39" t="s">
        <v>262</v>
      </c>
      <c r="B302" s="21"/>
      <c r="C302" s="21"/>
      <c r="D302" s="21"/>
      <c r="E302" s="21"/>
      <c r="F302" s="21"/>
      <c r="G302" s="21"/>
      <c r="H302" s="21"/>
      <c r="I302" s="21"/>
      <c r="J302" s="21"/>
      <c r="K302" s="21" t="str">
        <f t="shared" si="4"/>
        <v/>
      </c>
    </row>
    <row r="303" spans="1:11" ht="14">
      <c r="A303" s="39" t="s">
        <v>654</v>
      </c>
      <c r="B303" s="21">
        <v>12</v>
      </c>
      <c r="C303" s="21">
        <v>45</v>
      </c>
      <c r="D303" s="21">
        <v>8</v>
      </c>
      <c r="E303" s="21">
        <v>14</v>
      </c>
      <c r="F303" s="21"/>
      <c r="G303" s="21">
        <v>3</v>
      </c>
      <c r="H303" s="21"/>
      <c r="I303" s="21"/>
      <c r="J303" s="21"/>
      <c r="K303" s="21">
        <f t="shared" si="4"/>
        <v>82</v>
      </c>
    </row>
    <row r="304" spans="1:11" ht="14">
      <c r="A304" s="39" t="s">
        <v>669</v>
      </c>
      <c r="B304" s="21"/>
      <c r="C304" s="21"/>
      <c r="D304" s="21"/>
      <c r="E304" s="21">
        <v>9</v>
      </c>
      <c r="F304" s="21"/>
      <c r="G304" s="21"/>
      <c r="H304" s="21">
        <v>2</v>
      </c>
      <c r="I304" s="21">
        <v>1</v>
      </c>
      <c r="J304" s="21"/>
      <c r="K304" s="21">
        <f t="shared" si="4"/>
        <v>12</v>
      </c>
    </row>
    <row r="305" spans="1:12" ht="14">
      <c r="A305" s="39" t="s">
        <v>670</v>
      </c>
      <c r="B305" s="21">
        <v>2</v>
      </c>
      <c r="C305" s="21">
        <v>14</v>
      </c>
      <c r="D305" s="21">
        <v>27</v>
      </c>
      <c r="E305" s="21">
        <v>13</v>
      </c>
      <c r="F305" s="21">
        <v>7</v>
      </c>
      <c r="G305" s="21">
        <v>10</v>
      </c>
      <c r="H305" s="21">
        <v>21</v>
      </c>
      <c r="I305" s="21">
        <v>9</v>
      </c>
      <c r="J305" s="21">
        <v>6</v>
      </c>
      <c r="K305" s="21">
        <f t="shared" si="4"/>
        <v>109</v>
      </c>
    </row>
    <row r="306" spans="1:12" ht="14">
      <c r="A306" s="39" t="s">
        <v>689</v>
      </c>
      <c r="B306" s="21">
        <v>51</v>
      </c>
      <c r="C306" s="21">
        <v>88</v>
      </c>
      <c r="D306" s="21">
        <v>24</v>
      </c>
      <c r="E306" s="21">
        <v>18</v>
      </c>
      <c r="F306" s="21"/>
      <c r="G306" s="21">
        <v>27</v>
      </c>
      <c r="H306" s="21"/>
      <c r="I306" s="21"/>
      <c r="J306" s="21"/>
      <c r="K306" s="21">
        <f t="shared" si="4"/>
        <v>208</v>
      </c>
    </row>
    <row r="307" spans="1:12" ht="14">
      <c r="A307" s="39" t="s">
        <v>690</v>
      </c>
      <c r="B307" s="21">
        <v>9</v>
      </c>
      <c r="C307" s="21">
        <v>6</v>
      </c>
      <c r="D307" s="21"/>
      <c r="E307" s="21">
        <v>5</v>
      </c>
      <c r="F307" s="21">
        <v>72</v>
      </c>
      <c r="G307" s="21"/>
      <c r="H307" s="21">
        <v>17</v>
      </c>
      <c r="I307" s="21">
        <v>1</v>
      </c>
      <c r="J307" s="21">
        <v>4</v>
      </c>
      <c r="K307" s="21">
        <f t="shared" si="4"/>
        <v>114</v>
      </c>
    </row>
    <row r="308" spans="1:12">
      <c r="B308" s="20"/>
      <c r="C308" s="20"/>
      <c r="D308" s="20"/>
      <c r="E308" s="20"/>
      <c r="F308" s="20"/>
      <c r="G308" s="20"/>
      <c r="H308" s="20"/>
      <c r="I308" s="20"/>
      <c r="J308" s="20"/>
      <c r="K308" s="20"/>
    </row>
    <row r="309" spans="1:12" ht="14">
      <c r="A309" s="32" t="s">
        <v>1043</v>
      </c>
      <c r="B309" s="21">
        <f>COUNT(B6:B6,B8:B40,B42:B48,B50:B50,B54:B58,B60:B67,B72:B100,B105:B110,B114:B132,B136:B144,B148:B159,B163:B172,B174:B180,B184:B198,B202:B204,B206:B231,B233:B261,B265:B283,B285:B285,B289:B294,B296:B307)</f>
        <v>72</v>
      </c>
      <c r="C309" s="21">
        <f t="shared" ref="C309:J309" si="5">COUNT(C6:C6,C8:C40,C42:C48,C50:C50,C54:C58,C60:C67,C72:C100,C105:C110,C114:C132,C136:C144,C148:C159,C163:C172,C174:C180,C184:C198,C202:C204,C206:C231,C233:C261,C265:C283,C285:C285,C289:C294,C296:C307)</f>
        <v>80</v>
      </c>
      <c r="D309" s="21">
        <f t="shared" si="5"/>
        <v>96</v>
      </c>
      <c r="E309" s="21">
        <f t="shared" si="5"/>
        <v>77</v>
      </c>
      <c r="F309" s="21">
        <f t="shared" si="5"/>
        <v>82</v>
      </c>
      <c r="G309" s="21">
        <f t="shared" si="5"/>
        <v>58</v>
      </c>
      <c r="H309" s="21">
        <f t="shared" si="5"/>
        <v>62</v>
      </c>
      <c r="I309" s="21">
        <f t="shared" si="5"/>
        <v>72</v>
      </c>
      <c r="J309" s="21">
        <f t="shared" si="5"/>
        <v>75</v>
      </c>
      <c r="K309" s="21">
        <f>COUNT(K6:K6,K8:K40,K42:K48,K50:K50,K54:K58,K60:K67,K72:K100,K105:K110,K114:K132,K136:K144,K148:K159,K163:K168,K170:K172,K174:K180,K184:K198,K202:K204,K206:K231,K233:K261,K265:K283,K285:K285,K289:K294,K296:K307)</f>
        <v>163</v>
      </c>
    </row>
    <row r="310" spans="1:12" ht="14">
      <c r="A310" s="7" t="s">
        <v>915</v>
      </c>
      <c r="B310" s="21">
        <f t="shared" ref="B310:K310" si="6">SUM(B6:B265)+SUM(B266:B307)</f>
        <v>449</v>
      </c>
      <c r="C310" s="21">
        <f t="shared" si="6"/>
        <v>985</v>
      </c>
      <c r="D310" s="21">
        <f t="shared" si="6"/>
        <v>1186</v>
      </c>
      <c r="E310" s="21">
        <f t="shared" si="6"/>
        <v>794</v>
      </c>
      <c r="F310" s="21">
        <f t="shared" si="6"/>
        <v>1093</v>
      </c>
      <c r="G310" s="21">
        <f t="shared" si="6"/>
        <v>412</v>
      </c>
      <c r="H310" s="21">
        <f t="shared" si="6"/>
        <v>1027</v>
      </c>
      <c r="I310" s="21">
        <f t="shared" si="6"/>
        <v>831</v>
      </c>
      <c r="J310" s="21">
        <f t="shared" si="6"/>
        <v>676</v>
      </c>
      <c r="K310" s="21">
        <f t="shared" si="6"/>
        <v>7453</v>
      </c>
      <c r="L310" s="71"/>
    </row>
    <row r="311" spans="1:12">
      <c r="A311" s="4"/>
      <c r="B311" s="20"/>
      <c r="C311" s="20"/>
      <c r="D311" s="20"/>
      <c r="E311" s="20"/>
      <c r="F311" s="20"/>
      <c r="G311" s="20"/>
      <c r="H311" s="20"/>
      <c r="I311" s="20"/>
      <c r="J311" s="20"/>
      <c r="K311" s="20"/>
    </row>
    <row r="312" spans="1:12">
      <c r="A312" s="33" t="s">
        <v>624</v>
      </c>
      <c r="B312" s="21">
        <v>4</v>
      </c>
      <c r="C312" s="21">
        <v>2</v>
      </c>
      <c r="D312" s="21">
        <v>2</v>
      </c>
      <c r="E312" s="21">
        <v>4</v>
      </c>
      <c r="F312" s="21">
        <v>4</v>
      </c>
      <c r="G312" s="21">
        <v>2</v>
      </c>
      <c r="H312" s="21">
        <v>3</v>
      </c>
      <c r="I312" s="21">
        <v>9</v>
      </c>
      <c r="J312" s="21">
        <v>1</v>
      </c>
      <c r="K312" s="21">
        <f>SUM(B312:J312)</f>
        <v>31</v>
      </c>
    </row>
    <row r="313" spans="1:12">
      <c r="A313" s="8" t="s">
        <v>850</v>
      </c>
      <c r="B313" s="21">
        <v>1</v>
      </c>
      <c r="C313" s="21">
        <v>2</v>
      </c>
      <c r="D313" s="21">
        <v>1</v>
      </c>
      <c r="E313" s="21">
        <v>2</v>
      </c>
      <c r="F313" s="21">
        <v>2</v>
      </c>
      <c r="G313" s="21">
        <v>1</v>
      </c>
      <c r="H313" s="21">
        <v>1</v>
      </c>
      <c r="I313" s="21">
        <v>2</v>
      </c>
      <c r="J313" s="21">
        <v>1</v>
      </c>
      <c r="K313" s="21">
        <f>SUM(B313:J313)</f>
        <v>13</v>
      </c>
    </row>
    <row r="314" spans="1:12">
      <c r="A314" s="8" t="s">
        <v>622</v>
      </c>
      <c r="B314" s="23">
        <v>0.27083333333333331</v>
      </c>
      <c r="C314" s="23">
        <v>0.27083333333333331</v>
      </c>
      <c r="D314" s="23">
        <v>0.22222222222222221</v>
      </c>
      <c r="E314" s="23">
        <v>0.22430555555555556</v>
      </c>
      <c r="F314" s="23">
        <v>0.27777777777777779</v>
      </c>
      <c r="G314" s="23">
        <v>0.27430555555555552</v>
      </c>
      <c r="H314" s="23">
        <v>0.375</v>
      </c>
      <c r="I314" s="23">
        <v>0.33333333333333331</v>
      </c>
      <c r="J314" s="23">
        <v>0.21875</v>
      </c>
      <c r="K314" s="21"/>
    </row>
    <row r="315" spans="1:12">
      <c r="A315" s="8" t="s">
        <v>623</v>
      </c>
      <c r="B315" s="23">
        <v>0.64583333333333337</v>
      </c>
      <c r="C315" s="23">
        <v>0.8125</v>
      </c>
      <c r="D315" s="23">
        <v>0.76388888888888884</v>
      </c>
      <c r="E315" s="23">
        <v>0.8027777777777777</v>
      </c>
      <c r="F315" s="23">
        <v>0.75347222222222221</v>
      </c>
      <c r="G315" s="23">
        <v>0.83333333333333337</v>
      </c>
      <c r="H315" s="23">
        <v>0.79166666666666663</v>
      </c>
      <c r="I315" s="23">
        <v>0.70833333333333337</v>
      </c>
      <c r="J315" s="23">
        <v>0.87777777777777777</v>
      </c>
      <c r="K315" s="21"/>
    </row>
    <row r="316" spans="1:12">
      <c r="A316" s="9" t="s">
        <v>940</v>
      </c>
      <c r="B316" s="21">
        <v>20</v>
      </c>
      <c r="C316" s="21">
        <v>68</v>
      </c>
      <c r="D316" s="21">
        <v>95</v>
      </c>
      <c r="E316" s="21">
        <v>80</v>
      </c>
      <c r="F316" s="21">
        <v>121</v>
      </c>
      <c r="G316" s="21">
        <v>52</v>
      </c>
      <c r="H316" s="21">
        <v>70</v>
      </c>
      <c r="I316" s="21">
        <v>130</v>
      </c>
      <c r="J316" s="21">
        <v>92.5</v>
      </c>
      <c r="K316" s="21"/>
    </row>
    <row r="317" spans="1:12">
      <c r="A317" s="9" t="s">
        <v>621</v>
      </c>
      <c r="B317" s="21">
        <v>3</v>
      </c>
      <c r="C317" s="21">
        <v>2.5</v>
      </c>
      <c r="D317" s="21">
        <v>2</v>
      </c>
      <c r="E317" s="21">
        <v>3</v>
      </c>
      <c r="F317" s="21">
        <v>3.5</v>
      </c>
      <c r="G317" s="21">
        <v>5</v>
      </c>
      <c r="H317" s="21">
        <v>1.5</v>
      </c>
      <c r="I317" s="21">
        <v>0</v>
      </c>
      <c r="J317" s="21">
        <v>3.75</v>
      </c>
      <c r="K317" s="21"/>
    </row>
    <row r="318" spans="1:12">
      <c r="A318" s="9" t="s">
        <v>618</v>
      </c>
      <c r="B318" s="21">
        <v>3</v>
      </c>
      <c r="C318" s="21">
        <v>4</v>
      </c>
      <c r="D318" s="21">
        <v>11</v>
      </c>
      <c r="E318" s="21">
        <v>7</v>
      </c>
      <c r="F318" s="21">
        <v>7.74</v>
      </c>
      <c r="G318" s="21">
        <v>6.5</v>
      </c>
      <c r="H318" s="21">
        <v>6</v>
      </c>
      <c r="I318" s="21">
        <v>11</v>
      </c>
      <c r="J318" s="23">
        <v>0.22569444444444445</v>
      </c>
      <c r="K318" s="21"/>
    </row>
    <row r="319" spans="1:12">
      <c r="A319" s="9" t="s">
        <v>619</v>
      </c>
      <c r="B319" s="21">
        <v>4.25</v>
      </c>
      <c r="C319" s="21">
        <v>1</v>
      </c>
      <c r="D319" s="21">
        <v>7</v>
      </c>
      <c r="E319" s="75">
        <v>9.5</v>
      </c>
      <c r="F319" s="21">
        <v>8</v>
      </c>
      <c r="G319" s="21">
        <v>8.1999999999999993</v>
      </c>
      <c r="H319" s="21">
        <v>10</v>
      </c>
      <c r="I319" s="21">
        <v>19.75</v>
      </c>
      <c r="J319" s="21">
        <v>5</v>
      </c>
      <c r="K319" s="21"/>
    </row>
    <row r="320" spans="1:12">
      <c r="A320" s="9" t="s">
        <v>215</v>
      </c>
      <c r="B320" s="21"/>
      <c r="C320" s="21"/>
      <c r="D320" s="21"/>
      <c r="E320" s="21"/>
      <c r="F320" s="21"/>
      <c r="G320" s="21"/>
      <c r="H320" s="21"/>
      <c r="I320" s="21"/>
      <c r="J320" s="21"/>
      <c r="K320" s="21"/>
    </row>
    <row r="321" spans="1:11">
      <c r="A321" s="9" t="s">
        <v>682</v>
      </c>
      <c r="B321" s="21"/>
      <c r="C321" s="21"/>
      <c r="D321" s="21"/>
      <c r="E321" s="21"/>
      <c r="F321" s="21"/>
      <c r="G321" s="21"/>
      <c r="H321" s="21"/>
      <c r="I321" s="21"/>
      <c r="J321" s="21"/>
      <c r="K321" s="21"/>
    </row>
    <row r="322" spans="1:11">
      <c r="A322" s="9" t="s">
        <v>993</v>
      </c>
      <c r="B322" s="21"/>
      <c r="C322" s="21"/>
      <c r="D322" s="21"/>
      <c r="E322" s="21">
        <v>1.5</v>
      </c>
      <c r="F322" s="21"/>
      <c r="G322" s="21"/>
      <c r="H322" s="21"/>
      <c r="I322" s="21"/>
      <c r="J322" s="21">
        <v>1.5</v>
      </c>
      <c r="K322" s="21"/>
    </row>
    <row r="323" spans="1:11">
      <c r="A323" s="9" t="s">
        <v>683</v>
      </c>
      <c r="B323" s="21"/>
      <c r="C323" s="21"/>
      <c r="D323" s="21"/>
      <c r="E323" s="21">
        <v>4.7</v>
      </c>
      <c r="F323" s="21"/>
      <c r="G323" s="21"/>
      <c r="H323" s="21"/>
      <c r="I323" s="21"/>
      <c r="J323" s="21">
        <v>4.7</v>
      </c>
      <c r="K323" s="21"/>
    </row>
    <row r="324" spans="1:11">
      <c r="A324" s="9" t="s">
        <v>703</v>
      </c>
      <c r="B324" s="21"/>
      <c r="C324" s="21"/>
      <c r="D324" s="21"/>
      <c r="E324" s="21">
        <v>1</v>
      </c>
      <c r="F324" s="21"/>
      <c r="G324" s="21"/>
      <c r="H324" s="21"/>
      <c r="I324" s="21"/>
      <c r="J324" s="21">
        <v>1</v>
      </c>
      <c r="K324" s="21"/>
    </row>
    <row r="325" spans="1:11">
      <c r="A325" s="9" t="s">
        <v>702</v>
      </c>
      <c r="B325" s="21"/>
      <c r="C325" s="21"/>
      <c r="D325" s="21"/>
      <c r="E325" s="21">
        <v>1</v>
      </c>
      <c r="F325" s="21"/>
      <c r="G325" s="21"/>
      <c r="H325" s="21"/>
      <c r="I325" s="21"/>
      <c r="J325" s="21">
        <v>1</v>
      </c>
      <c r="K325" s="21"/>
    </row>
    <row r="326" spans="1:11">
      <c r="A326" s="8" t="s">
        <v>763</v>
      </c>
      <c r="B326" s="21"/>
      <c r="C326" s="21"/>
      <c r="D326" s="21"/>
      <c r="E326" s="21"/>
      <c r="F326" s="21"/>
      <c r="G326" s="21"/>
      <c r="H326" s="21"/>
      <c r="I326" s="21"/>
      <c r="J326" s="21"/>
      <c r="K326" s="21"/>
    </row>
    <row r="327" spans="1:11">
      <c r="A327" s="10" t="s">
        <v>764</v>
      </c>
      <c r="B327" s="29" t="s">
        <v>907</v>
      </c>
      <c r="C327" s="29" t="s">
        <v>908</v>
      </c>
      <c r="D327" s="29"/>
      <c r="E327" s="29" t="s">
        <v>909</v>
      </c>
      <c r="F327" s="29" t="s">
        <v>916</v>
      </c>
      <c r="G327" s="29"/>
      <c r="H327" s="29"/>
      <c r="I327" s="29" t="s">
        <v>917</v>
      </c>
      <c r="J327" s="29" t="s">
        <v>668</v>
      </c>
      <c r="K327" s="21"/>
    </row>
    <row r="328" spans="1:11">
      <c r="A328" s="10" t="s">
        <v>765</v>
      </c>
      <c r="B328" s="29" t="s">
        <v>907</v>
      </c>
      <c r="C328" s="29" t="s">
        <v>908</v>
      </c>
      <c r="D328" s="29"/>
      <c r="E328" s="29" t="s">
        <v>909</v>
      </c>
      <c r="F328" s="29" t="s">
        <v>916</v>
      </c>
      <c r="G328" s="29"/>
      <c r="H328" s="29"/>
      <c r="I328" s="29" t="s">
        <v>917</v>
      </c>
      <c r="J328" s="29" t="s">
        <v>668</v>
      </c>
      <c r="K328" s="21"/>
    </row>
    <row r="329" spans="1:11">
      <c r="A329" s="10" t="s">
        <v>1017</v>
      </c>
      <c r="B329" s="29" t="s">
        <v>907</v>
      </c>
      <c r="C329" s="29" t="s">
        <v>908</v>
      </c>
      <c r="D329" s="29"/>
      <c r="E329" s="29" t="s">
        <v>909</v>
      </c>
      <c r="F329" s="29" t="s">
        <v>916</v>
      </c>
      <c r="G329" s="29"/>
      <c r="H329" s="29"/>
      <c r="I329" s="29" t="s">
        <v>917</v>
      </c>
      <c r="J329" s="29" t="s">
        <v>668</v>
      </c>
      <c r="K329" s="21"/>
    </row>
    <row r="330" spans="1:11">
      <c r="A330" s="9" t="s">
        <v>766</v>
      </c>
      <c r="B330" s="21"/>
      <c r="C330" s="21"/>
      <c r="D330" s="21"/>
      <c r="E330" s="21"/>
      <c r="F330" s="21"/>
      <c r="G330" s="21"/>
      <c r="H330" s="21"/>
      <c r="I330" s="21"/>
      <c r="J330" s="21"/>
      <c r="K330" s="21"/>
    </row>
    <row r="331" spans="1:11">
      <c r="A331" s="10" t="s">
        <v>764</v>
      </c>
      <c r="B331" s="28">
        <v>0</v>
      </c>
      <c r="C331" s="28"/>
      <c r="D331" s="28"/>
      <c r="E331" s="28" t="s">
        <v>921</v>
      </c>
      <c r="F331" s="28" t="s">
        <v>922</v>
      </c>
      <c r="G331" s="28"/>
      <c r="H331" s="28"/>
      <c r="I331" s="28">
        <v>0</v>
      </c>
      <c r="J331" s="28" t="s">
        <v>923</v>
      </c>
      <c r="K331" s="21"/>
    </row>
    <row r="332" spans="1:11">
      <c r="A332" s="10" t="s">
        <v>765</v>
      </c>
      <c r="B332" s="28">
        <v>0</v>
      </c>
      <c r="C332" s="28"/>
      <c r="D332" s="28"/>
      <c r="E332" s="28" t="s">
        <v>921</v>
      </c>
      <c r="F332" s="28" t="s">
        <v>922</v>
      </c>
      <c r="G332" s="28"/>
      <c r="H332" s="28"/>
      <c r="I332" s="28">
        <v>0</v>
      </c>
      <c r="J332" s="28" t="s">
        <v>923</v>
      </c>
      <c r="K332" s="21"/>
    </row>
    <row r="333" spans="1:11">
      <c r="A333" s="10" t="s">
        <v>1017</v>
      </c>
      <c r="B333" s="28">
        <v>0</v>
      </c>
      <c r="C333" s="28"/>
      <c r="D333" s="28"/>
      <c r="E333" s="28" t="s">
        <v>921</v>
      </c>
      <c r="F333" s="28" t="s">
        <v>922</v>
      </c>
      <c r="G333" s="28"/>
      <c r="H333" s="28"/>
      <c r="I333" s="28">
        <v>0</v>
      </c>
      <c r="J333" s="28" t="s">
        <v>923</v>
      </c>
      <c r="K333" s="21"/>
    </row>
    <row r="334" spans="1:11">
      <c r="A334" s="9" t="s">
        <v>1079</v>
      </c>
      <c r="B334" s="29"/>
      <c r="C334" s="29"/>
      <c r="D334" s="29"/>
      <c r="E334" s="28"/>
      <c r="F334" s="28"/>
      <c r="G334" s="28"/>
      <c r="H334" s="28"/>
      <c r="I334" s="28"/>
      <c r="J334" s="29"/>
      <c r="K334" s="21"/>
    </row>
    <row r="335" spans="1:11">
      <c r="A335" s="10" t="s">
        <v>764</v>
      </c>
      <c r="B335" s="29">
        <v>0</v>
      </c>
      <c r="C335" s="29"/>
      <c r="D335" s="70"/>
      <c r="E335" s="29" t="s">
        <v>918</v>
      </c>
      <c r="F335" s="70" t="s">
        <v>1048</v>
      </c>
      <c r="G335" s="70"/>
      <c r="H335" s="70"/>
      <c r="I335" s="28" t="s">
        <v>1049</v>
      </c>
      <c r="J335" s="70" t="s">
        <v>1050</v>
      </c>
      <c r="K335" s="21"/>
    </row>
    <row r="336" spans="1:11">
      <c r="A336" s="10" t="s">
        <v>765</v>
      </c>
      <c r="B336" s="29">
        <v>0</v>
      </c>
      <c r="C336" s="29"/>
      <c r="D336" s="70"/>
      <c r="E336" s="29" t="s">
        <v>918</v>
      </c>
      <c r="F336" s="70" t="s">
        <v>1048</v>
      </c>
      <c r="G336" s="70"/>
      <c r="H336" s="70"/>
      <c r="I336" s="28" t="s">
        <v>1049</v>
      </c>
      <c r="J336" s="70" t="s">
        <v>1050</v>
      </c>
      <c r="K336" s="21"/>
    </row>
    <row r="337" spans="1:11">
      <c r="A337" s="10" t="s">
        <v>1017</v>
      </c>
      <c r="B337" s="29">
        <v>0</v>
      </c>
      <c r="C337" s="29"/>
      <c r="D337" s="70"/>
      <c r="E337" s="29" t="s">
        <v>918</v>
      </c>
      <c r="F337" s="70" t="s">
        <v>1048</v>
      </c>
      <c r="G337" s="70"/>
      <c r="H337" s="70"/>
      <c r="I337" s="28" t="s">
        <v>1049</v>
      </c>
      <c r="J337" s="70" t="s">
        <v>1050</v>
      </c>
      <c r="K337" s="21"/>
    </row>
    <row r="338" spans="1:11">
      <c r="A338" s="9" t="s">
        <v>872</v>
      </c>
      <c r="B338" s="29"/>
      <c r="C338" s="29"/>
      <c r="D338" s="29"/>
      <c r="E338" s="28"/>
      <c r="F338" s="28"/>
      <c r="G338" s="28"/>
      <c r="H338" s="28"/>
      <c r="I338" s="28"/>
      <c r="J338" s="29"/>
      <c r="K338" s="21"/>
    </row>
    <row r="339" spans="1:11">
      <c r="A339" s="10" t="s">
        <v>764</v>
      </c>
      <c r="B339" s="29">
        <v>0</v>
      </c>
      <c r="C339" s="70" t="s">
        <v>1051</v>
      </c>
      <c r="D339" s="29"/>
      <c r="E339" s="37">
        <v>0</v>
      </c>
      <c r="F339" s="37">
        <v>0</v>
      </c>
      <c r="G339" s="37"/>
      <c r="H339" s="37"/>
      <c r="I339" s="37">
        <v>0</v>
      </c>
      <c r="J339" s="29">
        <v>0</v>
      </c>
      <c r="K339" s="21"/>
    </row>
    <row r="340" spans="1:11">
      <c r="A340" s="10" t="s">
        <v>765</v>
      </c>
      <c r="B340" s="29">
        <v>0</v>
      </c>
      <c r="C340" s="70" t="s">
        <v>1051</v>
      </c>
      <c r="D340" s="29"/>
      <c r="E340" s="37">
        <v>0</v>
      </c>
      <c r="F340" s="37">
        <v>0</v>
      </c>
      <c r="G340" s="37"/>
      <c r="H340" s="37"/>
      <c r="I340" s="37">
        <v>0</v>
      </c>
      <c r="J340" s="29">
        <v>0</v>
      </c>
      <c r="K340" s="21"/>
    </row>
    <row r="341" spans="1:11">
      <c r="A341" s="10" t="s">
        <v>1017</v>
      </c>
      <c r="B341" s="29">
        <v>0</v>
      </c>
      <c r="C341" s="70" t="s">
        <v>1051</v>
      </c>
      <c r="D341" s="29"/>
      <c r="E341" s="37">
        <v>0</v>
      </c>
      <c r="F341" s="37">
        <v>0</v>
      </c>
      <c r="G341" s="37"/>
      <c r="H341" s="37"/>
      <c r="I341" s="37">
        <v>0</v>
      </c>
      <c r="J341" s="29">
        <v>0</v>
      </c>
      <c r="K341" s="21"/>
    </row>
    <row r="342" spans="1:11">
      <c r="A342" s="8"/>
      <c r="B342" s="21"/>
      <c r="C342" s="21"/>
      <c r="D342" s="21"/>
      <c r="E342" s="21"/>
      <c r="F342" s="21"/>
      <c r="G342" s="21"/>
      <c r="H342" s="21"/>
      <c r="I342" s="21"/>
      <c r="J342" s="21"/>
      <c r="K342" s="21"/>
    </row>
    <row r="343" spans="1:11" ht="42">
      <c r="A343" s="10" t="s">
        <v>615</v>
      </c>
      <c r="B343" s="24" t="s">
        <v>835</v>
      </c>
      <c r="C343" s="24" t="s">
        <v>926</v>
      </c>
      <c r="D343" s="24" t="s">
        <v>919</v>
      </c>
      <c r="E343" s="24" t="s">
        <v>459</v>
      </c>
      <c r="F343" s="24" t="s">
        <v>836</v>
      </c>
      <c r="G343" s="24" t="s">
        <v>846</v>
      </c>
      <c r="H343" s="24" t="s">
        <v>774</v>
      </c>
      <c r="I343" s="24" t="s">
        <v>639</v>
      </c>
      <c r="J343" s="24" t="s">
        <v>493</v>
      </c>
      <c r="K343" s="21"/>
    </row>
    <row r="344" spans="1:11" ht="42">
      <c r="B344" s="24" t="s">
        <v>925</v>
      </c>
      <c r="C344" s="24" t="s">
        <v>643</v>
      </c>
      <c r="D344" s="21" t="s">
        <v>920</v>
      </c>
      <c r="E344" s="24" t="s">
        <v>385</v>
      </c>
      <c r="F344" s="24" t="s">
        <v>781</v>
      </c>
      <c r="G344" s="24" t="s">
        <v>773</v>
      </c>
      <c r="H344" s="24" t="s">
        <v>637</v>
      </c>
      <c r="I344" s="24" t="s">
        <v>632</v>
      </c>
      <c r="J344" s="24"/>
      <c r="K344" s="21"/>
    </row>
    <row r="345" spans="1:11" ht="28">
      <c r="B345" s="24"/>
      <c r="C345" s="24"/>
      <c r="D345" s="24"/>
      <c r="E345" s="24"/>
      <c r="F345" s="24"/>
      <c r="G345" s="24"/>
      <c r="H345" s="24" t="s">
        <v>638</v>
      </c>
      <c r="I345" s="24" t="s">
        <v>633</v>
      </c>
      <c r="J345" s="24"/>
      <c r="K345" s="21"/>
    </row>
    <row r="346" spans="1:11" ht="28">
      <c r="B346" s="24"/>
      <c r="C346" s="24"/>
      <c r="D346" s="24"/>
      <c r="E346" s="24"/>
      <c r="F346" s="24"/>
      <c r="G346" s="24"/>
      <c r="H346" s="24"/>
      <c r="I346" s="24" t="s">
        <v>847</v>
      </c>
      <c r="J346" s="24"/>
      <c r="K346" s="21"/>
    </row>
    <row r="347" spans="1:11" ht="28">
      <c r="A347" t="s">
        <v>924</v>
      </c>
      <c r="B347" s="69"/>
      <c r="C347" s="69" t="s">
        <v>644</v>
      </c>
      <c r="D347" s="69"/>
      <c r="E347" s="69" t="s">
        <v>645</v>
      </c>
      <c r="F347" s="69" t="s">
        <v>647</v>
      </c>
      <c r="G347" s="69"/>
      <c r="H347" s="69"/>
      <c r="I347" s="69" t="s">
        <v>790</v>
      </c>
      <c r="J347" s="69"/>
      <c r="K347" s="69"/>
    </row>
    <row r="348" spans="1:11" ht="28">
      <c r="B348" s="69"/>
      <c r="C348" s="69" t="s">
        <v>834</v>
      </c>
      <c r="D348" s="69"/>
      <c r="E348" s="69" t="s">
        <v>646</v>
      </c>
      <c r="F348" s="69" t="s">
        <v>648</v>
      </c>
      <c r="G348" s="69"/>
      <c r="H348" s="69"/>
      <c r="I348" s="69" t="s">
        <v>640</v>
      </c>
      <c r="J348" s="69"/>
      <c r="K348" s="69"/>
    </row>
    <row r="349" spans="1:11" ht="28">
      <c r="B349" s="69"/>
      <c r="C349" s="69"/>
      <c r="D349" s="69"/>
      <c r="E349" s="69"/>
      <c r="F349" s="69"/>
      <c r="G349" s="69"/>
      <c r="H349" s="69"/>
      <c r="I349" s="69" t="s">
        <v>641</v>
      </c>
      <c r="J349" s="69"/>
      <c r="K349" s="69"/>
    </row>
    <row r="350" spans="1:11" ht="43">
      <c r="A350" s="73"/>
      <c r="B350" s="69"/>
      <c r="C350" s="69"/>
      <c r="D350" s="69"/>
      <c r="E350" s="69"/>
      <c r="F350" s="69"/>
      <c r="G350" s="69"/>
      <c r="H350" s="69"/>
      <c r="I350" s="69" t="s">
        <v>642</v>
      </c>
      <c r="J350" s="69"/>
      <c r="K350" s="69"/>
    </row>
    <row r="351" spans="1:11" ht="14">
      <c r="A351" s="73"/>
    </row>
    <row r="352" spans="1:11" ht="14">
      <c r="A352" s="73"/>
    </row>
    <row r="353" spans="1:1" ht="14">
      <c r="A353" s="73"/>
    </row>
    <row r="354" spans="1:1" ht="14">
      <c r="A354" s="73"/>
    </row>
    <row r="356" spans="1:1" ht="14">
      <c r="A356" s="73"/>
    </row>
    <row r="358" spans="1:1" ht="14">
      <c r="A358" s="73"/>
    </row>
    <row r="359" spans="1:1" ht="14">
      <c r="A359" s="73"/>
    </row>
    <row r="361" spans="1:1" ht="14">
      <c r="A361" s="73"/>
    </row>
    <row r="362" spans="1:1" ht="14">
      <c r="A362" s="73"/>
    </row>
    <row r="364" spans="1:1" ht="14">
      <c r="A364" s="73"/>
    </row>
    <row r="365" spans="1:1" ht="14">
      <c r="A365" s="73"/>
    </row>
    <row r="366" spans="1:1" ht="14">
      <c r="A366" s="73"/>
    </row>
    <row r="367" spans="1:1" ht="14">
      <c r="A367" s="73"/>
    </row>
    <row r="368" spans="1:1" ht="14">
      <c r="A368" s="73"/>
    </row>
    <row r="369" spans="1:1" ht="14">
      <c r="A369" s="73"/>
    </row>
    <row r="370" spans="1:1" ht="14">
      <c r="A370" s="73"/>
    </row>
    <row r="371" spans="1:1" ht="14">
      <c r="A371" s="73"/>
    </row>
    <row r="372" spans="1:1" ht="14">
      <c r="A372" s="73"/>
    </row>
    <row r="373" spans="1:1" ht="14">
      <c r="A373" s="73"/>
    </row>
  </sheetData>
  <phoneticPr fontId="9" type="noConversion"/>
  <pageMargins left="0.75" right="0.75" top="1" bottom="1" header="0.5" footer="0.5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78"/>
  <sheetViews>
    <sheetView workbookViewId="0">
      <selection activeCell="F318" sqref="F318"/>
    </sheetView>
  </sheetViews>
  <sheetFormatPr baseColWidth="10" defaultColWidth="8.6640625" defaultRowHeight="13"/>
  <cols>
    <col min="1" max="1" width="25.6640625" customWidth="1"/>
    <col min="4" max="4" width="9.1640625" customWidth="1"/>
    <col min="5" max="5" width="9" customWidth="1"/>
    <col min="6" max="6" width="9.6640625" customWidth="1"/>
    <col min="7" max="7" width="9.83203125" customWidth="1"/>
    <col min="8" max="8" width="8.5" customWidth="1"/>
    <col min="9" max="9" width="9.33203125" customWidth="1"/>
    <col min="10" max="10" width="9.6640625" customWidth="1"/>
  </cols>
  <sheetData>
    <row r="1" spans="1:12">
      <c r="A1" s="3" t="s">
        <v>211</v>
      </c>
      <c r="D1" s="5" t="s">
        <v>514</v>
      </c>
      <c r="E1" s="5">
        <f>K314</f>
        <v>157</v>
      </c>
      <c r="F1" s="5"/>
      <c r="G1" s="5"/>
      <c r="H1" s="5"/>
      <c r="I1" s="5"/>
      <c r="J1" s="5"/>
    </row>
    <row r="2" spans="1:12">
      <c r="A2" s="3"/>
      <c r="D2" s="5"/>
      <c r="E2" s="5"/>
      <c r="F2" s="5"/>
      <c r="G2" s="5"/>
      <c r="H2" s="5"/>
      <c r="I2" s="5"/>
      <c r="J2" s="5"/>
    </row>
    <row r="3" spans="1:12" ht="24" customHeight="1">
      <c r="A3" s="3"/>
      <c r="B3" s="40" t="s">
        <v>694</v>
      </c>
      <c r="C3" s="47" t="s">
        <v>292</v>
      </c>
      <c r="D3" s="47" t="s">
        <v>831</v>
      </c>
      <c r="E3" s="40" t="s">
        <v>297</v>
      </c>
      <c r="F3" s="40" t="s">
        <v>518</v>
      </c>
      <c r="G3" s="47" t="s">
        <v>434</v>
      </c>
      <c r="H3" s="47" t="s">
        <v>423</v>
      </c>
      <c r="I3" s="47" t="s">
        <v>424</v>
      </c>
      <c r="J3" s="40" t="s">
        <v>832</v>
      </c>
      <c r="K3" s="41" t="s">
        <v>378</v>
      </c>
    </row>
    <row r="4" spans="1:12">
      <c r="B4" s="46"/>
      <c r="C4" s="46"/>
      <c r="D4" s="42"/>
      <c r="E4" s="42"/>
      <c r="F4" s="76"/>
      <c r="G4" s="42"/>
      <c r="H4" s="42"/>
      <c r="I4" s="42"/>
      <c r="J4" s="42"/>
      <c r="K4" s="72"/>
      <c r="L4" s="52"/>
    </row>
    <row r="5" spans="1:12" s="1" customFormat="1" ht="12">
      <c r="A5" s="53" t="s">
        <v>843</v>
      </c>
      <c r="B5" s="68"/>
      <c r="C5" s="68"/>
      <c r="D5" s="19"/>
      <c r="E5" s="19"/>
      <c r="F5" s="19"/>
      <c r="G5" s="19"/>
      <c r="H5" s="19"/>
      <c r="I5" s="19"/>
      <c r="J5" s="19"/>
      <c r="K5" s="43"/>
    </row>
    <row r="6" spans="1:12" ht="14">
      <c r="A6" s="39" t="s">
        <v>1</v>
      </c>
      <c r="B6" s="21"/>
      <c r="C6" s="21"/>
      <c r="D6" s="21"/>
      <c r="E6" s="21"/>
      <c r="F6" s="21"/>
      <c r="G6" s="21"/>
      <c r="H6" s="21"/>
      <c r="I6" s="21"/>
      <c r="J6" s="21"/>
      <c r="K6" s="21" t="str">
        <f t="shared" ref="K6:K78" si="0">IF(SUM(B6:J6)&gt;0,SUM(B6:J6),"")</f>
        <v/>
      </c>
    </row>
    <row r="7" spans="1:12" ht="14">
      <c r="A7" s="39" t="s">
        <v>376</v>
      </c>
      <c r="B7" s="21"/>
      <c r="C7" s="21"/>
      <c r="D7" s="21"/>
      <c r="E7" s="21"/>
      <c r="F7" s="21"/>
      <c r="G7" s="21"/>
      <c r="H7" s="21"/>
      <c r="I7" s="21"/>
      <c r="J7" s="21"/>
      <c r="K7" s="21" t="str">
        <f t="shared" si="0"/>
        <v/>
      </c>
    </row>
    <row r="8" spans="1:12" ht="14">
      <c r="A8" s="39" t="s">
        <v>245</v>
      </c>
      <c r="B8" s="21"/>
      <c r="C8" s="21"/>
      <c r="D8" s="21"/>
      <c r="E8" s="21"/>
      <c r="F8" s="21"/>
      <c r="G8" s="21"/>
      <c r="H8" s="21"/>
      <c r="I8" s="21"/>
      <c r="J8" s="21"/>
      <c r="K8" s="21" t="str">
        <f t="shared" si="0"/>
        <v/>
      </c>
    </row>
    <row r="9" spans="1:12" ht="14">
      <c r="A9" s="39" t="s">
        <v>246</v>
      </c>
      <c r="B9" s="21"/>
      <c r="C9" s="21"/>
      <c r="D9" s="21"/>
      <c r="E9" s="21"/>
      <c r="F9" s="21"/>
      <c r="G9" s="21"/>
      <c r="H9" s="21"/>
      <c r="I9" s="21"/>
      <c r="J9" s="21">
        <v>1</v>
      </c>
      <c r="K9" s="21">
        <f t="shared" si="0"/>
        <v>1</v>
      </c>
    </row>
    <row r="10" spans="1:12" ht="14">
      <c r="A10" s="39" t="s">
        <v>247</v>
      </c>
      <c r="B10" s="21"/>
      <c r="C10" s="21"/>
      <c r="D10" s="21"/>
      <c r="E10" s="21"/>
      <c r="F10" s="21"/>
      <c r="G10" s="21"/>
      <c r="H10" s="21"/>
      <c r="I10" s="21"/>
      <c r="J10" s="21"/>
      <c r="K10" s="21" t="str">
        <f t="shared" si="0"/>
        <v/>
      </c>
    </row>
    <row r="11" spans="1:12" ht="14">
      <c r="A11" s="39" t="s">
        <v>248</v>
      </c>
      <c r="B11" s="21"/>
      <c r="C11" s="21"/>
      <c r="D11" s="21"/>
      <c r="E11" s="21"/>
      <c r="F11" s="21"/>
      <c r="G11" s="21"/>
      <c r="H11" s="21"/>
      <c r="I11" s="21"/>
      <c r="J11" s="21">
        <v>1</v>
      </c>
      <c r="K11" s="21">
        <f t="shared" si="0"/>
        <v>1</v>
      </c>
    </row>
    <row r="12" spans="1:12" ht="14">
      <c r="A12" s="54" t="s">
        <v>649</v>
      </c>
      <c r="B12" s="21"/>
      <c r="C12" s="21"/>
      <c r="D12" s="21"/>
      <c r="E12" s="21"/>
      <c r="F12" s="21"/>
      <c r="G12" s="21"/>
      <c r="H12" s="21"/>
      <c r="I12" s="21"/>
      <c r="J12" s="21"/>
      <c r="K12" s="21" t="str">
        <f t="shared" si="0"/>
        <v/>
      </c>
    </row>
    <row r="13" spans="1:12">
      <c r="A13" s="54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2" ht="14">
      <c r="A14" s="2" t="s">
        <v>995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2" ht="14">
      <c r="A15" s="38" t="s">
        <v>695</v>
      </c>
      <c r="B15" s="21"/>
      <c r="C15" s="21"/>
      <c r="D15" s="21"/>
      <c r="E15" s="21"/>
      <c r="F15" s="21"/>
      <c r="G15" s="21"/>
      <c r="H15" s="21"/>
      <c r="I15" s="21"/>
      <c r="J15" s="21">
        <v>3</v>
      </c>
      <c r="K15" s="21">
        <f t="shared" si="0"/>
        <v>3</v>
      </c>
    </row>
    <row r="16" spans="1:12" ht="14">
      <c r="A16" s="38" t="s">
        <v>570</v>
      </c>
      <c r="B16" s="21"/>
      <c r="C16" s="21"/>
      <c r="D16" s="21"/>
      <c r="E16" s="21"/>
      <c r="F16" s="21"/>
      <c r="G16" s="21"/>
      <c r="H16" s="21"/>
      <c r="I16" s="21"/>
      <c r="J16" s="21"/>
      <c r="K16" s="21" t="str">
        <f t="shared" si="0"/>
        <v/>
      </c>
    </row>
    <row r="17" spans="1:11" ht="14">
      <c r="A17" s="38" t="s">
        <v>571</v>
      </c>
      <c r="B17" s="21"/>
      <c r="C17" s="21"/>
      <c r="D17" s="21"/>
      <c r="E17" s="21">
        <v>11</v>
      </c>
      <c r="F17" s="21">
        <v>3</v>
      </c>
      <c r="G17" s="21"/>
      <c r="H17" s="21"/>
      <c r="I17" s="21">
        <v>2</v>
      </c>
      <c r="J17" s="21">
        <v>3</v>
      </c>
      <c r="K17" s="21">
        <f t="shared" si="0"/>
        <v>19</v>
      </c>
    </row>
    <row r="18" spans="1:11" ht="14">
      <c r="A18" s="38" t="s">
        <v>572</v>
      </c>
      <c r="B18" s="21"/>
      <c r="C18" s="21"/>
      <c r="D18" s="21">
        <v>1</v>
      </c>
      <c r="E18" s="29" t="s">
        <v>815</v>
      </c>
      <c r="F18" s="21"/>
      <c r="G18" s="21"/>
      <c r="H18" s="21"/>
      <c r="I18" s="21"/>
      <c r="J18" s="21"/>
      <c r="K18" s="21">
        <f t="shared" si="0"/>
        <v>1</v>
      </c>
    </row>
    <row r="19" spans="1:11" ht="14">
      <c r="A19" s="38" t="s">
        <v>821</v>
      </c>
      <c r="B19" s="21"/>
      <c r="C19" s="21"/>
      <c r="D19" s="21"/>
      <c r="E19" s="21"/>
      <c r="F19" s="21"/>
      <c r="G19" s="21"/>
      <c r="H19" s="21"/>
      <c r="I19" s="21"/>
      <c r="J19" s="21"/>
      <c r="K19" s="21" t="str">
        <f t="shared" si="0"/>
        <v/>
      </c>
    </row>
    <row r="20" spans="1:11" ht="14">
      <c r="A20" s="38" t="s">
        <v>528</v>
      </c>
      <c r="B20" s="21"/>
      <c r="C20" s="21"/>
      <c r="D20" s="21"/>
      <c r="E20" s="21"/>
      <c r="F20" s="21">
        <v>1</v>
      </c>
      <c r="G20" s="21"/>
      <c r="H20" s="21"/>
      <c r="I20" s="21"/>
      <c r="J20" s="21">
        <v>5</v>
      </c>
      <c r="K20" s="21">
        <f t="shared" si="0"/>
        <v>6</v>
      </c>
    </row>
    <row r="21" spans="1:11" ht="14">
      <c r="A21" s="38" t="s">
        <v>390</v>
      </c>
      <c r="B21" s="21">
        <v>1</v>
      </c>
      <c r="C21" s="21">
        <v>5</v>
      </c>
      <c r="D21" s="21"/>
      <c r="E21" s="21">
        <v>15</v>
      </c>
      <c r="F21" s="21">
        <v>19</v>
      </c>
      <c r="G21" s="21">
        <v>3</v>
      </c>
      <c r="H21" s="21">
        <v>8</v>
      </c>
      <c r="I21" s="21">
        <v>3</v>
      </c>
      <c r="J21" s="21">
        <v>5</v>
      </c>
      <c r="K21" s="21">
        <f t="shared" si="0"/>
        <v>59</v>
      </c>
    </row>
    <row r="22" spans="1:11">
      <c r="A22" s="54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11" ht="14">
      <c r="A23" s="2" t="s">
        <v>983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1" ht="14">
      <c r="A24" s="69" t="s">
        <v>242</v>
      </c>
      <c r="B24" s="36"/>
      <c r="C24" s="36"/>
      <c r="D24" s="36"/>
      <c r="E24" s="36"/>
      <c r="F24" s="36"/>
      <c r="G24" s="36"/>
      <c r="H24" s="36"/>
      <c r="I24" s="36"/>
      <c r="J24" s="36"/>
      <c r="K24" s="21" t="str">
        <f t="shared" si="0"/>
        <v/>
      </c>
    </row>
    <row r="25" spans="1:11">
      <c r="A25" s="57" t="s">
        <v>123</v>
      </c>
      <c r="B25" s="45"/>
      <c r="C25" s="45"/>
      <c r="D25" s="45">
        <v>3</v>
      </c>
      <c r="E25" s="45"/>
      <c r="F25" s="45"/>
      <c r="G25" s="45"/>
      <c r="H25" s="45"/>
      <c r="I25" s="45"/>
      <c r="J25" s="45"/>
      <c r="K25" s="21">
        <f t="shared" si="0"/>
        <v>3</v>
      </c>
    </row>
    <row r="26" spans="1:11">
      <c r="A26" s="56" t="s">
        <v>408</v>
      </c>
      <c r="B26" s="21"/>
      <c r="C26" s="21"/>
      <c r="D26" s="21"/>
      <c r="E26" s="21"/>
      <c r="F26" s="21"/>
      <c r="G26" s="21"/>
      <c r="H26" s="21"/>
      <c r="I26" s="21"/>
      <c r="J26" s="21"/>
      <c r="K26" s="21" t="str">
        <f t="shared" si="0"/>
        <v/>
      </c>
    </row>
    <row r="27" spans="1:11">
      <c r="A27" s="58" t="s">
        <v>266</v>
      </c>
      <c r="B27" s="21">
        <v>13</v>
      </c>
      <c r="C27" s="21"/>
      <c r="D27" s="21">
        <v>31</v>
      </c>
      <c r="E27" s="21">
        <v>35</v>
      </c>
      <c r="F27" s="21">
        <v>69</v>
      </c>
      <c r="G27" s="21">
        <v>2</v>
      </c>
      <c r="H27" s="21"/>
      <c r="I27" s="21">
        <v>4</v>
      </c>
      <c r="J27" s="21">
        <v>22</v>
      </c>
      <c r="K27" s="21">
        <f t="shared" si="0"/>
        <v>176</v>
      </c>
    </row>
    <row r="28" spans="1:11">
      <c r="A28" s="55" t="s">
        <v>267</v>
      </c>
      <c r="B28" s="21">
        <v>2</v>
      </c>
      <c r="C28" s="21"/>
      <c r="D28" s="21">
        <v>15</v>
      </c>
      <c r="E28" s="21">
        <v>3</v>
      </c>
      <c r="F28" s="21"/>
      <c r="G28" s="21"/>
      <c r="H28" s="21"/>
      <c r="I28" s="21"/>
      <c r="J28" s="21">
        <v>1</v>
      </c>
      <c r="K28" s="21">
        <f t="shared" si="0"/>
        <v>21</v>
      </c>
    </row>
    <row r="29" spans="1:11">
      <c r="A29" s="55" t="s">
        <v>268</v>
      </c>
      <c r="B29" s="21"/>
      <c r="C29" s="21">
        <v>8</v>
      </c>
      <c r="D29" s="21">
        <v>2</v>
      </c>
      <c r="E29" s="21"/>
      <c r="F29" s="21"/>
      <c r="G29" s="21"/>
      <c r="H29" s="21"/>
      <c r="I29" s="21"/>
      <c r="J29" s="21"/>
      <c r="K29" s="21">
        <f t="shared" si="0"/>
        <v>10</v>
      </c>
    </row>
    <row r="30" spans="1:11">
      <c r="A30" s="55" t="s">
        <v>269</v>
      </c>
      <c r="B30" s="21"/>
      <c r="C30" s="21">
        <v>2</v>
      </c>
      <c r="D30" s="21"/>
      <c r="E30" s="21">
        <v>2</v>
      </c>
      <c r="F30" s="21"/>
      <c r="G30" s="34"/>
      <c r="H30" s="34"/>
      <c r="I30" s="21"/>
      <c r="J30" s="21"/>
      <c r="K30" s="21">
        <f t="shared" si="0"/>
        <v>4</v>
      </c>
    </row>
    <row r="31" spans="1:11">
      <c r="A31" s="55" t="s">
        <v>410</v>
      </c>
      <c r="B31" s="21">
        <v>3</v>
      </c>
      <c r="C31" s="21">
        <v>8</v>
      </c>
      <c r="D31" s="21">
        <v>30</v>
      </c>
      <c r="E31" s="21">
        <v>19</v>
      </c>
      <c r="F31" s="21">
        <v>22</v>
      </c>
      <c r="G31" s="21">
        <v>13</v>
      </c>
      <c r="H31" s="21">
        <v>2</v>
      </c>
      <c r="I31" s="21">
        <v>7</v>
      </c>
      <c r="J31" s="21">
        <v>10</v>
      </c>
      <c r="K31" s="21">
        <f t="shared" si="0"/>
        <v>114</v>
      </c>
    </row>
    <row r="32" spans="1:11">
      <c r="A32" s="55" t="s">
        <v>40</v>
      </c>
      <c r="B32" s="21"/>
      <c r="C32" s="21"/>
      <c r="D32" s="21"/>
      <c r="E32" s="21"/>
      <c r="F32" s="21"/>
      <c r="G32" s="21"/>
      <c r="H32" s="21"/>
      <c r="I32" s="21"/>
      <c r="J32" s="21"/>
      <c r="K32" s="21" t="str">
        <f t="shared" si="0"/>
        <v/>
      </c>
    </row>
    <row r="33" spans="1:11">
      <c r="A33" s="55" t="s">
        <v>411</v>
      </c>
      <c r="B33" s="21"/>
      <c r="C33" s="21"/>
      <c r="D33" s="21">
        <v>3</v>
      </c>
      <c r="E33" s="21"/>
      <c r="F33" s="21"/>
      <c r="G33" s="21"/>
      <c r="H33" s="21"/>
      <c r="I33" s="21"/>
      <c r="J33" s="21"/>
      <c r="K33" s="21">
        <f t="shared" si="0"/>
        <v>3</v>
      </c>
    </row>
    <row r="34" spans="1:11">
      <c r="A34" s="55" t="s">
        <v>568</v>
      </c>
      <c r="B34" s="21">
        <v>3</v>
      </c>
      <c r="C34" s="21"/>
      <c r="D34" s="21">
        <v>4</v>
      </c>
      <c r="E34" s="21">
        <v>5</v>
      </c>
      <c r="F34" s="21"/>
      <c r="G34" s="21"/>
      <c r="H34" s="21"/>
      <c r="I34" s="21"/>
      <c r="J34" s="21"/>
      <c r="K34" s="21">
        <f t="shared" si="0"/>
        <v>12</v>
      </c>
    </row>
    <row r="35" spans="1:11">
      <c r="A35" s="55" t="s">
        <v>569</v>
      </c>
      <c r="B35" s="21"/>
      <c r="C35" s="21"/>
      <c r="D35" s="21"/>
      <c r="E35" s="21"/>
      <c r="F35" s="21"/>
      <c r="G35" s="21"/>
      <c r="H35" s="21"/>
      <c r="I35" s="21"/>
      <c r="J35" s="21"/>
      <c r="K35" s="21" t="str">
        <f t="shared" si="0"/>
        <v/>
      </c>
    </row>
    <row r="36" spans="1:11">
      <c r="A36" s="55" t="s">
        <v>417</v>
      </c>
      <c r="B36" s="21"/>
      <c r="C36" s="21"/>
      <c r="D36" s="21">
        <v>2</v>
      </c>
      <c r="E36" s="21"/>
      <c r="F36" s="21"/>
      <c r="G36" s="21"/>
      <c r="H36" s="21"/>
      <c r="I36" s="21"/>
      <c r="J36" s="21"/>
      <c r="K36" s="21">
        <f t="shared" si="0"/>
        <v>2</v>
      </c>
    </row>
    <row r="37" spans="1:11">
      <c r="A37" s="55" t="s">
        <v>124</v>
      </c>
      <c r="B37" s="21"/>
      <c r="C37" s="21"/>
      <c r="D37" s="21"/>
      <c r="E37" s="21"/>
      <c r="F37" s="21"/>
      <c r="G37" s="21"/>
      <c r="H37" s="21"/>
      <c r="I37" s="21"/>
      <c r="J37" s="21"/>
      <c r="K37" s="21" t="str">
        <f t="shared" si="0"/>
        <v/>
      </c>
    </row>
    <row r="38" spans="1:11">
      <c r="A38" s="55" t="s">
        <v>418</v>
      </c>
      <c r="B38" s="21"/>
      <c r="C38" s="21">
        <v>5</v>
      </c>
      <c r="D38" s="21">
        <v>4</v>
      </c>
      <c r="E38" s="21">
        <v>2</v>
      </c>
      <c r="F38" s="21">
        <v>2</v>
      </c>
      <c r="G38" s="21"/>
      <c r="H38" s="21"/>
      <c r="I38" s="21"/>
      <c r="J38" s="29" t="s">
        <v>815</v>
      </c>
      <c r="K38" s="21">
        <f t="shared" si="0"/>
        <v>13</v>
      </c>
    </row>
    <row r="39" spans="1:11">
      <c r="A39" s="55" t="s">
        <v>849</v>
      </c>
      <c r="B39" s="21"/>
      <c r="C39" s="21"/>
      <c r="D39" s="21"/>
      <c r="E39" s="21"/>
      <c r="F39" s="21"/>
      <c r="G39" s="21"/>
      <c r="H39" s="21"/>
      <c r="I39" s="21"/>
      <c r="J39" s="21"/>
      <c r="K39" s="21" t="str">
        <f t="shared" si="0"/>
        <v/>
      </c>
    </row>
    <row r="40" spans="1:11">
      <c r="A40" s="55" t="s">
        <v>419</v>
      </c>
      <c r="B40" s="21"/>
      <c r="C40" s="21"/>
      <c r="D40" s="21"/>
      <c r="E40" s="21"/>
      <c r="F40" s="21"/>
      <c r="G40" s="21"/>
      <c r="H40" s="21"/>
      <c r="I40" s="21"/>
      <c r="J40" s="21"/>
      <c r="K40" s="21" t="str">
        <f t="shared" si="0"/>
        <v/>
      </c>
    </row>
    <row r="41" spans="1:11">
      <c r="A41" s="55" t="s">
        <v>163</v>
      </c>
      <c r="B41" s="21"/>
      <c r="C41" s="21"/>
      <c r="D41" s="21"/>
      <c r="E41" s="21"/>
      <c r="F41" s="21"/>
      <c r="G41" s="21"/>
      <c r="H41" s="21"/>
      <c r="I41" s="21"/>
      <c r="J41" s="21"/>
      <c r="K41" s="21" t="str">
        <f t="shared" si="0"/>
        <v/>
      </c>
    </row>
    <row r="42" spans="1:11">
      <c r="A42" s="55" t="s">
        <v>828</v>
      </c>
      <c r="B42" s="21"/>
      <c r="C42" s="21"/>
      <c r="D42" s="21"/>
      <c r="E42" s="21"/>
      <c r="F42" s="21"/>
      <c r="G42" s="21"/>
      <c r="H42" s="21"/>
      <c r="I42" s="21"/>
      <c r="J42" s="21"/>
      <c r="K42" s="21" t="str">
        <f t="shared" si="0"/>
        <v/>
      </c>
    </row>
    <row r="43" spans="1:11">
      <c r="A43" s="55" t="s">
        <v>770</v>
      </c>
      <c r="B43" s="21"/>
      <c r="C43" s="21"/>
      <c r="D43" s="21"/>
      <c r="E43" s="21"/>
      <c r="F43" s="21"/>
      <c r="G43" s="21"/>
      <c r="H43" s="21"/>
      <c r="I43" s="21"/>
      <c r="J43" s="21"/>
      <c r="K43" s="21" t="str">
        <f t="shared" si="0"/>
        <v/>
      </c>
    </row>
    <row r="44" spans="1:11">
      <c r="A44" s="55" t="s">
        <v>684</v>
      </c>
      <c r="B44" s="21"/>
      <c r="C44" s="21"/>
      <c r="D44" s="21"/>
      <c r="E44" s="21"/>
      <c r="F44" s="21"/>
      <c r="G44" s="21"/>
      <c r="H44" s="21"/>
      <c r="I44" s="21"/>
      <c r="J44" s="21"/>
      <c r="K44" s="21" t="str">
        <f t="shared" si="0"/>
        <v/>
      </c>
    </row>
    <row r="45" spans="1:11">
      <c r="A45" s="55" t="s">
        <v>771</v>
      </c>
      <c r="B45" s="21">
        <v>16</v>
      </c>
      <c r="C45" s="21"/>
      <c r="D45" s="21"/>
      <c r="E45" s="21">
        <v>2</v>
      </c>
      <c r="F45" s="21"/>
      <c r="G45" s="21"/>
      <c r="H45" s="21"/>
      <c r="I45" s="21"/>
      <c r="J45" s="21"/>
      <c r="K45" s="21">
        <f t="shared" si="0"/>
        <v>18</v>
      </c>
    </row>
    <row r="46" spans="1:11">
      <c r="A46" s="55" t="s">
        <v>179</v>
      </c>
      <c r="B46" s="21"/>
      <c r="C46" s="21"/>
      <c r="D46" s="21"/>
      <c r="E46" s="21"/>
      <c r="F46" s="21"/>
      <c r="G46" s="21"/>
      <c r="H46" s="21"/>
      <c r="I46" s="21"/>
      <c r="J46" s="21">
        <v>1</v>
      </c>
      <c r="K46" s="21">
        <f t="shared" si="0"/>
        <v>1</v>
      </c>
    </row>
    <row r="47" spans="1:11">
      <c r="A47" s="55" t="s">
        <v>180</v>
      </c>
      <c r="B47" s="21">
        <v>1</v>
      </c>
      <c r="C47" s="21"/>
      <c r="D47" s="21"/>
      <c r="E47" s="21">
        <v>4</v>
      </c>
      <c r="F47" s="21">
        <v>26</v>
      </c>
      <c r="G47" s="21"/>
      <c r="H47" s="21"/>
      <c r="I47" s="21"/>
      <c r="J47" s="21"/>
      <c r="K47" s="21">
        <f t="shared" si="0"/>
        <v>31</v>
      </c>
    </row>
    <row r="48" spans="1:11">
      <c r="A48" s="55" t="s">
        <v>650</v>
      </c>
      <c r="B48" s="21"/>
      <c r="C48" s="21"/>
      <c r="D48" s="21"/>
      <c r="E48" s="21"/>
      <c r="F48" s="21"/>
      <c r="G48" s="21"/>
      <c r="H48" s="21"/>
      <c r="I48" s="21"/>
      <c r="J48" s="21"/>
      <c r="K48" s="21" t="str">
        <f t="shared" si="0"/>
        <v/>
      </c>
    </row>
    <row r="49" spans="1:11">
      <c r="A49" s="55" t="s">
        <v>651</v>
      </c>
      <c r="B49" s="21"/>
      <c r="C49" s="21"/>
      <c r="D49" s="21"/>
      <c r="E49" s="21"/>
      <c r="F49" s="21"/>
      <c r="G49" s="21"/>
      <c r="H49" s="21"/>
      <c r="I49" s="21"/>
      <c r="J49" s="21"/>
      <c r="K49" s="21" t="str">
        <f t="shared" si="0"/>
        <v/>
      </c>
    </row>
    <row r="50" spans="1:11">
      <c r="A50" s="55" t="s">
        <v>476</v>
      </c>
      <c r="B50" s="21"/>
      <c r="C50" s="21"/>
      <c r="D50" s="21"/>
      <c r="E50" s="21"/>
      <c r="F50" s="21"/>
      <c r="G50" s="21"/>
      <c r="H50" s="21"/>
      <c r="I50" s="21"/>
      <c r="J50" s="21"/>
      <c r="K50" s="21" t="str">
        <f t="shared" si="0"/>
        <v/>
      </c>
    </row>
    <row r="51" spans="1:11">
      <c r="A51" s="56" t="s">
        <v>290</v>
      </c>
      <c r="B51" s="21"/>
      <c r="C51" s="21"/>
      <c r="D51" s="21"/>
      <c r="E51" s="21">
        <v>2</v>
      </c>
      <c r="F51" s="21"/>
      <c r="G51" s="21"/>
      <c r="H51" s="21">
        <v>1</v>
      </c>
      <c r="I51" s="21"/>
      <c r="J51" s="21"/>
      <c r="K51" s="21">
        <f t="shared" si="0"/>
        <v>3</v>
      </c>
    </row>
    <row r="52" spans="1:11">
      <c r="A52" s="56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1">
      <c r="A53" s="3" t="s">
        <v>692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1" ht="14">
      <c r="A54" s="38" t="s">
        <v>391</v>
      </c>
      <c r="B54" s="21">
        <v>1</v>
      </c>
      <c r="C54" s="21">
        <v>4</v>
      </c>
      <c r="D54" s="21"/>
      <c r="E54" s="21">
        <v>5</v>
      </c>
      <c r="F54" s="21">
        <v>1</v>
      </c>
      <c r="G54" s="21"/>
      <c r="H54" s="21"/>
      <c r="I54" s="21">
        <v>1</v>
      </c>
      <c r="J54" s="21">
        <v>1</v>
      </c>
      <c r="K54" s="21">
        <f t="shared" si="0"/>
        <v>13</v>
      </c>
    </row>
    <row r="55" spans="1:11" ht="14">
      <c r="A55" s="38" t="s">
        <v>392</v>
      </c>
      <c r="B55" s="21">
        <v>1</v>
      </c>
      <c r="C55" s="21"/>
      <c r="D55" s="21"/>
      <c r="E55" s="21">
        <v>1</v>
      </c>
      <c r="F55" s="21">
        <v>2</v>
      </c>
      <c r="G55" s="21"/>
      <c r="H55" s="21"/>
      <c r="I55" s="21">
        <v>1</v>
      </c>
      <c r="J55" s="21"/>
      <c r="K55" s="21">
        <f t="shared" si="0"/>
        <v>5</v>
      </c>
    </row>
    <row r="56" spans="1:11" ht="14">
      <c r="A56" s="38" t="s">
        <v>551</v>
      </c>
      <c r="B56" s="21"/>
      <c r="C56" s="21"/>
      <c r="D56" s="21"/>
      <c r="E56" s="21"/>
      <c r="F56" s="21">
        <v>4</v>
      </c>
      <c r="G56" s="21"/>
      <c r="H56" s="21"/>
      <c r="I56" s="21">
        <v>1</v>
      </c>
      <c r="J56" s="21">
        <v>2</v>
      </c>
      <c r="K56" s="21">
        <f t="shared" si="0"/>
        <v>7</v>
      </c>
    </row>
    <row r="57" spans="1:11" ht="14">
      <c r="A57" s="38" t="s">
        <v>593</v>
      </c>
      <c r="B57" s="21"/>
      <c r="C57" s="21"/>
      <c r="D57" s="21">
        <v>1</v>
      </c>
      <c r="E57" s="21"/>
      <c r="F57" s="21"/>
      <c r="G57" s="21"/>
      <c r="H57" s="21"/>
      <c r="I57" s="21"/>
      <c r="J57" s="21">
        <v>1</v>
      </c>
      <c r="K57" s="21">
        <f t="shared" si="0"/>
        <v>2</v>
      </c>
    </row>
    <row r="58" spans="1:11" ht="14">
      <c r="A58" s="38" t="s">
        <v>594</v>
      </c>
      <c r="B58" s="21"/>
      <c r="C58" s="21"/>
      <c r="D58" s="21"/>
      <c r="E58" s="21"/>
      <c r="F58" s="21">
        <v>1</v>
      </c>
      <c r="G58" s="21"/>
      <c r="H58" s="21"/>
      <c r="I58" s="21"/>
      <c r="J58" s="21"/>
      <c r="K58" s="21">
        <f t="shared" si="0"/>
        <v>1</v>
      </c>
    </row>
    <row r="59" spans="1:11" ht="14">
      <c r="A59" s="38" t="s">
        <v>212</v>
      </c>
      <c r="B59" s="21"/>
      <c r="C59" s="21">
        <v>1</v>
      </c>
      <c r="D59" s="21"/>
      <c r="E59" s="21"/>
      <c r="F59" s="21"/>
      <c r="G59" s="21"/>
      <c r="H59" s="21"/>
      <c r="I59" s="21"/>
      <c r="J59" s="21"/>
      <c r="K59" s="21">
        <f t="shared" si="0"/>
        <v>1</v>
      </c>
    </row>
    <row r="60" spans="1:11" ht="14">
      <c r="A60" s="38" t="s">
        <v>357</v>
      </c>
      <c r="B60" s="21"/>
      <c r="C60" s="21"/>
      <c r="D60" s="21"/>
      <c r="E60" s="21"/>
      <c r="F60" s="21"/>
      <c r="G60" s="21"/>
      <c r="H60" s="21"/>
      <c r="I60" s="21"/>
      <c r="J60" s="21"/>
      <c r="K60" s="21" t="str">
        <f t="shared" si="0"/>
        <v/>
      </c>
    </row>
    <row r="61" spans="1:11" ht="14">
      <c r="A61" s="38" t="s">
        <v>437</v>
      </c>
      <c r="B61" s="21"/>
      <c r="C61" s="21"/>
      <c r="D61" s="21"/>
      <c r="E61" s="21"/>
      <c r="F61" s="21"/>
      <c r="G61" s="21"/>
      <c r="H61" s="21"/>
      <c r="I61" s="21">
        <v>1</v>
      </c>
      <c r="J61" s="21">
        <v>1</v>
      </c>
      <c r="K61" s="21">
        <f t="shared" si="0"/>
        <v>2</v>
      </c>
    </row>
    <row r="62" spans="1:11" ht="14">
      <c r="A62" s="38" t="s">
        <v>438</v>
      </c>
      <c r="B62" s="21">
        <v>3</v>
      </c>
      <c r="C62" s="21">
        <v>1</v>
      </c>
      <c r="D62" s="21">
        <v>1</v>
      </c>
      <c r="E62" s="21">
        <v>7</v>
      </c>
      <c r="F62" s="21">
        <v>10</v>
      </c>
      <c r="G62" s="21">
        <v>8</v>
      </c>
      <c r="H62" s="21">
        <v>4</v>
      </c>
      <c r="I62" s="21">
        <v>5</v>
      </c>
      <c r="J62" s="21">
        <v>4</v>
      </c>
      <c r="K62" s="21">
        <f t="shared" si="0"/>
        <v>43</v>
      </c>
    </row>
    <row r="63" spans="1:11" ht="14">
      <c r="A63" s="38" t="s">
        <v>393</v>
      </c>
      <c r="B63" s="21"/>
      <c r="C63" s="21"/>
      <c r="D63" s="21"/>
      <c r="E63" s="21"/>
      <c r="F63" s="21"/>
      <c r="G63" s="21"/>
      <c r="H63" s="21"/>
      <c r="I63" s="21"/>
      <c r="J63" s="21"/>
      <c r="K63" s="21" t="str">
        <f t="shared" si="0"/>
        <v/>
      </c>
    </row>
    <row r="64" spans="1:11" ht="14">
      <c r="A64" s="38" t="s">
        <v>160</v>
      </c>
      <c r="B64" s="21"/>
      <c r="C64" s="21"/>
      <c r="D64" s="21"/>
      <c r="E64" s="21">
        <v>1</v>
      </c>
      <c r="F64" s="21"/>
      <c r="G64" s="21"/>
      <c r="H64" s="21"/>
      <c r="I64" s="21"/>
      <c r="J64" s="21"/>
      <c r="K64" s="21">
        <f t="shared" si="0"/>
        <v>1</v>
      </c>
    </row>
    <row r="65" spans="1:11" ht="14">
      <c r="A65" s="38" t="s">
        <v>439</v>
      </c>
      <c r="B65" s="21"/>
      <c r="C65" s="21"/>
      <c r="D65" s="21"/>
      <c r="E65" s="21"/>
      <c r="F65" s="21"/>
      <c r="G65" s="21"/>
      <c r="H65" s="21">
        <v>2</v>
      </c>
      <c r="I65" s="21"/>
      <c r="J65" s="29" t="s">
        <v>815</v>
      </c>
      <c r="K65" s="21">
        <f t="shared" si="0"/>
        <v>2</v>
      </c>
    </row>
    <row r="66" spans="1:11" ht="14">
      <c r="A66" s="38" t="s">
        <v>440</v>
      </c>
      <c r="B66" s="21">
        <v>2</v>
      </c>
      <c r="C66" s="21">
        <v>2</v>
      </c>
      <c r="D66" s="21">
        <v>4</v>
      </c>
      <c r="E66" s="21">
        <v>1</v>
      </c>
      <c r="F66" s="21">
        <v>5</v>
      </c>
      <c r="G66" s="21">
        <v>2</v>
      </c>
      <c r="H66" s="21">
        <v>5</v>
      </c>
      <c r="I66" s="21">
        <v>5</v>
      </c>
      <c r="J66" s="21">
        <v>7</v>
      </c>
      <c r="K66" s="21">
        <f t="shared" si="0"/>
        <v>33</v>
      </c>
    </row>
    <row r="67" spans="1:11" ht="14">
      <c r="A67" s="38" t="s">
        <v>441</v>
      </c>
      <c r="B67" s="21"/>
      <c r="C67" s="21"/>
      <c r="D67" s="21"/>
      <c r="E67" s="21"/>
      <c r="F67" s="21"/>
      <c r="G67" s="21"/>
      <c r="H67" s="21">
        <v>2</v>
      </c>
      <c r="I67" s="21"/>
      <c r="J67" s="21"/>
      <c r="K67" s="21">
        <f t="shared" si="0"/>
        <v>2</v>
      </c>
    </row>
    <row r="68" spans="1:11" ht="14">
      <c r="A68" s="38" t="s">
        <v>442</v>
      </c>
      <c r="B68" s="21"/>
      <c r="C68" s="21"/>
      <c r="D68" s="21">
        <v>1</v>
      </c>
      <c r="E68" s="21"/>
      <c r="F68" s="21"/>
      <c r="G68" s="21"/>
      <c r="H68" s="21"/>
      <c r="I68" s="21"/>
      <c r="J68" s="21"/>
      <c r="K68" s="21">
        <f t="shared" si="0"/>
        <v>1</v>
      </c>
    </row>
    <row r="69" spans="1:11" ht="14">
      <c r="A69" s="38" t="s">
        <v>443</v>
      </c>
      <c r="B69" s="21"/>
      <c r="C69" s="21"/>
      <c r="D69" s="21"/>
      <c r="E69" s="21"/>
      <c r="F69" s="21"/>
      <c r="G69" s="21"/>
      <c r="H69" s="21"/>
      <c r="I69" s="21"/>
      <c r="J69" s="21"/>
      <c r="K69" s="21" t="str">
        <f t="shared" si="0"/>
        <v/>
      </c>
    </row>
    <row r="70" spans="1:11" ht="14">
      <c r="A70" s="38" t="s">
        <v>407</v>
      </c>
      <c r="B70" s="21"/>
      <c r="C70" s="21"/>
      <c r="D70" s="21"/>
      <c r="E70" s="21">
        <v>1</v>
      </c>
      <c r="F70" s="21"/>
      <c r="G70" s="21"/>
      <c r="H70" s="21">
        <v>1</v>
      </c>
      <c r="I70" s="21"/>
      <c r="J70" s="21">
        <v>1</v>
      </c>
      <c r="K70" s="21">
        <f t="shared" si="0"/>
        <v>3</v>
      </c>
    </row>
    <row r="71" spans="1:11" ht="14">
      <c r="A71" s="38" t="s">
        <v>76</v>
      </c>
      <c r="B71" s="21"/>
      <c r="C71" s="21"/>
      <c r="D71" s="21"/>
      <c r="E71" s="21"/>
      <c r="F71" s="21"/>
      <c r="G71" s="21"/>
      <c r="H71" s="21"/>
      <c r="I71" s="21"/>
      <c r="J71" s="21"/>
      <c r="K71" s="21" t="str">
        <f t="shared" si="0"/>
        <v/>
      </c>
    </row>
    <row r="72" spans="1:11">
      <c r="A72" s="54"/>
      <c r="B72" s="20"/>
      <c r="C72" s="20"/>
      <c r="D72" s="20"/>
      <c r="E72" s="20"/>
      <c r="F72" s="20"/>
      <c r="G72" s="20"/>
      <c r="H72" s="20"/>
      <c r="I72" s="20"/>
      <c r="J72" s="20"/>
      <c r="K72" s="20"/>
    </row>
    <row r="73" spans="1:11" ht="14">
      <c r="A73" s="2" t="s">
        <v>691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</row>
    <row r="74" spans="1:11">
      <c r="A74" s="58" t="s">
        <v>477</v>
      </c>
      <c r="B74" s="21"/>
      <c r="C74" s="21"/>
      <c r="D74" s="21"/>
      <c r="E74" s="21"/>
      <c r="F74" s="21"/>
      <c r="G74" s="21"/>
      <c r="H74" s="21">
        <v>2</v>
      </c>
      <c r="I74" s="21">
        <v>4</v>
      </c>
      <c r="J74" s="21">
        <v>6</v>
      </c>
      <c r="K74" s="21">
        <f t="shared" si="0"/>
        <v>12</v>
      </c>
    </row>
    <row r="75" spans="1:11">
      <c r="A75" s="55" t="s">
        <v>626</v>
      </c>
      <c r="B75" s="21"/>
      <c r="C75" s="21"/>
      <c r="D75" s="21"/>
      <c r="E75" s="21"/>
      <c r="F75" s="21"/>
      <c r="G75" s="21"/>
      <c r="H75" s="21"/>
      <c r="I75" s="21"/>
      <c r="J75" s="21"/>
      <c r="K75" s="21" t="str">
        <f t="shared" si="0"/>
        <v/>
      </c>
    </row>
    <row r="76" spans="1:11">
      <c r="A76" s="55" t="s">
        <v>509</v>
      </c>
      <c r="B76" s="21"/>
      <c r="C76" s="21">
        <v>3</v>
      </c>
      <c r="D76" s="21">
        <v>1</v>
      </c>
      <c r="E76" s="21"/>
      <c r="F76" s="21"/>
      <c r="G76" s="21">
        <v>1</v>
      </c>
      <c r="H76" s="21"/>
      <c r="I76" s="21"/>
      <c r="J76" s="21"/>
      <c r="K76" s="21">
        <f t="shared" si="0"/>
        <v>5</v>
      </c>
    </row>
    <row r="77" spans="1:11">
      <c r="A77" s="55" t="s">
        <v>485</v>
      </c>
      <c r="B77" s="21"/>
      <c r="C77" s="21">
        <v>2</v>
      </c>
      <c r="D77" s="34">
        <v>1</v>
      </c>
      <c r="E77" s="34">
        <v>1</v>
      </c>
      <c r="F77" s="22"/>
      <c r="G77" s="22"/>
      <c r="H77" s="22"/>
      <c r="I77" s="21"/>
      <c r="J77" s="22"/>
      <c r="K77" s="21">
        <f t="shared" si="0"/>
        <v>4</v>
      </c>
    </row>
    <row r="78" spans="1:11">
      <c r="A78" s="55" t="s">
        <v>486</v>
      </c>
      <c r="B78" s="21"/>
      <c r="C78" s="21"/>
      <c r="D78" s="21"/>
      <c r="E78" s="21"/>
      <c r="F78" s="21"/>
      <c r="G78" s="29"/>
      <c r="H78" s="21"/>
      <c r="I78" s="21"/>
      <c r="J78" s="21"/>
      <c r="K78" s="21" t="str">
        <f t="shared" si="0"/>
        <v/>
      </c>
    </row>
    <row r="79" spans="1:11">
      <c r="A79" s="55" t="s">
        <v>487</v>
      </c>
      <c r="B79" s="21"/>
      <c r="C79" s="21"/>
      <c r="D79" s="21"/>
      <c r="E79" s="21">
        <v>2</v>
      </c>
      <c r="F79" s="21"/>
      <c r="G79" s="21"/>
      <c r="H79" s="21"/>
      <c r="I79" s="21"/>
      <c r="J79" s="21"/>
      <c r="K79" s="21">
        <f t="shared" ref="K79:K156" si="1">IF(SUM(B79:J79)&gt;0,SUM(B79:J79),"")</f>
        <v>2</v>
      </c>
    </row>
    <row r="80" spans="1:11">
      <c r="A80" s="55" t="s">
        <v>0</v>
      </c>
      <c r="B80" s="21"/>
      <c r="C80" s="21">
        <v>28</v>
      </c>
      <c r="D80" s="21">
        <v>4</v>
      </c>
      <c r="E80" s="21">
        <v>20</v>
      </c>
      <c r="F80" s="21">
        <v>8</v>
      </c>
      <c r="G80" s="21">
        <v>10</v>
      </c>
      <c r="H80" s="21">
        <v>23</v>
      </c>
      <c r="I80" s="21">
        <v>8</v>
      </c>
      <c r="J80" s="21">
        <v>9</v>
      </c>
      <c r="K80" s="21">
        <f t="shared" si="1"/>
        <v>110</v>
      </c>
    </row>
    <row r="81" spans="1:11">
      <c r="A81" s="56"/>
      <c r="B81" s="20"/>
      <c r="C81" s="20"/>
      <c r="D81" s="20"/>
      <c r="E81" s="20"/>
      <c r="F81" s="20"/>
      <c r="G81" s="20"/>
      <c r="H81" s="20"/>
      <c r="I81" s="20"/>
      <c r="J81" s="20"/>
      <c r="K81" s="20"/>
    </row>
    <row r="82" spans="1:11">
      <c r="A82" s="3" t="s">
        <v>829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</row>
    <row r="83" spans="1:11" ht="14">
      <c r="A83" s="38" t="s">
        <v>745</v>
      </c>
      <c r="B83" s="77">
        <v>3</v>
      </c>
      <c r="C83" s="77"/>
      <c r="D83" s="36">
        <v>2</v>
      </c>
      <c r="E83" s="36">
        <v>2</v>
      </c>
      <c r="F83" s="36"/>
      <c r="G83" s="36"/>
      <c r="H83" s="36"/>
      <c r="I83" s="36"/>
      <c r="J83" s="36"/>
      <c r="K83" s="21">
        <f t="shared" si="1"/>
        <v>7</v>
      </c>
    </row>
    <row r="84" spans="1:11" ht="14">
      <c r="A84" s="39" t="s">
        <v>746</v>
      </c>
      <c r="B84" s="21"/>
      <c r="C84" s="21">
        <v>5</v>
      </c>
      <c r="D84" s="21">
        <v>6</v>
      </c>
      <c r="E84" s="21"/>
      <c r="F84" s="21"/>
      <c r="G84" s="21"/>
      <c r="H84" s="21"/>
      <c r="I84" s="21"/>
      <c r="J84" s="21"/>
      <c r="K84" s="21">
        <f t="shared" si="1"/>
        <v>11</v>
      </c>
    </row>
    <row r="85" spans="1:11" ht="14">
      <c r="A85" s="39" t="s">
        <v>436</v>
      </c>
      <c r="B85" s="21">
        <v>1</v>
      </c>
      <c r="C85" s="21">
        <v>1</v>
      </c>
      <c r="D85" s="21"/>
      <c r="E85" s="21"/>
      <c r="F85" s="21">
        <v>1</v>
      </c>
      <c r="G85" s="21"/>
      <c r="H85" s="21"/>
      <c r="I85" s="21"/>
      <c r="J85" s="21">
        <v>2</v>
      </c>
      <c r="K85" s="21">
        <f t="shared" si="1"/>
        <v>5</v>
      </c>
    </row>
    <row r="86" spans="1:11" ht="14">
      <c r="A86" s="39" t="s">
        <v>444</v>
      </c>
      <c r="B86" s="21"/>
      <c r="C86" s="21"/>
      <c r="D86" s="21">
        <v>7</v>
      </c>
      <c r="E86" s="29" t="s">
        <v>815</v>
      </c>
      <c r="F86" s="21"/>
      <c r="G86" s="21"/>
      <c r="H86" s="21"/>
      <c r="I86" s="21"/>
      <c r="J86" s="21"/>
      <c r="K86" s="21">
        <f t="shared" si="1"/>
        <v>7</v>
      </c>
    </row>
    <row r="87" spans="1:11">
      <c r="A87" s="54"/>
      <c r="B87" s="20"/>
      <c r="C87" s="20"/>
      <c r="D87" s="20"/>
      <c r="E87" s="20"/>
      <c r="F87" s="20"/>
      <c r="G87" s="20"/>
      <c r="H87" s="20"/>
      <c r="I87" s="20"/>
      <c r="J87" s="20"/>
      <c r="K87" s="20"/>
    </row>
    <row r="88" spans="1:11" ht="14">
      <c r="A88" s="2" t="s">
        <v>830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</row>
    <row r="89" spans="1:11" ht="14">
      <c r="A89" s="69" t="s">
        <v>808</v>
      </c>
      <c r="B89" s="21"/>
      <c r="C89" s="21"/>
      <c r="D89" s="21">
        <v>3</v>
      </c>
      <c r="E89" s="21"/>
      <c r="F89" s="21"/>
      <c r="G89" s="21"/>
      <c r="H89" s="21"/>
      <c r="I89" s="21"/>
      <c r="J89" s="21"/>
      <c r="K89" s="21">
        <f t="shared" si="1"/>
        <v>3</v>
      </c>
    </row>
    <row r="90" spans="1:11" ht="14">
      <c r="A90" s="38" t="s">
        <v>173</v>
      </c>
      <c r="B90" s="45"/>
      <c r="C90" s="45">
        <v>7</v>
      </c>
      <c r="D90" s="45">
        <v>9</v>
      </c>
      <c r="E90" s="45">
        <v>4</v>
      </c>
      <c r="F90" s="45">
        <v>7</v>
      </c>
      <c r="G90" s="45">
        <v>2</v>
      </c>
      <c r="H90" s="45"/>
      <c r="I90" s="45">
        <v>2</v>
      </c>
      <c r="J90" s="45">
        <v>11</v>
      </c>
      <c r="K90" s="21">
        <f t="shared" si="1"/>
        <v>42</v>
      </c>
    </row>
    <row r="91" spans="1:11" ht="14">
      <c r="A91" s="38" t="s">
        <v>174</v>
      </c>
      <c r="B91" s="21"/>
      <c r="C91" s="21"/>
      <c r="D91" s="21"/>
      <c r="E91" s="21"/>
      <c r="F91" s="21"/>
      <c r="G91" s="21"/>
      <c r="H91" s="21"/>
      <c r="I91" s="21"/>
      <c r="J91" s="21"/>
      <c r="K91" s="21" t="str">
        <f t="shared" si="1"/>
        <v/>
      </c>
    </row>
    <row r="92" spans="1:11" ht="14">
      <c r="A92" s="38" t="s">
        <v>175</v>
      </c>
      <c r="B92" s="21"/>
      <c r="C92" s="21"/>
      <c r="D92" s="21"/>
      <c r="E92" s="21"/>
      <c r="F92" s="21"/>
      <c r="G92" s="21"/>
      <c r="H92" s="21"/>
      <c r="I92" s="21"/>
      <c r="J92" s="21"/>
      <c r="K92" s="21" t="str">
        <f t="shared" si="1"/>
        <v/>
      </c>
    </row>
    <row r="93" spans="1:11" ht="14">
      <c r="A93" s="38" t="s">
        <v>893</v>
      </c>
      <c r="B93" s="21"/>
      <c r="C93" s="21"/>
      <c r="D93" s="21"/>
      <c r="E93" s="21"/>
      <c r="F93" s="21"/>
      <c r="G93" s="21"/>
      <c r="H93" s="21"/>
      <c r="I93" s="29" t="s">
        <v>161</v>
      </c>
      <c r="J93" s="21"/>
      <c r="K93" s="21" t="str">
        <f t="shared" si="1"/>
        <v/>
      </c>
    </row>
    <row r="94" spans="1:11" ht="14">
      <c r="A94" s="38" t="s">
        <v>671</v>
      </c>
      <c r="B94" s="21">
        <v>3</v>
      </c>
      <c r="C94" s="21"/>
      <c r="D94" s="21">
        <v>3</v>
      </c>
      <c r="E94" s="21"/>
      <c r="F94" s="21">
        <v>9</v>
      </c>
      <c r="G94" s="21">
        <v>4</v>
      </c>
      <c r="H94" s="21"/>
      <c r="I94" s="21"/>
      <c r="J94" s="21">
        <v>3</v>
      </c>
      <c r="K94" s="21">
        <f t="shared" si="1"/>
        <v>22</v>
      </c>
    </row>
    <row r="95" spans="1:11" ht="14">
      <c r="A95" s="38" t="s">
        <v>397</v>
      </c>
      <c r="B95" s="21"/>
      <c r="C95" s="21"/>
      <c r="D95" s="21">
        <v>2</v>
      </c>
      <c r="E95" s="21"/>
      <c r="F95" s="21"/>
      <c r="G95" s="21"/>
      <c r="H95" s="21"/>
      <c r="I95" s="21"/>
      <c r="J95" s="21"/>
      <c r="K95" s="21">
        <f t="shared" si="1"/>
        <v>2</v>
      </c>
    </row>
    <row r="96" spans="1:11" ht="14">
      <c r="A96" s="38" t="s">
        <v>425</v>
      </c>
      <c r="B96" s="21"/>
      <c r="C96" s="21"/>
      <c r="D96" s="21"/>
      <c r="E96" s="21"/>
      <c r="F96" s="21"/>
      <c r="G96" s="21"/>
      <c r="H96" s="21"/>
      <c r="I96" s="21"/>
      <c r="J96" s="21"/>
      <c r="K96" s="21" t="str">
        <f t="shared" si="1"/>
        <v/>
      </c>
    </row>
    <row r="97" spans="1:11" ht="14">
      <c r="A97" s="38" t="s">
        <v>614</v>
      </c>
      <c r="B97" s="21"/>
      <c r="C97" s="21"/>
      <c r="D97" s="21"/>
      <c r="E97" s="21"/>
      <c r="F97" s="21"/>
      <c r="G97" s="21"/>
      <c r="H97" s="21"/>
      <c r="I97" s="21">
        <v>1</v>
      </c>
      <c r="J97" s="21">
        <v>1</v>
      </c>
      <c r="K97" s="21">
        <f t="shared" si="1"/>
        <v>2</v>
      </c>
    </row>
    <row r="98" spans="1:11" ht="14">
      <c r="A98" s="38" t="s">
        <v>467</v>
      </c>
      <c r="B98" s="21"/>
      <c r="C98" s="21"/>
      <c r="D98" s="21"/>
      <c r="E98" s="21"/>
      <c r="F98" s="21"/>
      <c r="G98" s="21"/>
      <c r="H98" s="21"/>
      <c r="I98" s="21"/>
      <c r="J98" s="21"/>
      <c r="K98" s="21" t="str">
        <f t="shared" si="1"/>
        <v/>
      </c>
    </row>
    <row r="99" spans="1:11" ht="14">
      <c r="A99" s="38" t="s">
        <v>435</v>
      </c>
      <c r="B99" s="21"/>
      <c r="C99" s="21"/>
      <c r="D99" s="21"/>
      <c r="E99" s="21"/>
      <c r="F99" s="21"/>
      <c r="G99" s="21"/>
      <c r="H99" s="21"/>
      <c r="I99" s="21"/>
      <c r="J99" s="21"/>
      <c r="K99" s="21" t="str">
        <f t="shared" si="1"/>
        <v/>
      </c>
    </row>
    <row r="100" spans="1:11" ht="14">
      <c r="A100" s="38" t="s">
        <v>344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 t="str">
        <f t="shared" si="1"/>
        <v/>
      </c>
    </row>
    <row r="101" spans="1:11" ht="14">
      <c r="A101" s="38" t="s">
        <v>342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 t="str">
        <f t="shared" si="1"/>
        <v/>
      </c>
    </row>
    <row r="102" spans="1:11" ht="14">
      <c r="A102" s="38" t="s">
        <v>398</v>
      </c>
      <c r="B102" s="21"/>
      <c r="C102" s="21"/>
      <c r="D102" s="21">
        <v>5</v>
      </c>
      <c r="E102" s="21"/>
      <c r="F102" s="21"/>
      <c r="G102" s="21"/>
      <c r="H102" s="21"/>
      <c r="I102" s="21"/>
      <c r="J102" s="21"/>
      <c r="K102" s="21">
        <f t="shared" si="1"/>
        <v>5</v>
      </c>
    </row>
    <row r="103" spans="1:11" ht="14">
      <c r="A103" s="38" t="s">
        <v>540</v>
      </c>
      <c r="B103" s="21"/>
      <c r="C103" s="21"/>
      <c r="D103" s="21">
        <v>11</v>
      </c>
      <c r="E103" s="21"/>
      <c r="F103" s="21"/>
      <c r="G103" s="21"/>
      <c r="H103" s="21">
        <v>1</v>
      </c>
      <c r="I103" s="21"/>
      <c r="J103" s="21"/>
      <c r="K103" s="21">
        <f t="shared" si="1"/>
        <v>12</v>
      </c>
    </row>
    <row r="104" spans="1:11" ht="14">
      <c r="A104" s="38" t="s">
        <v>686</v>
      </c>
      <c r="B104" s="21"/>
      <c r="C104" s="21"/>
      <c r="D104" s="21">
        <v>2</v>
      </c>
      <c r="E104" s="21"/>
      <c r="F104" s="21"/>
      <c r="G104" s="21"/>
      <c r="H104" s="21"/>
      <c r="I104" s="21"/>
      <c r="J104" s="21"/>
      <c r="K104" s="21">
        <f t="shared" si="1"/>
        <v>2</v>
      </c>
    </row>
    <row r="105" spans="1:11" ht="14">
      <c r="A105" s="38" t="s">
        <v>537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 t="str">
        <f t="shared" si="1"/>
        <v/>
      </c>
    </row>
    <row r="106" spans="1:11" ht="14">
      <c r="A106" s="54" t="s">
        <v>346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 t="str">
        <f t="shared" si="1"/>
        <v/>
      </c>
    </row>
    <row r="107" spans="1:11">
      <c r="A107" s="54"/>
      <c r="B107" s="20"/>
      <c r="C107" s="20"/>
      <c r="D107" s="20"/>
      <c r="E107" s="20"/>
      <c r="F107" s="20"/>
      <c r="G107" s="20"/>
      <c r="H107" s="20"/>
      <c r="I107" s="20"/>
      <c r="J107" s="20"/>
      <c r="K107" s="20"/>
    </row>
    <row r="108" spans="1:11" ht="14">
      <c r="A108" s="2" t="s">
        <v>977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</row>
    <row r="109" spans="1:11" ht="14">
      <c r="A109" s="38" t="s">
        <v>801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 t="str">
        <f t="shared" si="1"/>
        <v/>
      </c>
    </row>
    <row r="110" spans="1:11" ht="14">
      <c r="A110" s="38" t="s">
        <v>167</v>
      </c>
      <c r="B110" s="21"/>
      <c r="C110" s="21">
        <v>1</v>
      </c>
      <c r="D110" s="21"/>
      <c r="E110" s="21">
        <v>17</v>
      </c>
      <c r="F110" s="21"/>
      <c r="G110" s="21">
        <v>5</v>
      </c>
      <c r="H110" s="21"/>
      <c r="I110" s="21">
        <v>1</v>
      </c>
      <c r="J110" s="21">
        <v>5</v>
      </c>
      <c r="K110" s="21">
        <f t="shared" si="1"/>
        <v>29</v>
      </c>
    </row>
    <row r="111" spans="1:11" ht="14">
      <c r="A111" s="38" t="s">
        <v>168</v>
      </c>
      <c r="B111" s="21"/>
      <c r="C111" s="21"/>
      <c r="D111" s="21"/>
      <c r="E111" s="21">
        <v>7</v>
      </c>
      <c r="F111" s="21">
        <v>117</v>
      </c>
      <c r="G111" s="21"/>
      <c r="H111" s="21"/>
      <c r="I111" s="21"/>
      <c r="J111" s="21">
        <v>5</v>
      </c>
      <c r="K111" s="21">
        <f t="shared" si="1"/>
        <v>129</v>
      </c>
    </row>
    <row r="112" spans="1:11" ht="14">
      <c r="A112" s="38" t="s">
        <v>205</v>
      </c>
      <c r="B112" s="21"/>
      <c r="C112" s="21"/>
      <c r="D112" s="21"/>
      <c r="E112" s="29"/>
      <c r="F112" s="21"/>
      <c r="G112" s="21"/>
      <c r="H112" s="21"/>
      <c r="I112" s="21"/>
      <c r="J112" s="21"/>
      <c r="K112" s="21" t="str">
        <f t="shared" si="1"/>
        <v/>
      </c>
    </row>
    <row r="113" spans="1:11" ht="14">
      <c r="A113" s="38" t="s">
        <v>652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 t="str">
        <f t="shared" si="1"/>
        <v/>
      </c>
    </row>
    <row r="114" spans="1:11" ht="14">
      <c r="A114" s="38" t="s">
        <v>6</v>
      </c>
      <c r="B114" s="21"/>
      <c r="C114" s="21"/>
      <c r="D114" s="21"/>
      <c r="E114" s="29"/>
      <c r="F114" s="21"/>
      <c r="G114" s="21"/>
      <c r="H114" s="21"/>
      <c r="I114" s="21"/>
      <c r="J114" s="21"/>
      <c r="K114" s="21" t="str">
        <f t="shared" si="1"/>
        <v/>
      </c>
    </row>
    <row r="115" spans="1:11" ht="14">
      <c r="A115" s="38" t="s">
        <v>616</v>
      </c>
      <c r="B115" s="21"/>
      <c r="C115" s="21"/>
      <c r="D115" s="21"/>
      <c r="E115" s="21">
        <v>8</v>
      </c>
      <c r="F115" s="21">
        <v>60</v>
      </c>
      <c r="G115" s="21"/>
      <c r="H115" s="21"/>
      <c r="I115" s="21">
        <v>10</v>
      </c>
      <c r="J115" s="21">
        <v>17</v>
      </c>
      <c r="K115" s="21">
        <f t="shared" si="1"/>
        <v>95</v>
      </c>
    </row>
    <row r="116" spans="1:11">
      <c r="A116" s="51"/>
      <c r="B116" s="20"/>
      <c r="C116" s="20"/>
      <c r="D116" s="20"/>
      <c r="E116" s="20"/>
      <c r="F116" s="20"/>
      <c r="G116" s="20"/>
      <c r="H116" s="20"/>
      <c r="I116" s="20"/>
      <c r="J116" s="20"/>
      <c r="K116" s="20" t="str">
        <f t="shared" si="1"/>
        <v/>
      </c>
    </row>
    <row r="117" spans="1:11" ht="14">
      <c r="A117" s="2" t="s">
        <v>978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</row>
    <row r="118" spans="1:11" ht="14">
      <c r="A118" s="38" t="s">
        <v>687</v>
      </c>
      <c r="B118" s="21"/>
      <c r="C118" s="21"/>
      <c r="D118" s="21"/>
      <c r="E118" s="21">
        <v>2</v>
      </c>
      <c r="F118" s="21"/>
      <c r="G118" s="21"/>
      <c r="H118" s="21"/>
      <c r="I118" s="21"/>
      <c r="J118" s="21"/>
      <c r="K118" s="21">
        <f t="shared" si="1"/>
        <v>2</v>
      </c>
    </row>
    <row r="119" spans="1:11" ht="14">
      <c r="A119" s="39" t="s">
        <v>791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 t="str">
        <f t="shared" si="1"/>
        <v/>
      </c>
    </row>
    <row r="120" spans="1:11" ht="14">
      <c r="A120" s="39" t="s">
        <v>688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 t="str">
        <f t="shared" si="1"/>
        <v/>
      </c>
    </row>
    <row r="121" spans="1:11">
      <c r="A121" s="51"/>
      <c r="B121" s="20"/>
      <c r="C121" s="20"/>
      <c r="D121" s="20"/>
      <c r="E121" s="20"/>
      <c r="F121" s="20"/>
      <c r="G121" s="20"/>
      <c r="H121" s="20"/>
      <c r="I121" s="20"/>
      <c r="J121" s="20"/>
      <c r="K121" s="20"/>
    </row>
    <row r="122" spans="1:11" ht="14">
      <c r="A122" s="2" t="s">
        <v>979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</row>
    <row r="123" spans="1:11" ht="14">
      <c r="A123" s="38" t="s">
        <v>324</v>
      </c>
      <c r="B123" s="21"/>
      <c r="C123" s="21">
        <v>1</v>
      </c>
      <c r="D123" s="21"/>
      <c r="E123" s="21">
        <v>7</v>
      </c>
      <c r="F123" s="21">
        <v>5</v>
      </c>
      <c r="G123" s="21"/>
      <c r="H123" s="21"/>
      <c r="I123" s="21"/>
      <c r="J123" s="21">
        <v>9</v>
      </c>
      <c r="K123" s="21">
        <f t="shared" si="1"/>
        <v>22</v>
      </c>
    </row>
    <row r="124" spans="1:11" ht="14">
      <c r="A124" s="39" t="s">
        <v>769</v>
      </c>
      <c r="B124" s="29"/>
      <c r="C124" s="21"/>
      <c r="D124" s="21"/>
      <c r="E124" s="21"/>
      <c r="F124" s="21"/>
      <c r="G124" s="21"/>
      <c r="H124" s="21"/>
      <c r="I124" s="21"/>
      <c r="J124" s="21"/>
      <c r="K124" s="21" t="str">
        <f t="shared" si="1"/>
        <v/>
      </c>
    </row>
    <row r="125" spans="1:11" ht="14">
      <c r="A125" s="39" t="s">
        <v>863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 t="str">
        <f t="shared" si="1"/>
        <v/>
      </c>
    </row>
    <row r="126" spans="1:11" ht="14">
      <c r="A126" s="39" t="s">
        <v>864</v>
      </c>
      <c r="B126" s="21">
        <v>5</v>
      </c>
      <c r="C126" s="21">
        <v>1</v>
      </c>
      <c r="D126" s="21">
        <v>7</v>
      </c>
      <c r="E126" s="21">
        <v>12</v>
      </c>
      <c r="F126" s="21">
        <v>17</v>
      </c>
      <c r="G126" s="21">
        <v>8</v>
      </c>
      <c r="H126" s="21">
        <v>10</v>
      </c>
      <c r="I126" s="21">
        <v>19</v>
      </c>
      <c r="J126" s="21">
        <v>49</v>
      </c>
      <c r="K126" s="21">
        <f t="shared" si="1"/>
        <v>128</v>
      </c>
    </row>
    <row r="127" spans="1:11">
      <c r="B127" s="20"/>
      <c r="C127" s="20"/>
      <c r="D127" s="20"/>
      <c r="E127" s="20"/>
      <c r="F127" s="20"/>
      <c r="G127" s="20"/>
      <c r="H127" s="20"/>
      <c r="I127" s="20"/>
      <c r="J127" s="20"/>
      <c r="K127" s="20"/>
    </row>
    <row r="128" spans="1:11" ht="14">
      <c r="A128" s="2" t="s">
        <v>980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</row>
    <row r="129" spans="1:11" ht="14">
      <c r="A129" s="38" t="s">
        <v>865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1" t="str">
        <f t="shared" si="1"/>
        <v/>
      </c>
    </row>
    <row r="130" spans="1:11" ht="14">
      <c r="A130" s="39" t="s">
        <v>696</v>
      </c>
      <c r="B130" s="21"/>
      <c r="C130" s="21"/>
      <c r="D130" s="21"/>
      <c r="E130" s="21">
        <v>2</v>
      </c>
      <c r="F130" s="21"/>
      <c r="G130" s="21"/>
      <c r="H130" s="21"/>
      <c r="I130" s="21"/>
      <c r="J130" s="21"/>
      <c r="K130" s="21">
        <f t="shared" si="1"/>
        <v>2</v>
      </c>
    </row>
    <row r="131" spans="1:11" ht="14">
      <c r="A131" s="39" t="s">
        <v>866</v>
      </c>
      <c r="B131" s="21"/>
      <c r="C131" s="21"/>
      <c r="D131" s="21"/>
      <c r="E131" s="21">
        <v>3</v>
      </c>
      <c r="F131" s="21"/>
      <c r="G131" s="21"/>
      <c r="H131" s="21"/>
      <c r="I131" s="21"/>
      <c r="J131" s="21">
        <v>2</v>
      </c>
      <c r="K131" s="21">
        <f t="shared" si="1"/>
        <v>5</v>
      </c>
    </row>
    <row r="132" spans="1:11" ht="14">
      <c r="A132" s="39" t="s">
        <v>479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 t="str">
        <f t="shared" si="1"/>
        <v/>
      </c>
    </row>
    <row r="133" spans="1:11" ht="14">
      <c r="A133" s="39" t="s">
        <v>480</v>
      </c>
      <c r="B133" s="21"/>
      <c r="C133" s="21"/>
      <c r="D133" s="21"/>
      <c r="E133" s="21"/>
      <c r="F133" s="21"/>
      <c r="G133" s="21"/>
      <c r="H133" s="21"/>
      <c r="I133" s="21"/>
      <c r="J133" s="21"/>
      <c r="K133" s="21" t="str">
        <f t="shared" si="1"/>
        <v/>
      </c>
    </row>
    <row r="134" spans="1:11" ht="14">
      <c r="A134" s="39" t="s">
        <v>867</v>
      </c>
      <c r="B134" s="21"/>
      <c r="C134" s="21"/>
      <c r="D134" s="21"/>
      <c r="E134" s="21"/>
      <c r="F134" s="21"/>
      <c r="G134" s="21"/>
      <c r="H134" s="21"/>
      <c r="I134" s="21"/>
      <c r="J134" s="21"/>
      <c r="K134" s="21" t="str">
        <f t="shared" si="1"/>
        <v/>
      </c>
    </row>
    <row r="135" spans="1:11" ht="14">
      <c r="A135" s="39" t="s">
        <v>576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 t="str">
        <f t="shared" si="1"/>
        <v/>
      </c>
    </row>
    <row r="136" spans="1:11" ht="14">
      <c r="A136" s="59" t="s">
        <v>1078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21" t="str">
        <f t="shared" si="1"/>
        <v/>
      </c>
    </row>
    <row r="137" spans="1:11" ht="14">
      <c r="A137" s="39" t="s">
        <v>291</v>
      </c>
      <c r="B137" s="21"/>
      <c r="C137" s="21"/>
      <c r="D137" s="21"/>
      <c r="E137" s="21"/>
      <c r="F137" s="21"/>
      <c r="G137" s="21"/>
      <c r="H137" s="21"/>
      <c r="I137" s="21"/>
      <c r="J137" s="21"/>
      <c r="K137" s="21" t="str">
        <f t="shared" si="1"/>
        <v/>
      </c>
    </row>
    <row r="138" spans="1:11">
      <c r="B138" s="20"/>
      <c r="C138" s="20"/>
      <c r="D138" s="20"/>
      <c r="E138" s="20"/>
      <c r="F138" s="20"/>
      <c r="G138" s="20"/>
      <c r="H138" s="20"/>
      <c r="I138" s="20"/>
      <c r="J138" s="20"/>
      <c r="K138" s="20"/>
    </row>
    <row r="139" spans="1:11" ht="14">
      <c r="A139" s="2" t="s">
        <v>981</v>
      </c>
      <c r="B139" s="20"/>
      <c r="C139" s="20"/>
      <c r="D139" s="20"/>
      <c r="E139" s="20"/>
      <c r="F139" s="20"/>
      <c r="G139" s="20"/>
      <c r="H139" s="20"/>
      <c r="I139" s="20"/>
      <c r="J139" s="20"/>
      <c r="K139" s="20"/>
    </row>
    <row r="140" spans="1:11" ht="14">
      <c r="A140" s="39" t="s">
        <v>792</v>
      </c>
      <c r="B140" s="21"/>
      <c r="C140" s="21"/>
      <c r="D140" s="21"/>
      <c r="E140" s="21"/>
      <c r="F140" s="21"/>
      <c r="G140" s="21"/>
      <c r="H140" s="21"/>
      <c r="I140" s="21"/>
      <c r="J140" s="21">
        <v>3</v>
      </c>
      <c r="K140" s="21">
        <f t="shared" si="1"/>
        <v>3</v>
      </c>
    </row>
    <row r="141" spans="1:11" ht="14">
      <c r="A141" s="38" t="s">
        <v>552</v>
      </c>
      <c r="B141" s="21"/>
      <c r="C141" s="21">
        <v>27</v>
      </c>
      <c r="D141" s="21"/>
      <c r="E141" s="21">
        <v>37</v>
      </c>
      <c r="F141" s="21">
        <v>22</v>
      </c>
      <c r="G141" s="21">
        <v>2</v>
      </c>
      <c r="H141" s="21"/>
      <c r="I141" s="21"/>
      <c r="J141" s="21"/>
      <c r="K141" s="21">
        <f t="shared" si="1"/>
        <v>88</v>
      </c>
    </row>
    <row r="142" spans="1:11" ht="14">
      <c r="A142" s="39" t="s">
        <v>739</v>
      </c>
      <c r="B142" s="21"/>
      <c r="C142" s="21"/>
      <c r="D142" s="21"/>
      <c r="E142" s="29" t="s">
        <v>815</v>
      </c>
      <c r="F142" s="35"/>
      <c r="G142" s="21"/>
      <c r="H142" s="21"/>
      <c r="I142" s="21"/>
      <c r="J142" s="21"/>
      <c r="K142" s="21" t="str">
        <f t="shared" si="1"/>
        <v/>
      </c>
    </row>
    <row r="143" spans="1:11">
      <c r="B143" s="20"/>
      <c r="C143" s="20"/>
      <c r="D143" s="20"/>
      <c r="E143" s="20"/>
      <c r="F143" s="20"/>
      <c r="G143" s="20"/>
      <c r="H143" s="20"/>
      <c r="I143" s="20"/>
      <c r="J143" s="20"/>
      <c r="K143" s="20"/>
    </row>
    <row r="144" spans="1:11" ht="14">
      <c r="A144" s="2" t="s">
        <v>982</v>
      </c>
      <c r="B144" s="20"/>
      <c r="C144" s="20"/>
      <c r="D144" s="20"/>
      <c r="E144" s="20"/>
      <c r="F144" s="20"/>
      <c r="G144" s="20"/>
      <c r="H144" s="20"/>
      <c r="I144" s="20"/>
      <c r="J144" s="20"/>
      <c r="K144" s="20"/>
    </row>
    <row r="145" spans="1:11" ht="14">
      <c r="A145" s="38" t="s">
        <v>481</v>
      </c>
      <c r="B145" s="21"/>
      <c r="C145" s="21"/>
      <c r="D145" s="21"/>
      <c r="E145" s="21"/>
      <c r="F145" s="35"/>
      <c r="G145" s="21"/>
      <c r="H145" s="21"/>
      <c r="I145" s="21"/>
      <c r="J145" s="21"/>
      <c r="K145" s="21" t="str">
        <f t="shared" si="1"/>
        <v/>
      </c>
    </row>
    <row r="146" spans="1:11" ht="14">
      <c r="A146" s="39" t="s">
        <v>488</v>
      </c>
      <c r="B146" s="21"/>
      <c r="C146" s="21">
        <v>1</v>
      </c>
      <c r="D146" s="21"/>
      <c r="E146" s="21">
        <v>1</v>
      </c>
      <c r="F146" s="35">
        <v>2</v>
      </c>
      <c r="G146" s="21"/>
      <c r="H146" s="21"/>
      <c r="I146" s="21"/>
      <c r="J146" s="21"/>
      <c r="K146" s="21">
        <f t="shared" si="1"/>
        <v>4</v>
      </c>
    </row>
    <row r="147" spans="1:11" ht="14">
      <c r="A147" s="39" t="s">
        <v>489</v>
      </c>
      <c r="B147" s="21">
        <v>8</v>
      </c>
      <c r="C147" s="21">
        <v>2</v>
      </c>
      <c r="D147" s="21"/>
      <c r="E147" s="21">
        <v>4</v>
      </c>
      <c r="F147" s="21">
        <v>4</v>
      </c>
      <c r="G147" s="21">
        <v>2</v>
      </c>
      <c r="H147" s="21">
        <v>2</v>
      </c>
      <c r="I147" s="21"/>
      <c r="J147" s="21"/>
      <c r="K147" s="21">
        <f t="shared" si="1"/>
        <v>22</v>
      </c>
    </row>
    <row r="148" spans="1:11" ht="14">
      <c r="A148" s="39" t="s">
        <v>490</v>
      </c>
      <c r="B148" s="21"/>
      <c r="C148" s="21">
        <v>5</v>
      </c>
      <c r="D148" s="21"/>
      <c r="E148" s="21">
        <v>4</v>
      </c>
      <c r="F148" s="21">
        <v>14</v>
      </c>
      <c r="G148" s="21"/>
      <c r="H148" s="21"/>
      <c r="I148" s="21"/>
      <c r="J148" s="21"/>
      <c r="K148" s="21">
        <f t="shared" si="1"/>
        <v>23</v>
      </c>
    </row>
    <row r="149" spans="1:11" ht="14">
      <c r="A149" s="59" t="s">
        <v>762</v>
      </c>
      <c r="B149" s="21"/>
      <c r="C149" s="21"/>
      <c r="D149" s="21"/>
      <c r="E149" s="21">
        <v>5</v>
      </c>
      <c r="F149" s="21"/>
      <c r="G149" s="21">
        <v>3</v>
      </c>
      <c r="H149" s="21"/>
      <c r="I149" s="21"/>
      <c r="J149" s="21">
        <v>1</v>
      </c>
      <c r="K149" s="21">
        <f t="shared" si="1"/>
        <v>9</v>
      </c>
    </row>
    <row r="150" spans="1:11">
      <c r="A150" s="51"/>
      <c r="B150" s="20"/>
      <c r="C150" s="20"/>
      <c r="D150" s="20"/>
      <c r="E150" s="20"/>
      <c r="F150" s="20"/>
      <c r="G150" s="20"/>
      <c r="H150" s="20"/>
      <c r="I150" s="20"/>
      <c r="J150" s="20"/>
      <c r="K150" s="20"/>
    </row>
    <row r="151" spans="1:11" ht="14">
      <c r="A151" s="2" t="s">
        <v>383</v>
      </c>
      <c r="B151" s="20"/>
      <c r="C151" s="20"/>
      <c r="D151" s="20"/>
      <c r="E151" s="20"/>
      <c r="F151" s="20"/>
      <c r="G151" s="20"/>
      <c r="H151" s="20"/>
      <c r="I151" s="20"/>
      <c r="J151" s="20"/>
      <c r="K151" s="20"/>
    </row>
    <row r="152" spans="1:11" ht="14">
      <c r="A152" s="38" t="s">
        <v>332</v>
      </c>
      <c r="B152" s="21"/>
      <c r="C152" s="21"/>
      <c r="D152" s="21"/>
      <c r="E152" s="21">
        <v>1</v>
      </c>
      <c r="F152" s="21">
        <v>5</v>
      </c>
      <c r="G152" s="21"/>
      <c r="H152" s="21"/>
      <c r="I152" s="21"/>
      <c r="J152" s="21">
        <v>2</v>
      </c>
      <c r="K152" s="21">
        <f t="shared" si="1"/>
        <v>8</v>
      </c>
    </row>
    <row r="153" spans="1:11">
      <c r="B153" s="20"/>
      <c r="C153" s="20"/>
      <c r="D153" s="20"/>
      <c r="E153" s="20"/>
      <c r="F153" s="20"/>
      <c r="G153" s="20"/>
      <c r="H153" s="20"/>
      <c r="I153" s="20"/>
      <c r="J153" s="20"/>
      <c r="K153" s="20"/>
    </row>
    <row r="154" spans="1:11">
      <c r="A154" s="3" t="s">
        <v>554</v>
      </c>
      <c r="B154" s="20"/>
      <c r="C154" s="20"/>
      <c r="D154" s="20"/>
      <c r="E154" s="20"/>
      <c r="F154" s="20"/>
      <c r="G154" s="20"/>
      <c r="H154" s="20"/>
      <c r="I154" s="20"/>
      <c r="J154" s="20"/>
      <c r="K154" s="20"/>
    </row>
    <row r="155" spans="1:11" ht="14">
      <c r="A155" s="38" t="s">
        <v>333</v>
      </c>
      <c r="B155" s="21"/>
      <c r="C155" s="21"/>
      <c r="D155" s="21"/>
      <c r="E155" s="21">
        <v>6</v>
      </c>
      <c r="F155" s="21">
        <v>3</v>
      </c>
      <c r="G155" s="21">
        <v>1</v>
      </c>
      <c r="H155" s="21">
        <v>5</v>
      </c>
      <c r="I155" s="21">
        <v>14</v>
      </c>
      <c r="J155" s="21">
        <v>1</v>
      </c>
      <c r="K155" s="21">
        <f t="shared" si="1"/>
        <v>30</v>
      </c>
    </row>
    <row r="156" spans="1:11" ht="14">
      <c r="A156" s="39" t="s">
        <v>334</v>
      </c>
      <c r="B156" s="21"/>
      <c r="C156" s="21"/>
      <c r="D156" s="21"/>
      <c r="E156" s="21">
        <v>2</v>
      </c>
      <c r="F156" s="21"/>
      <c r="G156" s="21"/>
      <c r="H156" s="21"/>
      <c r="I156" s="21"/>
      <c r="J156" s="21"/>
      <c r="K156" s="21">
        <f t="shared" si="1"/>
        <v>2</v>
      </c>
    </row>
    <row r="157" spans="1:11" ht="14">
      <c r="A157" s="38" t="s">
        <v>198</v>
      </c>
      <c r="B157" s="21"/>
      <c r="C157" s="21"/>
      <c r="D157" s="21"/>
      <c r="E157" s="21"/>
      <c r="F157" s="21"/>
      <c r="G157" s="21">
        <v>2</v>
      </c>
      <c r="H157" s="21"/>
      <c r="I157" s="21"/>
      <c r="J157" s="21"/>
      <c r="K157" s="21">
        <f t="shared" ref="K157:K225" si="2">IF(SUM(B157:J157)&gt;0,SUM(B157:J157),"")</f>
        <v>2</v>
      </c>
    </row>
    <row r="158" spans="1:11" ht="14">
      <c r="A158" s="39" t="s">
        <v>199</v>
      </c>
      <c r="B158" s="34">
        <v>1</v>
      </c>
      <c r="C158" s="34"/>
      <c r="D158" s="21"/>
      <c r="E158" s="21"/>
      <c r="F158" s="21"/>
      <c r="G158" s="21"/>
      <c r="H158" s="21"/>
      <c r="I158" s="21"/>
      <c r="J158" s="21"/>
      <c r="K158" s="21">
        <f t="shared" si="2"/>
        <v>1</v>
      </c>
    </row>
    <row r="159" spans="1:11" ht="14">
      <c r="A159" s="39" t="s">
        <v>200</v>
      </c>
      <c r="B159" s="21"/>
      <c r="C159" s="21">
        <v>3</v>
      </c>
      <c r="D159" s="21"/>
      <c r="E159" s="21"/>
      <c r="F159" s="21"/>
      <c r="G159" s="21">
        <v>4</v>
      </c>
      <c r="H159" s="21"/>
      <c r="I159" s="21"/>
      <c r="J159" s="21">
        <v>2</v>
      </c>
      <c r="K159" s="21">
        <f t="shared" si="2"/>
        <v>9</v>
      </c>
    </row>
    <row r="160" spans="1:11" ht="14">
      <c r="A160" s="39" t="s">
        <v>336</v>
      </c>
      <c r="B160" s="21"/>
      <c r="C160" s="21"/>
      <c r="D160" s="21">
        <v>1</v>
      </c>
      <c r="E160" s="21">
        <v>1</v>
      </c>
      <c r="F160" s="21">
        <v>2</v>
      </c>
      <c r="G160" s="21">
        <v>1</v>
      </c>
      <c r="H160" s="21">
        <v>2</v>
      </c>
      <c r="I160" s="21"/>
      <c r="J160" s="21"/>
      <c r="K160" s="21">
        <f t="shared" si="2"/>
        <v>7</v>
      </c>
    </row>
    <row r="161" spans="1:11" ht="14">
      <c r="A161" s="39" t="s">
        <v>787</v>
      </c>
      <c r="B161" s="21"/>
      <c r="C161" s="21"/>
      <c r="D161" s="29"/>
      <c r="E161" s="21"/>
      <c r="F161" s="21"/>
      <c r="G161" s="21"/>
      <c r="H161" s="21"/>
      <c r="I161" s="21"/>
      <c r="J161" s="21"/>
      <c r="K161" s="21" t="str">
        <f t="shared" si="2"/>
        <v/>
      </c>
    </row>
    <row r="162" spans="1:11" ht="14">
      <c r="A162" s="39" t="s">
        <v>271</v>
      </c>
      <c r="B162" s="21">
        <v>7</v>
      </c>
      <c r="C162" s="21">
        <v>11</v>
      </c>
      <c r="D162" s="21">
        <v>10</v>
      </c>
      <c r="E162" s="21">
        <v>9</v>
      </c>
      <c r="F162" s="21">
        <v>12</v>
      </c>
      <c r="G162" s="21">
        <v>5</v>
      </c>
      <c r="H162" s="21"/>
      <c r="I162" s="21">
        <v>1</v>
      </c>
      <c r="J162" s="21">
        <v>4</v>
      </c>
      <c r="K162" s="21">
        <f t="shared" si="2"/>
        <v>59</v>
      </c>
    </row>
    <row r="163" spans="1:11" ht="14">
      <c r="A163" s="39" t="s">
        <v>263</v>
      </c>
      <c r="B163" s="21">
        <v>1</v>
      </c>
      <c r="C163" s="21"/>
      <c r="D163" s="22"/>
      <c r="E163" s="34">
        <v>1</v>
      </c>
      <c r="F163" s="34">
        <v>1</v>
      </c>
      <c r="G163" s="34">
        <v>1</v>
      </c>
      <c r="H163" s="22"/>
      <c r="I163" s="21"/>
      <c r="J163" s="22"/>
      <c r="K163" s="21">
        <f t="shared" si="2"/>
        <v>4</v>
      </c>
    </row>
    <row r="164" spans="1:11" ht="14">
      <c r="A164" s="39" t="s">
        <v>206</v>
      </c>
      <c r="B164" s="21"/>
      <c r="C164" s="21"/>
      <c r="D164" s="22"/>
      <c r="E164" s="22">
        <v>2</v>
      </c>
      <c r="F164" s="22"/>
      <c r="G164" s="22"/>
      <c r="H164" s="22"/>
      <c r="I164" s="21"/>
      <c r="J164" s="22"/>
      <c r="K164" s="21">
        <f t="shared" si="2"/>
        <v>2</v>
      </c>
    </row>
    <row r="165" spans="1:11">
      <c r="B165" s="20"/>
      <c r="C165" s="20"/>
      <c r="D165" s="20"/>
      <c r="E165" s="20"/>
      <c r="F165" s="20"/>
      <c r="G165" s="20"/>
      <c r="H165" s="20"/>
      <c r="I165" s="20"/>
      <c r="J165" s="20"/>
      <c r="K165" s="20"/>
    </row>
    <row r="166" spans="1:11" ht="14">
      <c r="A166" s="2" t="s">
        <v>555</v>
      </c>
      <c r="B166" s="20"/>
      <c r="C166" s="20"/>
      <c r="D166" s="20"/>
      <c r="E166" s="20"/>
      <c r="F166" s="20"/>
      <c r="G166" s="20"/>
      <c r="H166" s="20"/>
      <c r="I166" s="20"/>
      <c r="J166" s="20"/>
      <c r="K166" s="20"/>
    </row>
    <row r="167" spans="1:11" ht="14">
      <c r="A167" s="38" t="s">
        <v>264</v>
      </c>
      <c r="B167" s="21"/>
      <c r="C167" s="21">
        <v>1</v>
      </c>
      <c r="D167" s="21">
        <v>3</v>
      </c>
      <c r="E167" s="29"/>
      <c r="F167" s="21"/>
      <c r="G167" s="21"/>
      <c r="H167" s="21"/>
      <c r="I167" s="21"/>
      <c r="J167" s="21"/>
      <c r="K167" s="21">
        <f t="shared" si="2"/>
        <v>4</v>
      </c>
    </row>
    <row r="168" spans="1:11" ht="14">
      <c r="A168" s="39" t="s">
        <v>265</v>
      </c>
      <c r="B168" s="21"/>
      <c r="C168" s="21"/>
      <c r="D168" s="21">
        <v>1</v>
      </c>
      <c r="E168" s="21"/>
      <c r="F168" s="21">
        <v>1</v>
      </c>
      <c r="G168" s="21"/>
      <c r="H168" s="21"/>
      <c r="I168" s="21"/>
      <c r="J168" s="21"/>
      <c r="K168" s="21">
        <f t="shared" si="2"/>
        <v>2</v>
      </c>
    </row>
    <row r="169" spans="1:11" ht="14">
      <c r="A169" s="39" t="s">
        <v>126</v>
      </c>
      <c r="B169" s="21"/>
      <c r="C169" s="21">
        <v>1</v>
      </c>
      <c r="D169" s="21">
        <v>1</v>
      </c>
      <c r="E169" s="21"/>
      <c r="F169" s="21"/>
      <c r="G169" s="21"/>
      <c r="H169" s="21">
        <v>1</v>
      </c>
      <c r="I169" s="21"/>
      <c r="J169" s="21"/>
      <c r="K169" s="21">
        <f t="shared" si="2"/>
        <v>3</v>
      </c>
    </row>
    <row r="170" spans="1:11" ht="14">
      <c r="A170" s="39" t="s">
        <v>127</v>
      </c>
      <c r="B170" s="21"/>
      <c r="C170" s="21"/>
      <c r="D170" s="21"/>
      <c r="E170" s="21"/>
      <c r="F170" s="21"/>
      <c r="G170" s="21">
        <v>3</v>
      </c>
      <c r="H170" s="21"/>
      <c r="I170" s="21"/>
      <c r="J170" s="21"/>
      <c r="K170" s="21">
        <f t="shared" si="2"/>
        <v>3</v>
      </c>
    </row>
    <row r="171" spans="1:11" ht="14">
      <c r="A171" s="39" t="s">
        <v>128</v>
      </c>
      <c r="B171" s="21"/>
      <c r="C171" s="21"/>
      <c r="D171" s="21">
        <v>6</v>
      </c>
      <c r="E171" s="21"/>
      <c r="F171" s="21"/>
      <c r="G171" s="21"/>
      <c r="H171" s="21"/>
      <c r="I171" s="21"/>
      <c r="J171" s="21"/>
      <c r="K171" s="21">
        <f t="shared" si="2"/>
        <v>6</v>
      </c>
    </row>
    <row r="172" spans="1:11" ht="14">
      <c r="A172" s="39" t="s">
        <v>270</v>
      </c>
      <c r="B172" s="21"/>
      <c r="C172" s="21"/>
      <c r="D172" s="21"/>
      <c r="E172" s="21"/>
      <c r="F172" s="21"/>
      <c r="G172" s="21"/>
      <c r="H172" s="21"/>
      <c r="I172" s="21"/>
      <c r="J172" s="21"/>
      <c r="K172" s="21" t="str">
        <f t="shared" si="2"/>
        <v/>
      </c>
    </row>
    <row r="173" spans="1:11" ht="14">
      <c r="A173" s="39" t="s">
        <v>275</v>
      </c>
      <c r="B173" s="21"/>
      <c r="C173" s="21"/>
      <c r="D173" s="21"/>
      <c r="E173" s="21"/>
      <c r="F173" s="21"/>
      <c r="G173" s="21"/>
      <c r="H173" s="21"/>
      <c r="I173" s="21"/>
      <c r="J173" s="21"/>
      <c r="K173" s="21" t="str">
        <f t="shared" si="2"/>
        <v/>
      </c>
    </row>
    <row r="174" spans="1:11" ht="14">
      <c r="A174" s="39" t="s">
        <v>4</v>
      </c>
      <c r="B174" s="21"/>
      <c r="C174" s="21"/>
      <c r="D174" s="21"/>
      <c r="E174" s="21"/>
      <c r="F174" s="21">
        <v>2</v>
      </c>
      <c r="G174" s="21"/>
      <c r="H174" s="21">
        <v>1</v>
      </c>
      <c r="I174" s="21">
        <v>9</v>
      </c>
      <c r="J174" s="21">
        <v>4</v>
      </c>
      <c r="K174" s="21">
        <f t="shared" si="2"/>
        <v>16</v>
      </c>
    </row>
    <row r="175" spans="1:11" ht="14">
      <c r="A175" s="39" t="s">
        <v>142</v>
      </c>
      <c r="B175" s="21"/>
      <c r="C175" s="21"/>
      <c r="D175" s="21"/>
      <c r="E175" s="21">
        <v>6</v>
      </c>
      <c r="F175" s="21"/>
      <c r="G175" s="21"/>
      <c r="H175" s="21"/>
      <c r="I175" s="21"/>
      <c r="J175" s="21"/>
      <c r="K175" s="21">
        <f t="shared" si="2"/>
        <v>6</v>
      </c>
    </row>
    <row r="176" spans="1:11" ht="14">
      <c r="A176" s="39" t="s">
        <v>143</v>
      </c>
      <c r="B176" s="21">
        <v>1</v>
      </c>
      <c r="C176" s="21">
        <v>8</v>
      </c>
      <c r="D176" s="21">
        <v>8</v>
      </c>
      <c r="E176" s="21">
        <v>4</v>
      </c>
      <c r="F176" s="21">
        <v>25</v>
      </c>
      <c r="G176" s="21">
        <v>6</v>
      </c>
      <c r="H176" s="21">
        <v>7</v>
      </c>
      <c r="I176" s="21">
        <v>25</v>
      </c>
      <c r="J176" s="21">
        <v>26</v>
      </c>
      <c r="K176" s="21">
        <f t="shared" si="2"/>
        <v>110</v>
      </c>
    </row>
    <row r="177" spans="1:11" ht="14">
      <c r="A177" s="39" t="s">
        <v>903</v>
      </c>
      <c r="B177" s="21"/>
      <c r="C177" s="21"/>
      <c r="D177" s="21"/>
      <c r="E177" s="21"/>
      <c r="F177" s="21"/>
      <c r="G177" s="21"/>
      <c r="H177" s="21"/>
      <c r="I177" s="21"/>
      <c r="J177" s="21"/>
      <c r="K177" s="21" t="str">
        <f t="shared" si="2"/>
        <v/>
      </c>
    </row>
    <row r="178" spans="1:11" ht="14">
      <c r="A178" s="39" t="s">
        <v>497</v>
      </c>
      <c r="B178" s="21"/>
      <c r="C178" s="21"/>
      <c r="D178" s="21"/>
      <c r="E178" s="21"/>
      <c r="F178" s="21"/>
      <c r="G178" s="21"/>
      <c r="H178" s="21"/>
      <c r="I178" s="21"/>
      <c r="J178" s="29">
        <v>4</v>
      </c>
      <c r="K178" s="21">
        <f t="shared" si="2"/>
        <v>4</v>
      </c>
    </row>
    <row r="179" spans="1:11">
      <c r="B179" s="20"/>
      <c r="C179" s="20"/>
      <c r="D179" s="20"/>
      <c r="E179" s="20"/>
      <c r="F179" s="20"/>
      <c r="G179" s="20"/>
      <c r="H179" s="20"/>
      <c r="I179" s="20"/>
      <c r="J179" s="20"/>
      <c r="K179" s="20"/>
    </row>
    <row r="180" spans="1:11" ht="14">
      <c r="A180" s="2" t="s">
        <v>556</v>
      </c>
      <c r="B180" s="20"/>
      <c r="C180" s="20"/>
      <c r="D180" s="20"/>
      <c r="E180" s="20"/>
      <c r="F180" s="20"/>
      <c r="G180" s="20"/>
      <c r="H180" s="20"/>
      <c r="I180" s="20"/>
      <c r="J180" s="20"/>
      <c r="K180" s="20"/>
    </row>
    <row r="181" spans="1:11" ht="14">
      <c r="A181" s="38" t="s">
        <v>341</v>
      </c>
      <c r="B181" s="21"/>
      <c r="C181" s="21">
        <v>11</v>
      </c>
      <c r="D181" s="21">
        <v>4</v>
      </c>
      <c r="E181" s="21">
        <v>6</v>
      </c>
      <c r="F181" s="21">
        <v>7</v>
      </c>
      <c r="G181" s="21"/>
      <c r="H181" s="21"/>
      <c r="I181" s="21"/>
      <c r="J181" s="21"/>
      <c r="K181" s="21">
        <f t="shared" si="2"/>
        <v>28</v>
      </c>
    </row>
    <row r="182" spans="1:11" ht="14">
      <c r="A182" s="39" t="s">
        <v>482</v>
      </c>
      <c r="B182" s="29"/>
      <c r="C182" s="21"/>
      <c r="D182" s="21"/>
      <c r="E182" s="21"/>
      <c r="F182" s="21"/>
      <c r="G182" s="21"/>
      <c r="H182" s="21"/>
      <c r="I182" s="21"/>
      <c r="J182" s="21"/>
      <c r="K182" s="21" t="str">
        <f t="shared" si="2"/>
        <v/>
      </c>
    </row>
    <row r="183" spans="1:11" ht="14">
      <c r="A183" s="39" t="s">
        <v>502</v>
      </c>
      <c r="B183" s="21"/>
      <c r="C183" s="21">
        <v>4</v>
      </c>
      <c r="D183" s="21"/>
      <c r="E183" s="21">
        <v>2</v>
      </c>
      <c r="F183" s="21">
        <v>18</v>
      </c>
      <c r="G183" s="21"/>
      <c r="H183" s="21"/>
      <c r="I183" s="21"/>
      <c r="J183" s="21">
        <v>7</v>
      </c>
      <c r="K183" s="21">
        <f t="shared" si="2"/>
        <v>31</v>
      </c>
    </row>
    <row r="184" spans="1:11" ht="14">
      <c r="A184" s="39" t="s">
        <v>741</v>
      </c>
      <c r="B184" s="29"/>
      <c r="C184" s="21"/>
      <c r="D184" s="21"/>
      <c r="E184" s="21"/>
      <c r="F184" s="21"/>
      <c r="G184" s="21"/>
      <c r="H184" s="21"/>
      <c r="I184" s="21"/>
      <c r="J184" s="21"/>
      <c r="K184" s="21" t="str">
        <f t="shared" si="2"/>
        <v/>
      </c>
    </row>
    <row r="185" spans="1:11" ht="14">
      <c r="A185" s="39" t="s">
        <v>132</v>
      </c>
      <c r="B185" s="21"/>
      <c r="C185" s="21"/>
      <c r="D185" s="21"/>
      <c r="E185" s="21"/>
      <c r="F185" s="21"/>
      <c r="G185" s="21"/>
      <c r="H185" s="21"/>
      <c r="I185" s="21"/>
      <c r="J185" s="21"/>
      <c r="K185" s="21" t="str">
        <f t="shared" si="2"/>
        <v/>
      </c>
    </row>
    <row r="186" spans="1:11">
      <c r="B186" s="20"/>
      <c r="C186" s="20"/>
      <c r="D186" s="20"/>
      <c r="E186" s="20"/>
      <c r="F186" s="20"/>
      <c r="G186" s="20"/>
      <c r="H186" s="20"/>
      <c r="I186" s="20"/>
      <c r="J186" s="20"/>
      <c r="K186" s="20"/>
    </row>
    <row r="187" spans="1:11" ht="14">
      <c r="A187" s="2" t="s">
        <v>557</v>
      </c>
      <c r="B187" s="20"/>
      <c r="C187" s="20"/>
      <c r="D187" s="20"/>
      <c r="E187" s="20"/>
      <c r="F187" s="20"/>
      <c r="G187" s="20"/>
      <c r="H187" s="20"/>
      <c r="I187" s="20"/>
      <c r="J187" s="20"/>
      <c r="K187" s="20"/>
    </row>
    <row r="188" spans="1:11" ht="14">
      <c r="A188" s="39" t="s">
        <v>309</v>
      </c>
      <c r="B188" s="21"/>
      <c r="C188" s="21">
        <v>1</v>
      </c>
      <c r="D188" s="21"/>
      <c r="E188" s="21">
        <v>3</v>
      </c>
      <c r="F188" s="21"/>
      <c r="G188" s="21"/>
      <c r="H188" s="21"/>
      <c r="I188" s="21"/>
      <c r="J188" s="21"/>
      <c r="K188" s="21">
        <f t="shared" si="2"/>
        <v>4</v>
      </c>
    </row>
    <row r="189" spans="1:11" ht="14">
      <c r="A189" s="38" t="s">
        <v>343</v>
      </c>
      <c r="B189" s="21">
        <v>16</v>
      </c>
      <c r="C189" s="21">
        <v>10</v>
      </c>
      <c r="D189" s="21">
        <v>8</v>
      </c>
      <c r="E189" s="21">
        <v>9</v>
      </c>
      <c r="F189" s="21">
        <v>5</v>
      </c>
      <c r="G189" s="21">
        <v>3</v>
      </c>
      <c r="H189" s="21">
        <v>4</v>
      </c>
      <c r="I189" s="21"/>
      <c r="J189" s="21"/>
      <c r="K189" s="21">
        <f t="shared" si="2"/>
        <v>55</v>
      </c>
    </row>
    <row r="190" spans="1:11" ht="14">
      <c r="A190" s="39" t="s">
        <v>495</v>
      </c>
      <c r="B190" s="21">
        <v>2</v>
      </c>
      <c r="C190" s="21">
        <v>49</v>
      </c>
      <c r="D190" s="21"/>
      <c r="E190" s="21">
        <v>24</v>
      </c>
      <c r="F190" s="21">
        <v>26</v>
      </c>
      <c r="G190" s="21">
        <v>7</v>
      </c>
      <c r="H190" s="21"/>
      <c r="I190" s="21"/>
      <c r="J190" s="21"/>
      <c r="K190" s="21">
        <f t="shared" si="2"/>
        <v>108</v>
      </c>
    </row>
    <row r="191" spans="1:11" ht="14">
      <c r="A191" s="39" t="s">
        <v>496</v>
      </c>
      <c r="B191" s="21"/>
      <c r="C191" s="21"/>
      <c r="D191" s="21"/>
      <c r="E191" s="21"/>
      <c r="F191" s="21">
        <v>12</v>
      </c>
      <c r="G191" s="21">
        <v>3</v>
      </c>
      <c r="H191" s="21">
        <v>2</v>
      </c>
      <c r="I191" s="21">
        <v>1</v>
      </c>
      <c r="J191" s="21">
        <v>2</v>
      </c>
      <c r="K191" s="21">
        <f t="shared" si="2"/>
        <v>20</v>
      </c>
    </row>
    <row r="192" spans="1:11" ht="14">
      <c r="A192" s="39" t="s">
        <v>793</v>
      </c>
      <c r="B192" s="21">
        <v>5</v>
      </c>
      <c r="C192" s="21">
        <v>57</v>
      </c>
      <c r="D192" s="21">
        <v>16</v>
      </c>
      <c r="E192" s="21">
        <v>15</v>
      </c>
      <c r="F192" s="21">
        <v>49</v>
      </c>
      <c r="G192" s="21">
        <v>5</v>
      </c>
      <c r="H192" s="21">
        <v>1</v>
      </c>
      <c r="I192" s="21">
        <v>12</v>
      </c>
      <c r="J192" s="21">
        <v>21</v>
      </c>
      <c r="K192" s="21">
        <f t="shared" si="2"/>
        <v>181</v>
      </c>
    </row>
    <row r="193" spans="1:11" ht="14">
      <c r="A193" s="39" t="s">
        <v>794</v>
      </c>
      <c r="B193" s="21">
        <v>5</v>
      </c>
      <c r="C193" s="21">
        <v>2</v>
      </c>
      <c r="D193" s="21">
        <v>3</v>
      </c>
      <c r="E193" s="21">
        <v>14</v>
      </c>
      <c r="F193" s="21">
        <v>15</v>
      </c>
      <c r="G193" s="21">
        <v>6</v>
      </c>
      <c r="H193" s="21">
        <v>8</v>
      </c>
      <c r="I193" s="21">
        <v>1</v>
      </c>
      <c r="J193" s="21">
        <v>20</v>
      </c>
      <c r="K193" s="21">
        <f t="shared" si="2"/>
        <v>74</v>
      </c>
    </row>
    <row r="194" spans="1:11">
      <c r="B194" s="20"/>
      <c r="C194" s="20"/>
      <c r="D194" s="20"/>
      <c r="E194" s="20"/>
      <c r="F194" s="20"/>
      <c r="G194" s="20"/>
      <c r="H194" s="20"/>
      <c r="I194" s="20"/>
      <c r="J194" s="20"/>
      <c r="K194" s="20"/>
    </row>
    <row r="195" spans="1:11" ht="14">
      <c r="A195" s="2" t="s">
        <v>558</v>
      </c>
      <c r="B195" s="20"/>
      <c r="C195" s="20"/>
      <c r="D195" s="20"/>
      <c r="E195" s="20"/>
      <c r="F195" s="20"/>
      <c r="G195" s="20"/>
      <c r="H195" s="20"/>
      <c r="I195" s="20"/>
      <c r="J195" s="20"/>
      <c r="K195" s="20"/>
    </row>
    <row r="196" spans="1:11" ht="14">
      <c r="A196" s="38" t="s">
        <v>470</v>
      </c>
      <c r="B196" s="21"/>
      <c r="C196" s="21"/>
      <c r="D196" s="21"/>
      <c r="E196" s="21"/>
      <c r="F196" s="21">
        <v>9</v>
      </c>
      <c r="G196" s="21">
        <v>6</v>
      </c>
      <c r="H196" s="21">
        <v>12</v>
      </c>
      <c r="I196" s="21">
        <v>15</v>
      </c>
      <c r="J196" s="21">
        <v>15</v>
      </c>
      <c r="K196" s="21">
        <f t="shared" si="2"/>
        <v>57</v>
      </c>
    </row>
    <row r="197" spans="1:11" ht="14">
      <c r="A197" s="39" t="s">
        <v>727</v>
      </c>
      <c r="B197" s="21"/>
      <c r="C197" s="29">
        <v>2</v>
      </c>
      <c r="D197" s="21"/>
      <c r="E197" s="21"/>
      <c r="F197" s="21"/>
      <c r="G197" s="21"/>
      <c r="H197" s="21"/>
      <c r="I197" s="21"/>
      <c r="J197" s="21"/>
      <c r="K197" s="21">
        <f t="shared" si="2"/>
        <v>2</v>
      </c>
    </row>
    <row r="198" spans="1:11" ht="14">
      <c r="A198" s="39" t="s">
        <v>471</v>
      </c>
      <c r="B198" s="21">
        <v>2</v>
      </c>
      <c r="C198" s="21">
        <v>41</v>
      </c>
      <c r="D198" s="21">
        <v>40</v>
      </c>
      <c r="E198" s="21"/>
      <c r="F198" s="21">
        <v>55</v>
      </c>
      <c r="G198" s="21">
        <v>8</v>
      </c>
      <c r="H198" s="21">
        <v>7</v>
      </c>
      <c r="I198" s="21"/>
      <c r="J198" s="21"/>
      <c r="K198" s="21">
        <f t="shared" si="2"/>
        <v>153</v>
      </c>
    </row>
    <row r="199" spans="1:11" ht="14">
      <c r="A199" s="39" t="s">
        <v>472</v>
      </c>
      <c r="B199" s="21">
        <v>12</v>
      </c>
      <c r="C199" s="21">
        <v>58</v>
      </c>
      <c r="D199" s="21">
        <v>30</v>
      </c>
      <c r="E199" s="21">
        <v>167</v>
      </c>
      <c r="F199" s="21">
        <v>186</v>
      </c>
      <c r="G199" s="21">
        <v>11</v>
      </c>
      <c r="H199" s="21"/>
      <c r="I199" s="21">
        <v>2</v>
      </c>
      <c r="J199" s="21">
        <v>5</v>
      </c>
      <c r="K199" s="21">
        <f t="shared" si="2"/>
        <v>471</v>
      </c>
    </row>
    <row r="200" spans="1:11" ht="14">
      <c r="A200" s="39" t="s">
        <v>473</v>
      </c>
      <c r="B200" s="21">
        <v>25</v>
      </c>
      <c r="C200" s="21">
        <v>5</v>
      </c>
      <c r="D200" s="21"/>
      <c r="E200" s="21"/>
      <c r="F200" s="21"/>
      <c r="G200" s="21"/>
      <c r="H200" s="21"/>
      <c r="I200" s="21"/>
      <c r="J200" s="21">
        <v>3</v>
      </c>
      <c r="K200" s="21">
        <f t="shared" si="2"/>
        <v>33</v>
      </c>
    </row>
    <row r="201" spans="1:11" ht="14">
      <c r="A201" s="39" t="s">
        <v>474</v>
      </c>
      <c r="B201" s="21"/>
      <c r="C201" s="21"/>
      <c r="D201" s="21"/>
      <c r="E201" s="21"/>
      <c r="F201" s="21"/>
      <c r="G201" s="21"/>
      <c r="H201" s="21"/>
      <c r="I201" s="21"/>
      <c r="J201" s="21">
        <v>12</v>
      </c>
      <c r="K201" s="21">
        <f t="shared" si="2"/>
        <v>12</v>
      </c>
    </row>
    <row r="202" spans="1:11" ht="14">
      <c r="A202" s="39" t="s">
        <v>475</v>
      </c>
      <c r="B202" s="21"/>
      <c r="C202" s="21">
        <v>34</v>
      </c>
      <c r="D202" s="21">
        <v>139</v>
      </c>
      <c r="E202" s="21">
        <v>320</v>
      </c>
      <c r="F202" s="21">
        <v>75</v>
      </c>
      <c r="G202" s="21"/>
      <c r="H202" s="21">
        <v>2</v>
      </c>
      <c r="I202" s="21">
        <v>32</v>
      </c>
      <c r="J202" s="21">
        <v>45</v>
      </c>
      <c r="K202" s="21">
        <f t="shared" si="2"/>
        <v>647</v>
      </c>
    </row>
    <row r="203" spans="1:11" ht="14">
      <c r="A203" s="39" t="s">
        <v>317</v>
      </c>
      <c r="B203" s="21"/>
      <c r="C203" s="21"/>
      <c r="D203" s="21">
        <v>14</v>
      </c>
      <c r="E203" s="21">
        <v>7</v>
      </c>
      <c r="F203" s="21">
        <v>17</v>
      </c>
      <c r="G203" s="21">
        <v>5</v>
      </c>
      <c r="H203" s="21">
        <v>6</v>
      </c>
      <c r="I203" s="21">
        <v>15</v>
      </c>
      <c r="J203" s="21">
        <v>17</v>
      </c>
      <c r="K203" s="21">
        <f t="shared" si="2"/>
        <v>81</v>
      </c>
    </row>
    <row r="204" spans="1:11" ht="14">
      <c r="A204" s="39" t="s">
        <v>345</v>
      </c>
      <c r="B204" s="21"/>
      <c r="C204" s="21"/>
      <c r="D204" s="21"/>
      <c r="E204" s="21">
        <v>100</v>
      </c>
      <c r="F204" s="21"/>
      <c r="G204" s="21"/>
      <c r="H204" s="21"/>
      <c r="I204" s="21"/>
      <c r="J204" s="21"/>
      <c r="K204" s="21">
        <f t="shared" si="2"/>
        <v>100</v>
      </c>
    </row>
    <row r="205" spans="1:11">
      <c r="B205" s="20"/>
      <c r="C205" s="20"/>
      <c r="D205" s="20"/>
      <c r="E205" s="20"/>
      <c r="F205" s="20"/>
      <c r="G205" s="20"/>
      <c r="H205" s="20"/>
      <c r="I205" s="20"/>
      <c r="J205" s="20"/>
      <c r="K205" s="20"/>
    </row>
    <row r="206" spans="1:11" ht="14">
      <c r="A206" s="2" t="s">
        <v>698</v>
      </c>
      <c r="B206" s="20"/>
      <c r="C206" s="20"/>
      <c r="D206" s="20"/>
      <c r="E206" s="20"/>
      <c r="F206" s="20"/>
      <c r="G206" s="20"/>
      <c r="H206" s="20"/>
      <c r="I206" s="20"/>
      <c r="J206" s="20"/>
      <c r="K206" s="20"/>
    </row>
    <row r="207" spans="1:11" ht="14">
      <c r="A207" s="38" t="s">
        <v>165</v>
      </c>
      <c r="B207" s="21">
        <v>4</v>
      </c>
      <c r="C207" s="21">
        <v>18</v>
      </c>
      <c r="D207" s="21">
        <v>1</v>
      </c>
      <c r="E207" s="21">
        <v>23</v>
      </c>
      <c r="F207" s="21">
        <v>19</v>
      </c>
      <c r="G207" s="21">
        <v>7</v>
      </c>
      <c r="H207" s="21"/>
      <c r="I207" s="21"/>
      <c r="J207" s="21"/>
      <c r="K207" s="21">
        <f t="shared" si="2"/>
        <v>72</v>
      </c>
    </row>
    <row r="208" spans="1:11" ht="14">
      <c r="A208" s="39" t="s">
        <v>320</v>
      </c>
      <c r="B208" s="21"/>
      <c r="C208" s="21"/>
      <c r="D208" s="21">
        <v>3</v>
      </c>
      <c r="E208" s="21"/>
      <c r="F208" s="21"/>
      <c r="G208" s="21">
        <v>1</v>
      </c>
      <c r="H208" s="21">
        <v>1</v>
      </c>
      <c r="I208" s="21"/>
      <c r="J208" s="21"/>
      <c r="K208" s="21">
        <f t="shared" si="2"/>
        <v>5</v>
      </c>
    </row>
    <row r="209" spans="1:11" ht="14">
      <c r="A209" s="39" t="s">
        <v>172</v>
      </c>
      <c r="B209" s="21">
        <v>8</v>
      </c>
      <c r="C209" s="21">
        <v>12</v>
      </c>
      <c r="D209" s="21"/>
      <c r="E209" s="21">
        <v>1</v>
      </c>
      <c r="F209" s="21"/>
      <c r="G209" s="21"/>
      <c r="H209" s="21"/>
      <c r="I209" s="21"/>
      <c r="J209" s="21"/>
      <c r="K209" s="21">
        <f t="shared" si="2"/>
        <v>21</v>
      </c>
    </row>
    <row r="210" spans="1:11" ht="14">
      <c r="A210" s="59" t="s">
        <v>617</v>
      </c>
      <c r="B210" s="21"/>
      <c r="C210" s="21"/>
      <c r="D210" s="21"/>
      <c r="E210" s="21"/>
      <c r="F210" s="21"/>
      <c r="G210" s="21"/>
      <c r="H210" s="21"/>
      <c r="I210" s="21"/>
      <c r="J210" s="21"/>
      <c r="K210" s="21" t="str">
        <f t="shared" si="2"/>
        <v/>
      </c>
    </row>
    <row r="211" spans="1:11" ht="14">
      <c r="A211" s="39" t="s">
        <v>133</v>
      </c>
      <c r="B211" s="21"/>
      <c r="C211" s="21">
        <v>3</v>
      </c>
      <c r="D211" s="21"/>
      <c r="E211" s="21"/>
      <c r="F211" s="21"/>
      <c r="G211" s="21"/>
      <c r="H211" s="21"/>
      <c r="I211" s="21"/>
      <c r="J211" s="29" t="s">
        <v>815</v>
      </c>
      <c r="K211" s="21">
        <f t="shared" si="2"/>
        <v>3</v>
      </c>
    </row>
    <row r="212" spans="1:11">
      <c r="A212" s="51"/>
      <c r="B212" s="20"/>
      <c r="C212" s="20"/>
      <c r="D212" s="20"/>
      <c r="E212" s="20"/>
      <c r="F212" s="20"/>
      <c r="G212" s="20"/>
      <c r="H212" s="20"/>
      <c r="I212" s="20"/>
      <c r="J212" s="20"/>
      <c r="K212" s="20" t="str">
        <f t="shared" si="2"/>
        <v/>
      </c>
    </row>
    <row r="213" spans="1:11" ht="14">
      <c r="A213" s="2" t="s">
        <v>699</v>
      </c>
      <c r="B213" s="20"/>
      <c r="C213" s="20"/>
      <c r="D213" s="20"/>
      <c r="E213" s="20"/>
      <c r="F213" s="20"/>
      <c r="G213" s="20"/>
      <c r="H213" s="20"/>
      <c r="I213" s="20"/>
      <c r="J213" s="20"/>
      <c r="K213" s="20" t="str">
        <f t="shared" si="2"/>
        <v/>
      </c>
    </row>
    <row r="214" spans="1:11" ht="14">
      <c r="A214" s="38" t="s">
        <v>75</v>
      </c>
      <c r="B214" s="21">
        <v>8</v>
      </c>
      <c r="C214" s="21">
        <v>7</v>
      </c>
      <c r="D214" s="21">
        <v>10</v>
      </c>
      <c r="E214" s="21">
        <v>13</v>
      </c>
      <c r="F214" s="21">
        <v>1</v>
      </c>
      <c r="G214" s="21">
        <v>2</v>
      </c>
      <c r="H214" s="21">
        <v>2</v>
      </c>
      <c r="I214" s="21"/>
      <c r="J214" s="21"/>
      <c r="K214" s="21">
        <f t="shared" si="2"/>
        <v>43</v>
      </c>
    </row>
    <row r="215" spans="1:11" ht="14">
      <c r="A215" s="39" t="s">
        <v>181</v>
      </c>
      <c r="B215" s="21"/>
      <c r="C215" s="21"/>
      <c r="D215" s="21"/>
      <c r="E215" s="21">
        <v>4</v>
      </c>
      <c r="F215" s="21">
        <v>4</v>
      </c>
      <c r="G215" s="21">
        <v>1</v>
      </c>
      <c r="H215" s="21">
        <v>3</v>
      </c>
      <c r="I215" s="21"/>
      <c r="J215" s="21"/>
      <c r="K215" s="21">
        <f t="shared" si="2"/>
        <v>12</v>
      </c>
    </row>
    <row r="216" spans="1:11" ht="14">
      <c r="A216" s="39" t="s">
        <v>325</v>
      </c>
      <c r="B216" s="21"/>
      <c r="C216" s="21"/>
      <c r="D216" s="21"/>
      <c r="E216" s="21"/>
      <c r="F216" s="21"/>
      <c r="G216" s="21"/>
      <c r="H216" s="21"/>
      <c r="I216" s="21"/>
      <c r="J216" s="21"/>
      <c r="K216" s="21" t="str">
        <f t="shared" si="2"/>
        <v/>
      </c>
    </row>
    <row r="217" spans="1:11" ht="14">
      <c r="A217" s="39" t="s">
        <v>326</v>
      </c>
      <c r="B217" s="21"/>
      <c r="C217" s="21"/>
      <c r="D217" s="21"/>
      <c r="E217" s="21"/>
      <c r="F217" s="21"/>
      <c r="G217" s="21"/>
      <c r="H217" s="21"/>
      <c r="I217" s="21"/>
      <c r="J217" s="21"/>
      <c r="K217" s="21" t="str">
        <f t="shared" si="2"/>
        <v/>
      </c>
    </row>
    <row r="218" spans="1:11">
      <c r="B218" s="20"/>
      <c r="C218" s="20"/>
      <c r="D218" s="20"/>
      <c r="E218" s="20"/>
      <c r="F218" s="20"/>
      <c r="G218" s="20"/>
      <c r="H218" s="20"/>
      <c r="I218" s="20"/>
      <c r="J218" s="20"/>
      <c r="K218" s="20"/>
    </row>
    <row r="219" spans="1:11" ht="14">
      <c r="A219" s="2" t="s">
        <v>560</v>
      </c>
      <c r="B219" s="20"/>
      <c r="C219" s="20"/>
      <c r="D219" s="20"/>
      <c r="E219" s="20"/>
      <c r="F219" s="20"/>
      <c r="G219" s="20"/>
      <c r="H219" s="20"/>
      <c r="I219" s="20"/>
      <c r="J219" s="20"/>
      <c r="K219" s="20"/>
    </row>
    <row r="220" spans="1:11" ht="14">
      <c r="A220" s="38" t="s">
        <v>327</v>
      </c>
      <c r="B220" s="21"/>
      <c r="C220" s="21"/>
      <c r="D220" s="21"/>
      <c r="E220" s="21">
        <v>1</v>
      </c>
      <c r="F220" s="21"/>
      <c r="G220" s="21"/>
      <c r="H220" s="21"/>
      <c r="I220" s="21"/>
      <c r="J220" s="21">
        <v>5</v>
      </c>
      <c r="K220" s="21">
        <f t="shared" si="2"/>
        <v>6</v>
      </c>
    </row>
    <row r="221" spans="1:11" ht="14">
      <c r="A221" s="39" t="s">
        <v>478</v>
      </c>
      <c r="B221" s="21"/>
      <c r="C221" s="21"/>
      <c r="D221" s="21"/>
      <c r="E221" s="21"/>
      <c r="F221" s="21">
        <v>1</v>
      </c>
      <c r="G221" s="21"/>
      <c r="H221" s="21"/>
      <c r="I221" s="21">
        <v>1</v>
      </c>
      <c r="J221" s="21"/>
      <c r="K221" s="21">
        <f t="shared" si="2"/>
        <v>2</v>
      </c>
    </row>
    <row r="222" spans="1:11" ht="14">
      <c r="A222" s="39" t="s">
        <v>629</v>
      </c>
      <c r="B222" s="21"/>
      <c r="C222" s="21"/>
      <c r="D222" s="21">
        <v>1</v>
      </c>
      <c r="E222" s="21"/>
      <c r="F222" s="21">
        <v>1</v>
      </c>
      <c r="G222" s="21"/>
      <c r="H222" s="21">
        <v>2</v>
      </c>
      <c r="I222" s="21"/>
      <c r="J222" s="21">
        <v>5</v>
      </c>
      <c r="K222" s="21">
        <f t="shared" si="2"/>
        <v>9</v>
      </c>
    </row>
    <row r="223" spans="1:11" ht="14">
      <c r="A223" s="39" t="s">
        <v>630</v>
      </c>
      <c r="B223" s="21"/>
      <c r="C223" s="21">
        <v>4</v>
      </c>
      <c r="D223" s="21">
        <v>4</v>
      </c>
      <c r="E223" s="21">
        <v>2</v>
      </c>
      <c r="F223" s="21">
        <v>2</v>
      </c>
      <c r="G223" s="21"/>
      <c r="H223" s="21">
        <v>2</v>
      </c>
      <c r="I223" s="21"/>
      <c r="J223" s="21">
        <v>2</v>
      </c>
      <c r="K223" s="21">
        <f t="shared" si="2"/>
        <v>16</v>
      </c>
    </row>
    <row r="224" spans="1:11" ht="14">
      <c r="A224" s="39" t="s">
        <v>207</v>
      </c>
      <c r="B224" s="21"/>
      <c r="C224" s="21">
        <v>4</v>
      </c>
      <c r="D224" s="21"/>
      <c r="E224" s="21"/>
      <c r="F224" s="21"/>
      <c r="G224" s="21"/>
      <c r="H224" s="21"/>
      <c r="I224" s="21"/>
      <c r="J224" s="21"/>
      <c r="K224" s="21">
        <f t="shared" si="2"/>
        <v>4</v>
      </c>
    </row>
    <row r="225" spans="1:11" ht="14">
      <c r="A225" s="39" t="s">
        <v>8</v>
      </c>
      <c r="B225" s="21"/>
      <c r="C225" s="21"/>
      <c r="D225" s="21"/>
      <c r="E225" s="21"/>
      <c r="F225" s="21">
        <v>2</v>
      </c>
      <c r="G225" s="21"/>
      <c r="H225" s="21"/>
      <c r="I225" s="21"/>
      <c r="J225" s="21"/>
      <c r="K225" s="21">
        <f t="shared" si="2"/>
        <v>2</v>
      </c>
    </row>
    <row r="226" spans="1:11">
      <c r="B226" s="20"/>
      <c r="C226" s="20"/>
      <c r="D226" s="20"/>
      <c r="E226" s="20"/>
      <c r="F226" s="20"/>
      <c r="G226" s="20"/>
      <c r="H226" s="20"/>
      <c r="I226" s="20"/>
      <c r="J226" s="20"/>
      <c r="K226" s="20"/>
    </row>
    <row r="227" spans="1:11" ht="14">
      <c r="A227" s="2" t="s">
        <v>561</v>
      </c>
      <c r="B227" s="20"/>
      <c r="C227" s="20"/>
      <c r="D227" s="20"/>
      <c r="E227" s="20"/>
      <c r="F227" s="20"/>
      <c r="G227" s="20"/>
      <c r="H227" s="20"/>
      <c r="I227" s="20"/>
      <c r="J227" s="20"/>
      <c r="K227" s="20"/>
    </row>
    <row r="228" spans="1:11" ht="14">
      <c r="A228" s="39" t="s">
        <v>595</v>
      </c>
      <c r="B228" s="21"/>
      <c r="C228" s="21"/>
      <c r="D228" s="21"/>
      <c r="E228" s="21"/>
      <c r="F228" s="21"/>
      <c r="G228" s="21"/>
      <c r="H228" s="21"/>
      <c r="I228" s="21"/>
      <c r="J228" s="21"/>
      <c r="K228" s="21" t="str">
        <f t="shared" ref="K228:K295" si="3">IF(SUM(B228:J228)&gt;0,SUM(B228:J228),"")</f>
        <v/>
      </c>
    </row>
    <row r="229" spans="1:11">
      <c r="A229" s="54"/>
      <c r="B229" s="20"/>
      <c r="C229" s="20"/>
      <c r="D229" s="20"/>
      <c r="E229" s="20"/>
      <c r="F229" s="20"/>
      <c r="G229" s="20"/>
      <c r="H229" s="20"/>
      <c r="I229" s="20"/>
      <c r="J229" s="20"/>
      <c r="K229" s="20"/>
    </row>
    <row r="230" spans="1:11" ht="14">
      <c r="A230" s="2" t="s">
        <v>562</v>
      </c>
      <c r="B230" s="20"/>
      <c r="C230" s="20"/>
      <c r="D230" s="20"/>
      <c r="E230" s="20"/>
      <c r="F230" s="20"/>
      <c r="G230" s="20"/>
      <c r="H230" s="20"/>
      <c r="I230" s="20"/>
      <c r="J230" s="20"/>
      <c r="K230" s="20"/>
    </row>
    <row r="231" spans="1:11" ht="14">
      <c r="A231" s="38" t="s">
        <v>596</v>
      </c>
      <c r="B231" s="21"/>
      <c r="C231" s="21">
        <v>4</v>
      </c>
      <c r="D231" s="21"/>
      <c r="E231" s="21"/>
      <c r="F231" s="21">
        <v>1</v>
      </c>
      <c r="G231" s="21"/>
      <c r="H231" s="21"/>
      <c r="I231" s="21"/>
      <c r="J231" s="21"/>
      <c r="K231" s="21">
        <f t="shared" si="3"/>
        <v>5</v>
      </c>
    </row>
    <row r="232" spans="1:11" ht="14">
      <c r="A232" s="38" t="s">
        <v>597</v>
      </c>
      <c r="B232" s="21">
        <v>4</v>
      </c>
      <c r="C232" s="21"/>
      <c r="D232" s="21">
        <v>5</v>
      </c>
      <c r="E232" s="21"/>
      <c r="F232" s="21">
        <v>3</v>
      </c>
      <c r="G232" s="21">
        <v>1</v>
      </c>
      <c r="H232" s="21"/>
      <c r="I232" s="21"/>
      <c r="J232" s="21">
        <v>2</v>
      </c>
      <c r="K232" s="21">
        <f t="shared" si="3"/>
        <v>15</v>
      </c>
    </row>
    <row r="233" spans="1:11">
      <c r="A233" s="54"/>
      <c r="B233" s="20"/>
      <c r="C233" s="20"/>
      <c r="D233" s="20"/>
      <c r="E233" s="20"/>
      <c r="F233" s="20"/>
      <c r="G233" s="20"/>
      <c r="H233" s="20"/>
      <c r="I233" s="20"/>
      <c r="J233" s="20"/>
      <c r="K233" s="20"/>
    </row>
    <row r="234" spans="1:11" ht="14">
      <c r="A234" s="2" t="s">
        <v>563</v>
      </c>
      <c r="B234" s="20"/>
      <c r="C234" s="20"/>
      <c r="D234" s="20"/>
      <c r="E234" s="20"/>
      <c r="F234" s="20"/>
      <c r="G234" s="20"/>
      <c r="H234" s="20"/>
      <c r="I234" s="20"/>
      <c r="J234" s="20"/>
      <c r="K234" s="20"/>
    </row>
    <row r="235" spans="1:11" ht="14">
      <c r="A235" s="38" t="s">
        <v>611</v>
      </c>
      <c r="B235" s="21"/>
      <c r="C235" s="21"/>
      <c r="D235" s="21">
        <v>3</v>
      </c>
      <c r="E235" s="21">
        <v>15</v>
      </c>
      <c r="F235" s="21">
        <v>12</v>
      </c>
      <c r="G235" s="21">
        <v>14</v>
      </c>
      <c r="H235" s="21">
        <v>14</v>
      </c>
      <c r="I235" s="21"/>
      <c r="J235" s="21"/>
      <c r="K235" s="21">
        <f t="shared" si="3"/>
        <v>58</v>
      </c>
    </row>
    <row r="236" spans="1:11" ht="14">
      <c r="A236" s="39" t="s">
        <v>613</v>
      </c>
      <c r="B236" s="21"/>
      <c r="C236" s="21"/>
      <c r="D236" s="21"/>
      <c r="E236" s="21"/>
      <c r="F236" s="21"/>
      <c r="G236" s="21">
        <v>2</v>
      </c>
      <c r="H236" s="21">
        <v>28</v>
      </c>
      <c r="I236" s="21">
        <v>27</v>
      </c>
      <c r="J236" s="21">
        <v>21</v>
      </c>
      <c r="K236" s="21">
        <f t="shared" si="3"/>
        <v>78</v>
      </c>
    </row>
    <row r="237" spans="1:11" ht="14">
      <c r="A237" s="39" t="s">
        <v>740</v>
      </c>
      <c r="B237" s="21"/>
      <c r="C237" s="21"/>
      <c r="D237" s="21"/>
      <c r="E237" s="21"/>
      <c r="F237" s="21"/>
      <c r="G237" s="21"/>
      <c r="H237" s="21"/>
      <c r="I237" s="21"/>
      <c r="J237" s="21"/>
      <c r="K237" s="21" t="str">
        <f t="shared" si="3"/>
        <v/>
      </c>
    </row>
    <row r="238" spans="1:11" ht="14">
      <c r="A238" s="39" t="s">
        <v>1039</v>
      </c>
      <c r="B238" s="21">
        <v>1</v>
      </c>
      <c r="C238" s="21"/>
      <c r="D238" s="21">
        <v>5</v>
      </c>
      <c r="E238" s="21"/>
      <c r="F238" s="21"/>
      <c r="G238" s="21"/>
      <c r="H238" s="21"/>
      <c r="I238" s="21"/>
      <c r="J238" s="21"/>
      <c r="K238" s="21">
        <f t="shared" si="3"/>
        <v>6</v>
      </c>
    </row>
    <row r="239" spans="1:11" ht="14">
      <c r="A239" s="39" t="s">
        <v>134</v>
      </c>
      <c r="B239" s="21"/>
      <c r="C239" s="21"/>
      <c r="D239" s="22"/>
      <c r="E239" s="22"/>
      <c r="F239" s="22"/>
      <c r="G239" s="22"/>
      <c r="H239" s="34">
        <v>1</v>
      </c>
      <c r="I239" s="21"/>
      <c r="J239" s="22"/>
      <c r="K239" s="21">
        <f t="shared" si="3"/>
        <v>1</v>
      </c>
    </row>
    <row r="240" spans="1:11" ht="14">
      <c r="A240" s="39" t="s">
        <v>1040</v>
      </c>
      <c r="B240" s="21">
        <v>1</v>
      </c>
      <c r="C240" s="21">
        <v>1</v>
      </c>
      <c r="D240" s="21"/>
      <c r="E240" s="21"/>
      <c r="F240" s="21">
        <v>2</v>
      </c>
      <c r="G240" s="21"/>
      <c r="H240" s="21">
        <v>1</v>
      </c>
      <c r="I240" s="21"/>
      <c r="J240" s="21"/>
      <c r="K240" s="21">
        <f t="shared" si="3"/>
        <v>5</v>
      </c>
    </row>
    <row r="241" spans="1:11" ht="14">
      <c r="A241" s="39" t="s">
        <v>658</v>
      </c>
      <c r="B241" s="21">
        <v>37</v>
      </c>
      <c r="C241" s="21">
        <v>49</v>
      </c>
      <c r="D241" s="21">
        <v>50</v>
      </c>
      <c r="E241" s="21">
        <v>39</v>
      </c>
      <c r="F241" s="21">
        <v>85</v>
      </c>
      <c r="G241" s="21">
        <v>15</v>
      </c>
      <c r="H241" s="21">
        <v>14</v>
      </c>
      <c r="I241" s="21">
        <v>3</v>
      </c>
      <c r="J241" s="21">
        <v>11</v>
      </c>
      <c r="K241" s="21">
        <f t="shared" si="3"/>
        <v>303</v>
      </c>
    </row>
    <row r="242" spans="1:11" ht="14">
      <c r="A242" s="54" t="s">
        <v>303</v>
      </c>
      <c r="B242" s="21">
        <v>1</v>
      </c>
      <c r="C242" s="21"/>
      <c r="D242" s="21"/>
      <c r="E242" s="21">
        <v>1</v>
      </c>
      <c r="F242" s="21"/>
      <c r="G242" s="21"/>
      <c r="H242" s="21"/>
      <c r="I242" s="21"/>
      <c r="J242" s="21"/>
      <c r="K242" s="21">
        <f t="shared" si="3"/>
        <v>2</v>
      </c>
    </row>
    <row r="243" spans="1:11">
      <c r="A243" s="54"/>
      <c r="B243" s="20"/>
      <c r="C243" s="20"/>
      <c r="D243" s="20"/>
      <c r="E243" s="20"/>
      <c r="F243" s="20"/>
      <c r="G243" s="20"/>
      <c r="H243" s="20"/>
      <c r="I243" s="20"/>
      <c r="J243" s="20"/>
      <c r="K243" s="20"/>
    </row>
    <row r="244" spans="1:11" ht="14">
      <c r="A244" s="2" t="s">
        <v>564</v>
      </c>
      <c r="B244" s="20"/>
      <c r="C244" s="20"/>
      <c r="D244" s="20"/>
      <c r="E244" s="20"/>
      <c r="F244" s="20"/>
      <c r="G244" s="20"/>
      <c r="H244" s="20"/>
      <c r="I244" s="20"/>
      <c r="J244" s="20"/>
      <c r="K244" s="20"/>
    </row>
    <row r="245" spans="1:11" ht="14">
      <c r="A245" s="39" t="s">
        <v>135</v>
      </c>
      <c r="B245" s="21"/>
      <c r="C245" s="21"/>
      <c r="D245" s="21"/>
      <c r="E245" s="21"/>
      <c r="F245" s="21"/>
      <c r="G245" s="21"/>
      <c r="H245" s="21"/>
      <c r="I245" s="21"/>
      <c r="J245" s="21"/>
      <c r="K245" s="21" t="str">
        <f t="shared" si="3"/>
        <v/>
      </c>
    </row>
    <row r="246" spans="1:11" ht="14">
      <c r="A246" s="38" t="s">
        <v>659</v>
      </c>
      <c r="B246" s="21"/>
      <c r="C246" s="21"/>
      <c r="D246" s="21"/>
      <c r="E246" s="21"/>
      <c r="F246" s="21"/>
      <c r="G246" s="21"/>
      <c r="H246" s="21"/>
      <c r="I246" s="21"/>
      <c r="J246" s="21"/>
      <c r="K246" s="21" t="str">
        <f t="shared" si="3"/>
        <v/>
      </c>
    </row>
    <row r="247" spans="1:11">
      <c r="A247" s="54"/>
      <c r="B247" s="20"/>
      <c r="C247" s="20"/>
      <c r="D247" s="20"/>
      <c r="E247" s="20"/>
      <c r="F247" s="20"/>
      <c r="G247" s="20"/>
      <c r="H247" s="20"/>
      <c r="I247" s="20"/>
      <c r="J247" s="20"/>
      <c r="K247" s="20"/>
    </row>
    <row r="248" spans="1:11" ht="14">
      <c r="A248" s="2" t="s">
        <v>565</v>
      </c>
      <c r="B248" s="20"/>
      <c r="C248" s="20"/>
      <c r="D248" s="20"/>
      <c r="E248" s="20"/>
      <c r="F248" s="20"/>
      <c r="G248" s="20"/>
      <c r="H248" s="20"/>
      <c r="I248" s="20"/>
      <c r="J248" s="20"/>
      <c r="K248" s="20"/>
    </row>
    <row r="249" spans="1:11" ht="14">
      <c r="A249" s="39" t="s">
        <v>661</v>
      </c>
      <c r="B249" s="21"/>
      <c r="C249" s="21"/>
      <c r="D249" s="21">
        <v>1</v>
      </c>
      <c r="E249" s="21"/>
      <c r="F249" s="21">
        <v>1</v>
      </c>
      <c r="G249" s="21"/>
      <c r="H249" s="21"/>
      <c r="I249" s="21"/>
      <c r="J249" s="21"/>
      <c r="K249" s="21">
        <f t="shared" si="3"/>
        <v>2</v>
      </c>
    </row>
    <row r="250" spans="1:11">
      <c r="A250" s="54"/>
      <c r="B250" s="20"/>
      <c r="C250" s="20"/>
      <c r="D250" s="20"/>
      <c r="E250" s="20"/>
      <c r="F250" s="20"/>
      <c r="G250" s="20"/>
      <c r="H250" s="20"/>
      <c r="I250" s="20"/>
      <c r="J250" s="20"/>
      <c r="K250" s="20"/>
    </row>
    <row r="251" spans="1:11" ht="14">
      <c r="A251" s="2" t="s">
        <v>566</v>
      </c>
      <c r="B251" s="20"/>
      <c r="C251" s="20"/>
      <c r="D251" s="20"/>
      <c r="E251" s="20"/>
      <c r="F251" s="20"/>
      <c r="G251" s="20"/>
      <c r="H251" s="20"/>
      <c r="I251" s="20"/>
      <c r="J251" s="20"/>
      <c r="K251" s="20"/>
    </row>
    <row r="252" spans="1:11" ht="14">
      <c r="A252" s="38" t="s">
        <v>662</v>
      </c>
      <c r="B252" s="21"/>
      <c r="C252" s="21"/>
      <c r="D252" s="21"/>
      <c r="E252" s="21"/>
      <c r="F252" s="21"/>
      <c r="G252" s="21"/>
      <c r="H252" s="21"/>
      <c r="I252" s="21"/>
      <c r="J252" s="21">
        <v>1</v>
      </c>
      <c r="K252" s="21">
        <f t="shared" si="3"/>
        <v>1</v>
      </c>
    </row>
    <row r="253" spans="1:11" ht="14">
      <c r="A253" s="39" t="s">
        <v>660</v>
      </c>
      <c r="B253" s="21">
        <v>20</v>
      </c>
      <c r="C253" s="21">
        <v>113</v>
      </c>
      <c r="D253" s="21">
        <v>25</v>
      </c>
      <c r="E253" s="21">
        <v>152</v>
      </c>
      <c r="F253" s="21">
        <v>160</v>
      </c>
      <c r="G253" s="21">
        <v>45</v>
      </c>
      <c r="H253" s="21">
        <v>50</v>
      </c>
      <c r="I253" s="21">
        <v>28</v>
      </c>
      <c r="J253" s="21">
        <v>20</v>
      </c>
      <c r="K253" s="21">
        <f t="shared" si="3"/>
        <v>613</v>
      </c>
    </row>
    <row r="254" spans="1:11">
      <c r="A254" s="54"/>
      <c r="B254" s="20"/>
      <c r="C254" s="20"/>
      <c r="D254" s="20"/>
      <c r="E254" s="20"/>
      <c r="F254" s="20"/>
      <c r="G254" s="20"/>
      <c r="H254" s="20"/>
      <c r="I254" s="20"/>
      <c r="J254" s="20"/>
      <c r="K254" s="20"/>
    </row>
    <row r="255" spans="1:11" ht="14">
      <c r="A255" s="2" t="s">
        <v>405</v>
      </c>
      <c r="B255" s="20"/>
      <c r="C255" s="20"/>
      <c r="D255" s="20"/>
      <c r="E255" s="20"/>
      <c r="F255" s="20"/>
      <c r="G255" s="20"/>
      <c r="H255" s="20"/>
      <c r="I255" s="20"/>
      <c r="J255" s="20"/>
      <c r="K255" s="20"/>
    </row>
    <row r="256" spans="1:11" ht="14">
      <c r="A256" s="38" t="s">
        <v>620</v>
      </c>
      <c r="B256" s="21"/>
      <c r="C256" s="21">
        <v>5</v>
      </c>
      <c r="D256" s="21">
        <v>2</v>
      </c>
      <c r="E256" s="21">
        <v>1</v>
      </c>
      <c r="F256" s="21">
        <v>26</v>
      </c>
      <c r="G256" s="21">
        <v>10</v>
      </c>
      <c r="H256" s="21">
        <v>4</v>
      </c>
      <c r="I256" s="21"/>
      <c r="J256" s="21">
        <v>2</v>
      </c>
      <c r="K256" s="21">
        <f t="shared" si="3"/>
        <v>50</v>
      </c>
    </row>
    <row r="257" spans="1:11" ht="14">
      <c r="A257" s="39" t="s">
        <v>166</v>
      </c>
      <c r="B257" s="21">
        <v>2</v>
      </c>
      <c r="C257" s="21">
        <v>47</v>
      </c>
      <c r="D257" s="21">
        <v>23</v>
      </c>
      <c r="E257" s="21">
        <v>30</v>
      </c>
      <c r="F257" s="21">
        <v>13</v>
      </c>
      <c r="G257" s="21">
        <v>4</v>
      </c>
      <c r="H257" s="21">
        <v>6</v>
      </c>
      <c r="I257" s="21"/>
      <c r="J257" s="29" t="s">
        <v>815</v>
      </c>
      <c r="K257" s="21">
        <f t="shared" si="3"/>
        <v>125</v>
      </c>
    </row>
    <row r="258" spans="1:11" ht="14">
      <c r="A258" s="39" t="s">
        <v>176</v>
      </c>
      <c r="B258" s="21">
        <v>1</v>
      </c>
      <c r="C258" s="21">
        <v>3</v>
      </c>
      <c r="D258" s="21">
        <v>4</v>
      </c>
      <c r="E258" s="21">
        <v>3</v>
      </c>
      <c r="F258" s="21">
        <v>1</v>
      </c>
      <c r="G258" s="21"/>
      <c r="H258" s="21"/>
      <c r="I258" s="21"/>
      <c r="J258" s="21">
        <v>3</v>
      </c>
      <c r="K258" s="21">
        <f t="shared" si="3"/>
        <v>15</v>
      </c>
    </row>
    <row r="259" spans="1:11" ht="14">
      <c r="A259" s="39" t="s">
        <v>177</v>
      </c>
      <c r="B259" s="21">
        <v>19</v>
      </c>
      <c r="C259" s="21">
        <v>10</v>
      </c>
      <c r="D259" s="21">
        <v>39</v>
      </c>
      <c r="E259" s="21">
        <v>43</v>
      </c>
      <c r="F259" s="21">
        <v>30</v>
      </c>
      <c r="G259" s="21">
        <v>11</v>
      </c>
      <c r="H259" s="21">
        <v>3</v>
      </c>
      <c r="I259" s="21">
        <v>1</v>
      </c>
      <c r="J259" s="21">
        <v>4</v>
      </c>
      <c r="K259" s="21">
        <f t="shared" si="3"/>
        <v>160</v>
      </c>
    </row>
    <row r="260" spans="1:11" ht="14">
      <c r="A260" s="39" t="s">
        <v>178</v>
      </c>
      <c r="B260" s="21"/>
      <c r="C260" s="21">
        <v>39</v>
      </c>
      <c r="D260" s="21">
        <v>10</v>
      </c>
      <c r="E260" s="21"/>
      <c r="F260" s="21">
        <v>8</v>
      </c>
      <c r="G260" s="21"/>
      <c r="H260" s="21"/>
      <c r="I260" s="21"/>
      <c r="J260" s="21"/>
      <c r="K260" s="21">
        <f t="shared" si="3"/>
        <v>57</v>
      </c>
    </row>
    <row r="261" spans="1:11" ht="14">
      <c r="A261" s="39" t="s">
        <v>72</v>
      </c>
      <c r="B261" s="21">
        <v>4</v>
      </c>
      <c r="C261" s="21"/>
      <c r="D261" s="21"/>
      <c r="E261" s="21"/>
      <c r="F261" s="21">
        <v>2</v>
      </c>
      <c r="G261" s="21"/>
      <c r="H261" s="21"/>
      <c r="I261" s="21"/>
      <c r="J261" s="21"/>
      <c r="K261" s="21">
        <f t="shared" si="3"/>
        <v>6</v>
      </c>
    </row>
    <row r="262" spans="1:11" ht="14">
      <c r="A262" s="39" t="s">
        <v>400</v>
      </c>
      <c r="B262" s="21"/>
      <c r="C262" s="21"/>
      <c r="D262" s="21"/>
      <c r="E262" s="21"/>
      <c r="F262" s="21"/>
      <c r="G262" s="21"/>
      <c r="H262" s="21"/>
      <c r="I262" s="21"/>
      <c r="J262" s="21"/>
      <c r="K262" s="21" t="str">
        <f t="shared" si="3"/>
        <v/>
      </c>
    </row>
    <row r="263" spans="1:11" ht="14">
      <c r="A263" s="39" t="s">
        <v>583</v>
      </c>
      <c r="B263" s="21">
        <v>3</v>
      </c>
      <c r="C263" s="21">
        <v>10</v>
      </c>
      <c r="D263" s="21">
        <v>3</v>
      </c>
      <c r="E263" s="21">
        <v>1</v>
      </c>
      <c r="F263" s="21"/>
      <c r="G263" s="21"/>
      <c r="H263" s="21"/>
      <c r="I263" s="21"/>
      <c r="J263" s="21"/>
      <c r="K263" s="21">
        <f t="shared" si="3"/>
        <v>17</v>
      </c>
    </row>
    <row r="264" spans="1:11" ht="14">
      <c r="A264" s="39" t="s">
        <v>520</v>
      </c>
      <c r="B264" s="21"/>
      <c r="C264" s="21">
        <v>5</v>
      </c>
      <c r="D264" s="21">
        <v>8</v>
      </c>
      <c r="E264" s="21">
        <v>1</v>
      </c>
      <c r="F264" s="21">
        <v>2</v>
      </c>
      <c r="G264" s="21">
        <v>2</v>
      </c>
      <c r="H264" s="21"/>
      <c r="I264" s="21"/>
      <c r="J264" s="21"/>
      <c r="K264" s="21">
        <f t="shared" si="3"/>
        <v>18</v>
      </c>
    </row>
    <row r="265" spans="1:11" ht="14">
      <c r="A265" s="39" t="s">
        <v>521</v>
      </c>
      <c r="B265" s="21"/>
      <c r="C265" s="21">
        <v>1</v>
      </c>
      <c r="D265" s="21"/>
      <c r="E265" s="21">
        <v>2</v>
      </c>
      <c r="F265" s="21">
        <v>2</v>
      </c>
      <c r="G265" s="21">
        <v>4</v>
      </c>
      <c r="H265" s="21">
        <v>7</v>
      </c>
      <c r="I265" s="21"/>
      <c r="J265" s="21">
        <v>3</v>
      </c>
      <c r="K265" s="21">
        <f t="shared" si="3"/>
        <v>19</v>
      </c>
    </row>
    <row r="266" spans="1:11" ht="14">
      <c r="A266" s="54" t="s">
        <v>288</v>
      </c>
      <c r="B266" s="21"/>
      <c r="C266" s="21"/>
      <c r="D266" s="21"/>
      <c r="E266" s="21"/>
      <c r="F266" s="21"/>
      <c r="G266" s="21"/>
      <c r="H266" s="21"/>
      <c r="I266" s="21"/>
      <c r="J266" s="21"/>
      <c r="K266" s="21" t="str">
        <f t="shared" si="3"/>
        <v/>
      </c>
    </row>
    <row r="267" spans="1:11" ht="14">
      <c r="A267" s="54" t="s">
        <v>208</v>
      </c>
      <c r="B267" s="21"/>
      <c r="C267" s="21"/>
      <c r="D267" s="21"/>
      <c r="E267" s="21"/>
      <c r="F267" s="21"/>
      <c r="G267" s="21"/>
      <c r="H267" s="21"/>
      <c r="I267" s="21"/>
      <c r="J267" s="21"/>
      <c r="K267" s="21" t="str">
        <f t="shared" si="3"/>
        <v/>
      </c>
    </row>
    <row r="268" spans="1:11">
      <c r="A268" s="54"/>
      <c r="B268" s="20"/>
      <c r="C268" s="20"/>
      <c r="D268" s="20"/>
      <c r="E268" s="20"/>
      <c r="F268" s="20"/>
      <c r="G268" s="20"/>
      <c r="H268" s="20"/>
      <c r="I268" s="20"/>
      <c r="J268" s="20"/>
      <c r="K268" s="20"/>
    </row>
    <row r="269" spans="1:11" ht="14">
      <c r="A269" s="2" t="s">
        <v>73</v>
      </c>
      <c r="B269" s="20"/>
      <c r="C269" s="20"/>
      <c r="D269" s="20"/>
      <c r="E269" s="20"/>
      <c r="F269" s="20"/>
      <c r="G269" s="20"/>
      <c r="H269" s="20"/>
      <c r="I269" s="20"/>
      <c r="J269" s="20"/>
      <c r="K269" s="20"/>
    </row>
    <row r="270" spans="1:11" ht="14">
      <c r="A270" s="38" t="s">
        <v>535</v>
      </c>
      <c r="B270" s="21"/>
      <c r="C270" s="21">
        <v>15</v>
      </c>
      <c r="D270" s="21">
        <v>14</v>
      </c>
      <c r="E270" s="21">
        <v>27</v>
      </c>
      <c r="F270" s="21">
        <v>29</v>
      </c>
      <c r="G270" s="21">
        <v>1</v>
      </c>
      <c r="H270" s="21">
        <v>8</v>
      </c>
      <c r="I270" s="21"/>
      <c r="J270" s="21">
        <v>2</v>
      </c>
      <c r="K270" s="21">
        <f t="shared" si="3"/>
        <v>96</v>
      </c>
    </row>
    <row r="271" spans="1:11">
      <c r="A271" s="54"/>
      <c r="B271" s="20"/>
      <c r="C271" s="20"/>
      <c r="D271" s="20"/>
      <c r="E271" s="20"/>
      <c r="F271" s="20"/>
      <c r="G271" s="20"/>
      <c r="H271" s="20"/>
      <c r="I271" s="20"/>
      <c r="J271" s="20"/>
      <c r="K271" s="20"/>
    </row>
    <row r="272" spans="1:11" ht="14">
      <c r="A272" s="2" t="s">
        <v>74</v>
      </c>
      <c r="B272" s="20"/>
      <c r="C272" s="20"/>
      <c r="D272" s="20"/>
      <c r="E272" s="20"/>
      <c r="F272" s="20"/>
      <c r="G272" s="20"/>
      <c r="H272" s="20"/>
      <c r="I272" s="20"/>
      <c r="J272" s="20"/>
      <c r="K272" s="20"/>
    </row>
    <row r="273" spans="1:11" ht="14">
      <c r="A273" s="38" t="s">
        <v>586</v>
      </c>
      <c r="B273" s="21"/>
      <c r="C273" s="21">
        <v>38</v>
      </c>
      <c r="D273" s="21"/>
      <c r="E273" s="21">
        <v>9</v>
      </c>
      <c r="F273" s="21">
        <v>23</v>
      </c>
      <c r="G273" s="21">
        <v>5</v>
      </c>
      <c r="H273" s="21">
        <v>1</v>
      </c>
      <c r="I273" s="21"/>
      <c r="J273" s="21"/>
      <c r="K273" s="21">
        <f t="shared" si="3"/>
        <v>76</v>
      </c>
    </row>
    <row r="274" spans="1:11" ht="14">
      <c r="A274" s="39" t="s">
        <v>882</v>
      </c>
      <c r="B274" s="21"/>
      <c r="C274" s="21"/>
      <c r="D274" s="21"/>
      <c r="E274" s="21">
        <v>4</v>
      </c>
      <c r="F274" s="21">
        <v>7</v>
      </c>
      <c r="G274" s="21">
        <v>3</v>
      </c>
      <c r="H274" s="21">
        <v>1</v>
      </c>
      <c r="I274" s="21"/>
      <c r="J274" s="21">
        <v>1</v>
      </c>
      <c r="K274" s="21">
        <f t="shared" si="3"/>
        <v>16</v>
      </c>
    </row>
    <row r="275" spans="1:11" ht="14">
      <c r="A275" s="39" t="s">
        <v>536</v>
      </c>
      <c r="B275" s="21">
        <v>3</v>
      </c>
      <c r="C275" s="21">
        <v>14</v>
      </c>
      <c r="D275" s="21">
        <v>11</v>
      </c>
      <c r="E275" s="21">
        <v>8</v>
      </c>
      <c r="F275" s="21">
        <v>15</v>
      </c>
      <c r="G275" s="21">
        <v>5</v>
      </c>
      <c r="H275" s="21"/>
      <c r="I275" s="21"/>
      <c r="J275" s="21"/>
      <c r="K275" s="21">
        <f t="shared" si="3"/>
        <v>56</v>
      </c>
    </row>
    <row r="276" spans="1:11" ht="14">
      <c r="A276" s="39" t="s">
        <v>380</v>
      </c>
      <c r="B276" s="21">
        <v>2</v>
      </c>
      <c r="C276" s="21">
        <v>9</v>
      </c>
      <c r="D276" s="21">
        <v>8</v>
      </c>
      <c r="E276" s="21">
        <v>38</v>
      </c>
      <c r="F276" s="21">
        <v>31</v>
      </c>
      <c r="G276" s="21">
        <v>12</v>
      </c>
      <c r="H276" s="21">
        <v>8</v>
      </c>
      <c r="I276" s="21">
        <v>1</v>
      </c>
      <c r="J276" s="21"/>
      <c r="K276" s="21">
        <f t="shared" si="3"/>
        <v>109</v>
      </c>
    </row>
    <row r="277" spans="1:11" ht="14">
      <c r="A277" s="39" t="s">
        <v>381</v>
      </c>
      <c r="B277" s="21"/>
      <c r="C277" s="21"/>
      <c r="D277" s="21"/>
      <c r="E277" s="21"/>
      <c r="F277" s="21"/>
      <c r="G277" s="21"/>
      <c r="H277" s="21"/>
      <c r="I277" s="21"/>
      <c r="J277" s="21"/>
      <c r="K277" s="21" t="str">
        <f t="shared" si="3"/>
        <v/>
      </c>
    </row>
    <row r="278" spans="1:11" ht="14">
      <c r="A278" s="39" t="s">
        <v>382</v>
      </c>
      <c r="B278" s="21"/>
      <c r="C278" s="21"/>
      <c r="D278" s="21"/>
      <c r="E278" s="21"/>
      <c r="F278" s="21"/>
      <c r="G278" s="21"/>
      <c r="H278" s="21">
        <v>1</v>
      </c>
      <c r="I278" s="21">
        <v>1</v>
      </c>
      <c r="J278" s="21">
        <v>4</v>
      </c>
      <c r="K278" s="21">
        <f t="shared" si="3"/>
        <v>6</v>
      </c>
    </row>
    <row r="279" spans="1:11" ht="14">
      <c r="A279" s="39" t="s">
        <v>232</v>
      </c>
      <c r="B279" s="21"/>
      <c r="C279" s="21"/>
      <c r="D279" s="21"/>
      <c r="E279" s="21"/>
      <c r="F279" s="21">
        <v>1</v>
      </c>
      <c r="G279" s="21">
        <v>7</v>
      </c>
      <c r="H279" s="21">
        <v>5</v>
      </c>
      <c r="I279" s="21"/>
      <c r="J279" s="21">
        <v>2</v>
      </c>
      <c r="K279" s="21">
        <f t="shared" si="3"/>
        <v>15</v>
      </c>
    </row>
    <row r="280" spans="1:11" ht="14">
      <c r="A280" s="39" t="s">
        <v>287</v>
      </c>
      <c r="B280" s="21"/>
      <c r="C280" s="21"/>
      <c r="D280" s="21"/>
      <c r="E280" s="21"/>
      <c r="F280" s="21"/>
      <c r="G280" s="21"/>
      <c r="H280" s="21"/>
      <c r="I280" s="21"/>
      <c r="J280" s="21"/>
      <c r="K280" s="21" t="str">
        <f t="shared" si="3"/>
        <v/>
      </c>
    </row>
    <row r="281" spans="1:11" ht="14">
      <c r="A281" s="39" t="s">
        <v>233</v>
      </c>
      <c r="B281" s="21"/>
      <c r="C281" s="21"/>
      <c r="D281" s="21"/>
      <c r="E281" s="21"/>
      <c r="F281" s="21"/>
      <c r="G281" s="21"/>
      <c r="H281" s="21"/>
      <c r="I281" s="21"/>
      <c r="J281" s="29" t="s">
        <v>815</v>
      </c>
      <c r="K281" s="21" t="str">
        <f t="shared" si="3"/>
        <v/>
      </c>
    </row>
    <row r="282" spans="1:11" ht="14">
      <c r="A282" s="39" t="s">
        <v>234</v>
      </c>
      <c r="B282" s="21"/>
      <c r="C282" s="21">
        <v>1</v>
      </c>
      <c r="D282" s="21">
        <v>4</v>
      </c>
      <c r="E282" s="21"/>
      <c r="F282" s="21">
        <v>17</v>
      </c>
      <c r="G282" s="60"/>
      <c r="H282" s="36"/>
      <c r="I282" s="21">
        <v>1</v>
      </c>
      <c r="J282" s="21">
        <v>3</v>
      </c>
      <c r="K282" s="21">
        <f t="shared" si="3"/>
        <v>26</v>
      </c>
    </row>
    <row r="283" spans="1:11" ht="14">
      <c r="A283" s="39" t="s">
        <v>120</v>
      </c>
      <c r="B283" s="21"/>
      <c r="C283" s="21"/>
      <c r="D283" s="21"/>
      <c r="E283" s="21"/>
      <c r="F283" s="21"/>
      <c r="G283" s="21"/>
      <c r="H283" s="21"/>
      <c r="I283" s="21"/>
      <c r="J283" s="21"/>
      <c r="K283" s="21" t="str">
        <f t="shared" si="3"/>
        <v/>
      </c>
    </row>
    <row r="284" spans="1:11" ht="14">
      <c r="A284" s="39" t="s">
        <v>121</v>
      </c>
      <c r="B284" s="34"/>
      <c r="C284" s="34">
        <v>1</v>
      </c>
      <c r="D284" s="21">
        <v>2</v>
      </c>
      <c r="E284" s="21"/>
      <c r="F284" s="21"/>
      <c r="G284" s="21"/>
      <c r="H284" s="21"/>
      <c r="I284" s="21"/>
      <c r="J284" s="21"/>
      <c r="K284" s="21">
        <f t="shared" si="3"/>
        <v>3</v>
      </c>
    </row>
    <row r="285" spans="1:11" ht="14">
      <c r="A285" s="39" t="s">
        <v>122</v>
      </c>
      <c r="B285" s="21">
        <v>3</v>
      </c>
      <c r="C285" s="21">
        <v>11</v>
      </c>
      <c r="D285" s="21">
        <v>6</v>
      </c>
      <c r="E285" s="21">
        <v>5</v>
      </c>
      <c r="F285" s="21">
        <v>23</v>
      </c>
      <c r="G285" s="21">
        <v>12</v>
      </c>
      <c r="H285" s="21"/>
      <c r="I285" s="21"/>
      <c r="J285" s="21">
        <v>17</v>
      </c>
      <c r="K285" s="21">
        <f t="shared" si="3"/>
        <v>77</v>
      </c>
    </row>
    <row r="286" spans="1:11" ht="14">
      <c r="A286" s="39" t="s">
        <v>2</v>
      </c>
      <c r="B286" s="21"/>
      <c r="C286" s="21"/>
      <c r="D286" s="21"/>
      <c r="E286" s="21"/>
      <c r="F286" s="21">
        <v>1</v>
      </c>
      <c r="G286" s="21"/>
      <c r="H286" s="21"/>
      <c r="I286" s="21"/>
      <c r="J286" s="21">
        <v>4</v>
      </c>
      <c r="K286" s="21">
        <f t="shared" si="3"/>
        <v>5</v>
      </c>
    </row>
    <row r="287" spans="1:11" ht="14">
      <c r="A287" s="39" t="s">
        <v>420</v>
      </c>
      <c r="B287" s="21">
        <v>15</v>
      </c>
      <c r="C287" s="21">
        <v>20</v>
      </c>
      <c r="D287" s="21">
        <v>4</v>
      </c>
      <c r="E287" s="21">
        <v>18</v>
      </c>
      <c r="F287" s="21">
        <v>5</v>
      </c>
      <c r="G287" s="21">
        <v>2</v>
      </c>
      <c r="H287" s="21">
        <v>8</v>
      </c>
      <c r="I287" s="21">
        <v>19</v>
      </c>
      <c r="J287" s="21">
        <v>9</v>
      </c>
      <c r="K287" s="21">
        <f t="shared" si="3"/>
        <v>100</v>
      </c>
    </row>
    <row r="288" spans="1:11" ht="14">
      <c r="A288" s="39" t="s">
        <v>856</v>
      </c>
      <c r="B288" s="34">
        <v>1</v>
      </c>
      <c r="C288" s="34"/>
      <c r="D288" s="21"/>
      <c r="E288" s="21">
        <v>9</v>
      </c>
      <c r="F288" s="21">
        <v>21</v>
      </c>
      <c r="G288" s="21"/>
      <c r="H288" s="21">
        <v>9</v>
      </c>
      <c r="I288" s="21">
        <v>3</v>
      </c>
      <c r="J288" s="21">
        <v>6</v>
      </c>
      <c r="K288" s="21">
        <f t="shared" si="3"/>
        <v>49</v>
      </c>
    </row>
    <row r="289" spans="1:11" ht="14">
      <c r="A289" s="39" t="s">
        <v>744</v>
      </c>
      <c r="B289" s="27"/>
      <c r="C289" s="27"/>
      <c r="D289" s="21"/>
      <c r="E289" s="21"/>
      <c r="F289" s="21"/>
      <c r="G289" s="21"/>
      <c r="H289" s="21"/>
      <c r="I289" s="21"/>
      <c r="J289" s="21"/>
      <c r="K289" s="21" t="str">
        <f t="shared" si="3"/>
        <v/>
      </c>
    </row>
    <row r="290" spans="1:11" ht="14">
      <c r="A290" s="39" t="s">
        <v>857</v>
      </c>
      <c r="B290" s="21">
        <v>16</v>
      </c>
      <c r="C290" s="21">
        <v>36</v>
      </c>
      <c r="D290" s="21">
        <v>27</v>
      </c>
      <c r="E290" s="21">
        <v>6</v>
      </c>
      <c r="F290" s="21">
        <v>22</v>
      </c>
      <c r="G290" s="21"/>
      <c r="H290" s="21">
        <v>5</v>
      </c>
      <c r="I290" s="21"/>
      <c r="J290" s="21"/>
      <c r="K290" s="21">
        <f t="shared" si="3"/>
        <v>112</v>
      </c>
    </row>
    <row r="291" spans="1:11" ht="14">
      <c r="A291" s="39" t="s">
        <v>209</v>
      </c>
      <c r="B291" s="21"/>
      <c r="C291" s="21">
        <v>2</v>
      </c>
      <c r="D291" s="21"/>
      <c r="E291" s="21"/>
      <c r="F291" s="21"/>
      <c r="G291" s="21"/>
      <c r="H291" s="21"/>
      <c r="I291" s="21"/>
      <c r="J291" s="21"/>
      <c r="K291" s="21">
        <f t="shared" si="3"/>
        <v>2</v>
      </c>
    </row>
    <row r="292" spans="1:11">
      <c r="B292" s="20"/>
      <c r="C292" s="20"/>
      <c r="D292" s="20"/>
      <c r="E292" s="20"/>
      <c r="F292" s="20"/>
      <c r="G292" s="20"/>
      <c r="H292" s="20"/>
      <c r="I292" s="20"/>
      <c r="J292" s="20"/>
      <c r="K292" s="20"/>
    </row>
    <row r="293" spans="1:11" ht="14">
      <c r="A293" s="2" t="s">
        <v>1041</v>
      </c>
      <c r="B293" s="20"/>
      <c r="C293" s="20"/>
      <c r="D293" s="20"/>
      <c r="E293" s="20"/>
      <c r="F293" s="20"/>
      <c r="G293" s="20"/>
      <c r="H293" s="20"/>
      <c r="I293" s="20"/>
      <c r="J293" s="20"/>
      <c r="K293" s="20"/>
    </row>
    <row r="294" spans="1:11" ht="14">
      <c r="A294" s="38" t="s">
        <v>752</v>
      </c>
      <c r="B294" s="21">
        <v>31</v>
      </c>
      <c r="C294" s="21">
        <v>60</v>
      </c>
      <c r="D294" s="21">
        <v>108</v>
      </c>
      <c r="E294" s="21">
        <v>53</v>
      </c>
      <c r="F294" s="21">
        <v>112</v>
      </c>
      <c r="G294" s="21">
        <v>15</v>
      </c>
      <c r="H294" s="21">
        <v>27</v>
      </c>
      <c r="I294" s="21">
        <v>7</v>
      </c>
      <c r="J294" s="21">
        <v>52</v>
      </c>
      <c r="K294" s="21">
        <f t="shared" si="3"/>
        <v>465</v>
      </c>
    </row>
    <row r="295" spans="1:11" ht="14">
      <c r="A295" s="39" t="s">
        <v>289</v>
      </c>
      <c r="B295" s="21"/>
      <c r="C295" s="21"/>
      <c r="D295" s="21"/>
      <c r="E295" s="21"/>
      <c r="F295" s="21"/>
      <c r="G295" s="21"/>
      <c r="H295" s="21"/>
      <c r="I295" s="21"/>
      <c r="J295" s="21"/>
      <c r="K295" s="21" t="str">
        <f t="shared" si="3"/>
        <v/>
      </c>
    </row>
    <row r="296" spans="1:11" ht="14">
      <c r="A296" s="39" t="s">
        <v>747</v>
      </c>
      <c r="B296" s="21">
        <v>4</v>
      </c>
      <c r="C296" s="21">
        <v>8</v>
      </c>
      <c r="D296" s="21">
        <v>12</v>
      </c>
      <c r="E296" s="21">
        <v>17</v>
      </c>
      <c r="F296" s="21">
        <v>78</v>
      </c>
      <c r="G296" s="21">
        <v>9</v>
      </c>
      <c r="H296" s="21">
        <v>11</v>
      </c>
      <c r="I296" s="21">
        <v>34</v>
      </c>
      <c r="J296" s="21">
        <v>51</v>
      </c>
      <c r="K296" s="21">
        <f t="shared" ref="K296:K312" si="4">IF(SUM(B296:J296)&gt;0,SUM(B296:J296),"")</f>
        <v>224</v>
      </c>
    </row>
    <row r="297" spans="1:11" ht="14">
      <c r="A297" s="39" t="s">
        <v>610</v>
      </c>
      <c r="B297" s="21"/>
      <c r="C297" s="21"/>
      <c r="D297" s="21"/>
      <c r="E297" s="21"/>
      <c r="F297" s="21">
        <v>19</v>
      </c>
      <c r="G297" s="21"/>
      <c r="H297" s="21"/>
      <c r="I297" s="21"/>
      <c r="J297" s="21"/>
      <c r="K297" s="21">
        <f t="shared" si="4"/>
        <v>19</v>
      </c>
    </row>
    <row r="298" spans="1:11" ht="14">
      <c r="A298" s="39" t="s">
        <v>631</v>
      </c>
      <c r="B298" s="21">
        <v>24</v>
      </c>
      <c r="C298" s="21">
        <v>48</v>
      </c>
      <c r="D298" s="21">
        <v>63</v>
      </c>
      <c r="E298" s="21">
        <v>80</v>
      </c>
      <c r="F298" s="21">
        <v>75</v>
      </c>
      <c r="G298" s="21">
        <v>57</v>
      </c>
      <c r="H298" s="21">
        <v>18</v>
      </c>
      <c r="I298" s="21">
        <v>9</v>
      </c>
      <c r="J298" s="21">
        <v>9</v>
      </c>
      <c r="K298" s="21">
        <f t="shared" si="4"/>
        <v>383</v>
      </c>
    </row>
    <row r="299" spans="1:11" ht="14">
      <c r="A299" s="39" t="s">
        <v>484</v>
      </c>
      <c r="B299" s="21">
        <v>3</v>
      </c>
      <c r="C299" s="21">
        <v>36</v>
      </c>
      <c r="D299" s="21">
        <v>123</v>
      </c>
      <c r="E299" s="21">
        <v>2</v>
      </c>
      <c r="F299" s="21">
        <v>30</v>
      </c>
      <c r="G299" s="21">
        <v>2</v>
      </c>
      <c r="H299" s="21">
        <v>9</v>
      </c>
      <c r="I299" s="21">
        <v>1</v>
      </c>
      <c r="J299" s="21">
        <v>13</v>
      </c>
      <c r="K299" s="21">
        <f t="shared" si="4"/>
        <v>219</v>
      </c>
    </row>
    <row r="300" spans="1:11" ht="14">
      <c r="A300" s="39" t="s">
        <v>507</v>
      </c>
      <c r="B300" s="21"/>
      <c r="C300" s="21"/>
      <c r="D300" s="21"/>
      <c r="E300" s="21"/>
      <c r="F300" s="21"/>
      <c r="G300" s="21"/>
      <c r="H300" s="21"/>
      <c r="I300" s="21"/>
      <c r="J300" s="21"/>
      <c r="K300" s="21" t="str">
        <f t="shared" si="4"/>
        <v/>
      </c>
    </row>
    <row r="301" spans="1:11" ht="14">
      <c r="A301" s="39" t="s">
        <v>553</v>
      </c>
      <c r="B301" s="21"/>
      <c r="C301" s="21">
        <v>4</v>
      </c>
      <c r="D301" s="21"/>
      <c r="E301" s="21">
        <v>1</v>
      </c>
      <c r="F301" s="21">
        <v>16</v>
      </c>
      <c r="G301" s="21"/>
      <c r="H301" s="21"/>
      <c r="I301" s="21">
        <v>4</v>
      </c>
      <c r="J301" s="21">
        <v>12</v>
      </c>
      <c r="K301" s="21">
        <f t="shared" si="4"/>
        <v>37</v>
      </c>
    </row>
    <row r="302" spans="1:11">
      <c r="A302" s="54"/>
      <c r="B302" s="20"/>
      <c r="C302" s="20"/>
      <c r="D302" s="20"/>
      <c r="E302" s="20"/>
      <c r="F302" s="20"/>
      <c r="G302" s="20"/>
      <c r="H302" s="20"/>
      <c r="I302" s="20"/>
      <c r="J302" s="20"/>
      <c r="K302" s="20"/>
    </row>
    <row r="303" spans="1:11" ht="14">
      <c r="A303" s="2" t="s">
        <v>1042</v>
      </c>
      <c r="B303" s="20"/>
      <c r="C303" s="20"/>
      <c r="D303" s="20"/>
      <c r="E303" s="20"/>
      <c r="F303" s="20"/>
      <c r="G303" s="20"/>
      <c r="H303" s="20"/>
      <c r="I303" s="20"/>
      <c r="J303" s="20"/>
      <c r="K303" s="20"/>
    </row>
    <row r="304" spans="1:11" ht="14">
      <c r="A304" s="38" t="s">
        <v>402</v>
      </c>
      <c r="B304" s="21"/>
      <c r="C304" s="21">
        <v>4</v>
      </c>
      <c r="D304" s="21">
        <v>2</v>
      </c>
      <c r="E304" s="21"/>
      <c r="F304" s="21">
        <v>4</v>
      </c>
      <c r="G304" s="21"/>
      <c r="H304" s="21">
        <v>2</v>
      </c>
      <c r="I304" s="21">
        <v>4</v>
      </c>
      <c r="J304" s="21"/>
      <c r="K304" s="21">
        <f t="shared" si="4"/>
        <v>16</v>
      </c>
    </row>
    <row r="305" spans="1:12" ht="14">
      <c r="A305" s="39" t="s">
        <v>403</v>
      </c>
      <c r="B305" s="21"/>
      <c r="C305" s="21"/>
      <c r="D305" s="21"/>
      <c r="E305" s="21"/>
      <c r="F305" s="21"/>
      <c r="G305" s="21">
        <v>3</v>
      </c>
      <c r="H305" s="21"/>
      <c r="I305" s="21"/>
      <c r="J305" s="21"/>
      <c r="K305" s="21">
        <f t="shared" si="4"/>
        <v>3</v>
      </c>
    </row>
    <row r="306" spans="1:12" ht="14">
      <c r="A306" s="39" t="s">
        <v>404</v>
      </c>
      <c r="B306" s="21"/>
      <c r="C306" s="21">
        <v>59</v>
      </c>
      <c r="D306" s="21"/>
      <c r="E306" s="21">
        <v>18</v>
      </c>
      <c r="F306" s="21">
        <v>23</v>
      </c>
      <c r="G306" s="21">
        <v>10</v>
      </c>
      <c r="H306" s="21">
        <v>10</v>
      </c>
      <c r="I306" s="21"/>
      <c r="J306" s="21">
        <v>21</v>
      </c>
      <c r="K306" s="21">
        <f t="shared" si="4"/>
        <v>141</v>
      </c>
    </row>
    <row r="307" spans="1:12" ht="14">
      <c r="A307" s="39" t="s">
        <v>262</v>
      </c>
      <c r="B307" s="21"/>
      <c r="C307" s="21">
        <v>6</v>
      </c>
      <c r="D307" s="21"/>
      <c r="E307" s="21"/>
      <c r="F307" s="21"/>
      <c r="G307" s="21"/>
      <c r="H307" s="21"/>
      <c r="I307" s="21"/>
      <c r="J307" s="21"/>
      <c r="K307" s="21">
        <f t="shared" si="4"/>
        <v>6</v>
      </c>
    </row>
    <row r="308" spans="1:12" ht="14">
      <c r="A308" s="39" t="s">
        <v>654</v>
      </c>
      <c r="B308" s="21">
        <v>3</v>
      </c>
      <c r="C308" s="21">
        <v>58</v>
      </c>
      <c r="D308" s="21"/>
      <c r="E308" s="21">
        <v>6</v>
      </c>
      <c r="F308" s="21">
        <v>108</v>
      </c>
      <c r="G308" s="21">
        <v>7</v>
      </c>
      <c r="H308" s="21"/>
      <c r="I308" s="21"/>
      <c r="J308" s="21"/>
      <c r="K308" s="21">
        <f t="shared" si="4"/>
        <v>182</v>
      </c>
    </row>
    <row r="309" spans="1:12" ht="14">
      <c r="A309" s="39" t="s">
        <v>669</v>
      </c>
      <c r="B309" s="21"/>
      <c r="C309" s="21"/>
      <c r="D309" s="21"/>
      <c r="E309" s="21">
        <v>2</v>
      </c>
      <c r="F309" s="21"/>
      <c r="G309" s="21"/>
      <c r="H309" s="21">
        <v>4</v>
      </c>
      <c r="I309" s="21"/>
      <c r="J309" s="21">
        <v>3</v>
      </c>
      <c r="K309" s="21">
        <f t="shared" si="4"/>
        <v>9</v>
      </c>
    </row>
    <row r="310" spans="1:12" ht="14">
      <c r="A310" s="39" t="s">
        <v>670</v>
      </c>
      <c r="B310" s="21"/>
      <c r="C310" s="21">
        <v>7</v>
      </c>
      <c r="D310" s="21">
        <v>5</v>
      </c>
      <c r="E310" s="21">
        <v>6</v>
      </c>
      <c r="F310" s="21">
        <v>21</v>
      </c>
      <c r="G310" s="21">
        <v>4</v>
      </c>
      <c r="H310" s="21">
        <v>12</v>
      </c>
      <c r="I310" s="21"/>
      <c r="J310" s="21">
        <v>15</v>
      </c>
      <c r="K310" s="21">
        <f t="shared" si="4"/>
        <v>70</v>
      </c>
    </row>
    <row r="311" spans="1:12" ht="14">
      <c r="A311" s="39" t="s">
        <v>689</v>
      </c>
      <c r="B311" s="21">
        <v>13</v>
      </c>
      <c r="C311" s="21">
        <v>166</v>
      </c>
      <c r="D311" s="21">
        <v>9</v>
      </c>
      <c r="E311" s="21">
        <v>43</v>
      </c>
      <c r="F311" s="21">
        <v>6</v>
      </c>
      <c r="G311" s="21">
        <v>18</v>
      </c>
      <c r="H311" s="21"/>
      <c r="I311" s="21"/>
      <c r="J311" s="21"/>
      <c r="K311" s="21">
        <f t="shared" si="4"/>
        <v>255</v>
      </c>
    </row>
    <row r="312" spans="1:12" ht="14">
      <c r="A312" s="39" t="s">
        <v>690</v>
      </c>
      <c r="B312" s="21">
        <v>3</v>
      </c>
      <c r="C312" s="21">
        <v>36</v>
      </c>
      <c r="D312" s="21"/>
      <c r="E312" s="21">
        <v>8</v>
      </c>
      <c r="F312" s="21">
        <v>82</v>
      </c>
      <c r="G312" s="21"/>
      <c r="H312" s="21">
        <v>3</v>
      </c>
      <c r="I312" s="21">
        <v>16</v>
      </c>
      <c r="J312" s="21">
        <v>27</v>
      </c>
      <c r="K312" s="21">
        <f t="shared" si="4"/>
        <v>175</v>
      </c>
    </row>
    <row r="313" spans="1:12">
      <c r="B313" s="20"/>
      <c r="C313" s="20"/>
      <c r="D313" s="20"/>
      <c r="E313" s="20"/>
      <c r="F313" s="20"/>
      <c r="G313" s="20"/>
      <c r="H313" s="20"/>
      <c r="I313" s="20"/>
      <c r="J313" s="20"/>
      <c r="K313" s="20"/>
    </row>
    <row r="314" spans="1:12" ht="14">
      <c r="A314" s="32" t="s">
        <v>1043</v>
      </c>
      <c r="B314" s="21">
        <f t="shared" ref="B314:J314" si="5">COUNT(B6:B6,B8:B40,B42:B48,B50:B50,B54:B58,B61:B69,B74:B104,B109:B114,B118:B136,B140:B148,B152:B163,B167:B172,B174:B176,B178:B184,B188:B203,B207:B209,B211:B236,B238:B266,B270:B288,B290:B290,B294:B299,B301:B312)</f>
        <v>54</v>
      </c>
      <c r="C314" s="21">
        <f t="shared" si="5"/>
        <v>77</v>
      </c>
      <c r="D314" s="21">
        <f t="shared" si="5"/>
        <v>76</v>
      </c>
      <c r="E314" s="21">
        <f t="shared" si="5"/>
        <v>86</v>
      </c>
      <c r="F314" s="21">
        <f t="shared" si="5"/>
        <v>90</v>
      </c>
      <c r="G314" s="21">
        <f t="shared" si="5"/>
        <v>61</v>
      </c>
      <c r="H314" s="21">
        <f t="shared" si="5"/>
        <v>57</v>
      </c>
      <c r="I314" s="21">
        <f t="shared" si="5"/>
        <v>44</v>
      </c>
      <c r="J314" s="21">
        <f t="shared" si="5"/>
        <v>75</v>
      </c>
      <c r="K314" s="21">
        <f>COUNT(K6:K6,K8:K40,K42:K48,K50:K50,K54:K58,K61:K69,K74:K104,K109:K114,K118:K136,K140:K148,K152:K163,K167:K172,K174:K176,K178:K184,K188:K203,K207:K209,K211:K236,K238:K266,K270:K288,K290:K290,K294:K299,K301:K312)</f>
        <v>157</v>
      </c>
    </row>
    <row r="315" spans="1:12" ht="14">
      <c r="A315" s="7" t="s">
        <v>915</v>
      </c>
      <c r="B315" s="21">
        <f t="shared" ref="B315:K315" si="6">SUM(B6:B270)+SUM(B271:B312)</f>
        <v>377</v>
      </c>
      <c r="C315" s="21">
        <f t="shared" si="6"/>
        <v>1392</v>
      </c>
      <c r="D315" s="21">
        <f t="shared" si="6"/>
        <v>1044</v>
      </c>
      <c r="E315" s="21">
        <f t="shared" si="6"/>
        <v>1645</v>
      </c>
      <c r="F315" s="21">
        <f t="shared" si="6"/>
        <v>2103</v>
      </c>
      <c r="G315" s="21">
        <f t="shared" si="6"/>
        <v>433</v>
      </c>
      <c r="H315" s="21">
        <f t="shared" si="6"/>
        <v>401</v>
      </c>
      <c r="I315" s="21">
        <f t="shared" si="6"/>
        <v>362</v>
      </c>
      <c r="J315" s="21">
        <f t="shared" si="6"/>
        <v>712</v>
      </c>
      <c r="K315" s="21">
        <f t="shared" si="6"/>
        <v>8469</v>
      </c>
      <c r="L315" s="71"/>
    </row>
    <row r="316" spans="1:12">
      <c r="A316" s="4"/>
      <c r="B316" s="20"/>
      <c r="C316" s="20"/>
      <c r="D316" s="20"/>
      <c r="E316" s="20"/>
      <c r="F316" s="20"/>
      <c r="G316" s="20"/>
      <c r="H316" s="20"/>
      <c r="I316" s="20"/>
      <c r="J316" s="20"/>
      <c r="K316" s="20"/>
    </row>
    <row r="317" spans="1:12">
      <c r="A317" s="33" t="s">
        <v>624</v>
      </c>
      <c r="B317" s="21">
        <v>4</v>
      </c>
      <c r="C317" s="21">
        <v>3</v>
      </c>
      <c r="D317" s="21">
        <v>1</v>
      </c>
      <c r="E317" s="21">
        <v>9</v>
      </c>
      <c r="F317" s="21">
        <v>6</v>
      </c>
      <c r="G317" s="21">
        <v>2</v>
      </c>
      <c r="H317" s="21">
        <v>2</v>
      </c>
      <c r="I317" s="21">
        <v>4</v>
      </c>
      <c r="J317" s="21">
        <v>3</v>
      </c>
      <c r="K317" s="21">
        <f>SUM(B317:J317)</f>
        <v>34</v>
      </c>
    </row>
    <row r="318" spans="1:12">
      <c r="A318" s="8" t="s">
        <v>850</v>
      </c>
      <c r="B318" s="21">
        <v>1</v>
      </c>
      <c r="C318" s="21">
        <v>2</v>
      </c>
      <c r="D318" s="21">
        <v>1</v>
      </c>
      <c r="E318" s="21">
        <v>4</v>
      </c>
      <c r="F318" s="21">
        <v>3</v>
      </c>
      <c r="G318" s="21">
        <v>1</v>
      </c>
      <c r="H318" s="21">
        <v>1</v>
      </c>
      <c r="I318" s="21">
        <v>1</v>
      </c>
      <c r="J318" s="21">
        <v>1</v>
      </c>
      <c r="K318" s="21">
        <f>SUM(B318:J318)</f>
        <v>15</v>
      </c>
    </row>
    <row r="319" spans="1:12">
      <c r="A319" s="8" t="s">
        <v>622</v>
      </c>
      <c r="B319" s="23">
        <v>0.30208333333333331</v>
      </c>
      <c r="C319" s="23">
        <v>0.2638888888888889</v>
      </c>
      <c r="D319" s="23">
        <v>0.20833333333333334</v>
      </c>
      <c r="E319" s="23">
        <v>0.22916666666666666</v>
      </c>
      <c r="F319" s="23">
        <v>0.28125</v>
      </c>
      <c r="G319" s="23">
        <v>0.27083333333333331</v>
      </c>
      <c r="H319" s="23">
        <v>0.25</v>
      </c>
      <c r="I319" s="23">
        <v>0.3125</v>
      </c>
      <c r="J319" s="23">
        <v>0.21180555555555555</v>
      </c>
      <c r="K319" s="21"/>
    </row>
    <row r="320" spans="1:12">
      <c r="A320" s="8" t="s">
        <v>623</v>
      </c>
      <c r="B320" s="23">
        <v>0.5625</v>
      </c>
      <c r="C320" s="23">
        <v>0.66666666666666663</v>
      </c>
      <c r="D320" s="23">
        <v>0.69444444444444453</v>
      </c>
      <c r="E320" s="23">
        <v>0.81944444444444453</v>
      </c>
      <c r="F320" s="23">
        <v>0.79166666666666663</v>
      </c>
      <c r="G320" s="23">
        <v>0.85416666666666663</v>
      </c>
      <c r="H320" s="23">
        <v>0.76041666666666663</v>
      </c>
      <c r="I320" s="23">
        <v>0.54861111111111105</v>
      </c>
      <c r="J320" s="23">
        <v>0.95486111111111116</v>
      </c>
      <c r="K320" s="21"/>
    </row>
    <row r="321" spans="1:11">
      <c r="A321" s="9" t="s">
        <v>940</v>
      </c>
      <c r="B321" s="21">
        <v>20</v>
      </c>
      <c r="C321" s="21">
        <v>84.4</v>
      </c>
      <c r="D321" s="21">
        <v>76.400000000000006</v>
      </c>
      <c r="E321" s="21">
        <v>83</v>
      </c>
      <c r="F321" s="21">
        <v>258</v>
      </c>
      <c r="G321" s="21">
        <v>50</v>
      </c>
      <c r="H321" s="21">
        <v>89</v>
      </c>
      <c r="I321" s="21">
        <v>98</v>
      </c>
      <c r="J321" s="21">
        <v>54</v>
      </c>
      <c r="K321" s="21">
        <f>SUM(B321:J321)</f>
        <v>812.8</v>
      </c>
    </row>
    <row r="322" spans="1:11">
      <c r="A322" s="9" t="s">
        <v>621</v>
      </c>
      <c r="B322" s="21">
        <v>4</v>
      </c>
      <c r="C322" s="21">
        <v>6</v>
      </c>
      <c r="D322" s="21">
        <v>4</v>
      </c>
      <c r="E322" s="21">
        <v>7</v>
      </c>
      <c r="F322" s="21">
        <v>4.5</v>
      </c>
      <c r="G322" s="21">
        <v>3</v>
      </c>
      <c r="H322" s="21">
        <v>2</v>
      </c>
      <c r="I322" s="21">
        <v>1</v>
      </c>
      <c r="J322" s="21">
        <v>6</v>
      </c>
      <c r="K322" s="21">
        <f>SUM(B322:J322)</f>
        <v>37.5</v>
      </c>
    </row>
    <row r="323" spans="1:11">
      <c r="A323" s="9" t="s">
        <v>618</v>
      </c>
      <c r="B323" s="21">
        <v>1.5</v>
      </c>
      <c r="C323" s="21">
        <v>10.75</v>
      </c>
      <c r="D323" s="21">
        <v>10.67</v>
      </c>
      <c r="E323" s="21">
        <v>21.5</v>
      </c>
      <c r="F323" s="21">
        <v>17</v>
      </c>
      <c r="G323" s="21">
        <v>9</v>
      </c>
      <c r="H323" s="21">
        <v>7.5</v>
      </c>
      <c r="I323" s="21">
        <v>3</v>
      </c>
      <c r="J323" s="23">
        <v>7.5</v>
      </c>
      <c r="K323" s="21">
        <f>SUM(B323:J323)</f>
        <v>88.42</v>
      </c>
    </row>
    <row r="324" spans="1:11">
      <c r="A324" s="9" t="s">
        <v>619</v>
      </c>
      <c r="B324" s="21">
        <v>4.75</v>
      </c>
      <c r="C324" s="21">
        <v>6.5</v>
      </c>
      <c r="D324" s="21">
        <v>3</v>
      </c>
      <c r="E324" s="75">
        <v>5</v>
      </c>
      <c r="F324" s="21">
        <v>7</v>
      </c>
      <c r="G324" s="21">
        <v>5</v>
      </c>
      <c r="H324" s="21">
        <v>4.75</v>
      </c>
      <c r="I324" s="21">
        <v>2.67</v>
      </c>
      <c r="J324" s="21">
        <v>8</v>
      </c>
      <c r="K324" s="21">
        <f>SUM(B324:J324)</f>
        <v>46.67</v>
      </c>
    </row>
    <row r="325" spans="1:11">
      <c r="A325" s="9" t="s">
        <v>215</v>
      </c>
      <c r="B325" s="21"/>
      <c r="C325" s="21"/>
      <c r="D325" s="21"/>
      <c r="E325" s="21"/>
      <c r="F325" s="21"/>
      <c r="G325" s="21"/>
      <c r="H325" s="21"/>
      <c r="I325" s="21"/>
      <c r="J325" s="21"/>
      <c r="K325" s="21"/>
    </row>
    <row r="326" spans="1:11">
      <c r="A326" s="9" t="s">
        <v>682</v>
      </c>
      <c r="B326" s="21"/>
      <c r="C326" s="21"/>
      <c r="D326" s="21"/>
      <c r="E326" s="21"/>
      <c r="F326" s="21"/>
      <c r="G326" s="21"/>
      <c r="H326" s="21"/>
      <c r="I326" s="21"/>
      <c r="J326" s="21"/>
      <c r="K326" s="21"/>
    </row>
    <row r="327" spans="1:11">
      <c r="A327" s="9" t="s">
        <v>993</v>
      </c>
      <c r="B327" s="21"/>
      <c r="C327" s="21"/>
      <c r="D327" s="21"/>
      <c r="E327" s="21">
        <v>1.5</v>
      </c>
      <c r="F327" s="21"/>
      <c r="G327" s="21"/>
      <c r="H327" s="21"/>
      <c r="I327" s="21"/>
      <c r="J327" s="21">
        <v>1.5</v>
      </c>
      <c r="K327" s="21"/>
    </row>
    <row r="328" spans="1:11">
      <c r="A328" s="9" t="s">
        <v>683</v>
      </c>
      <c r="B328" s="21"/>
      <c r="C328" s="21"/>
      <c r="D328" s="21"/>
      <c r="E328" s="21">
        <v>5.6</v>
      </c>
      <c r="F328" s="21"/>
      <c r="G328" s="21"/>
      <c r="H328" s="21"/>
      <c r="I328" s="21"/>
      <c r="J328" s="21">
        <v>4.7</v>
      </c>
      <c r="K328" s="21"/>
    </row>
    <row r="329" spans="1:11">
      <c r="A329" s="9" t="s">
        <v>703</v>
      </c>
      <c r="B329" s="21"/>
      <c r="C329" s="21"/>
      <c r="D329" s="21"/>
      <c r="E329" s="21">
        <v>1</v>
      </c>
      <c r="F329" s="21"/>
      <c r="G329" s="21"/>
      <c r="H329" s="21"/>
      <c r="I329" s="21"/>
      <c r="J329" s="21">
        <v>1</v>
      </c>
      <c r="K329" s="21"/>
    </row>
    <row r="330" spans="1:11">
      <c r="A330" s="9" t="s">
        <v>702</v>
      </c>
      <c r="B330" s="21"/>
      <c r="C330" s="21"/>
      <c r="D330" s="21"/>
      <c r="E330" s="21">
        <v>1</v>
      </c>
      <c r="F330" s="21"/>
      <c r="G330" s="21"/>
      <c r="H330" s="21"/>
      <c r="I330" s="21"/>
      <c r="J330" s="21">
        <v>1</v>
      </c>
      <c r="K330" s="21"/>
    </row>
    <row r="331" spans="1:11">
      <c r="A331" s="8" t="s">
        <v>763</v>
      </c>
      <c r="B331" s="21"/>
      <c r="C331" s="21"/>
      <c r="D331" s="21"/>
      <c r="E331" s="21"/>
      <c r="F331" s="21"/>
      <c r="G331" s="21"/>
      <c r="H331" s="21"/>
      <c r="I331" s="21"/>
      <c r="J331" s="21"/>
      <c r="K331" s="21"/>
    </row>
    <row r="332" spans="1:11">
      <c r="A332" s="10" t="s">
        <v>764</v>
      </c>
      <c r="B332" s="29"/>
      <c r="C332" s="29"/>
      <c r="D332" s="29" t="s">
        <v>529</v>
      </c>
      <c r="E332" s="29" t="s">
        <v>531</v>
      </c>
      <c r="F332" s="29" t="s">
        <v>375</v>
      </c>
      <c r="G332" s="29" t="s">
        <v>231</v>
      </c>
      <c r="H332" s="29" t="s">
        <v>98</v>
      </c>
      <c r="I332" s="29" t="s">
        <v>100</v>
      </c>
      <c r="J332" s="29"/>
      <c r="K332" s="21"/>
    </row>
    <row r="333" spans="1:11">
      <c r="A333" s="10" t="s">
        <v>765</v>
      </c>
      <c r="B333" s="29"/>
      <c r="C333" s="29"/>
      <c r="D333" s="29" t="s">
        <v>529</v>
      </c>
      <c r="E333" s="29" t="s">
        <v>531</v>
      </c>
      <c r="F333" s="29" t="s">
        <v>375</v>
      </c>
      <c r="G333" s="29" t="s">
        <v>231</v>
      </c>
      <c r="H333" s="29" t="s">
        <v>98</v>
      </c>
      <c r="I333" s="29" t="s">
        <v>100</v>
      </c>
      <c r="J333" s="29"/>
      <c r="K333" s="21"/>
    </row>
    <row r="334" spans="1:11">
      <c r="A334" s="10" t="s">
        <v>1017</v>
      </c>
      <c r="B334" s="29"/>
      <c r="C334" s="29"/>
      <c r="D334" s="29" t="s">
        <v>529</v>
      </c>
      <c r="E334" s="29" t="s">
        <v>531</v>
      </c>
      <c r="F334" s="29" t="s">
        <v>375</v>
      </c>
      <c r="G334" s="29" t="s">
        <v>231</v>
      </c>
      <c r="H334" s="29" t="s">
        <v>98</v>
      </c>
      <c r="I334" s="29" t="s">
        <v>100</v>
      </c>
      <c r="J334" s="29"/>
      <c r="K334" s="21"/>
    </row>
    <row r="335" spans="1:11">
      <c r="A335" s="9" t="s">
        <v>766</v>
      </c>
      <c r="B335" s="21"/>
      <c r="C335" s="21"/>
      <c r="D335" s="21"/>
      <c r="E335" s="21"/>
      <c r="F335" s="21"/>
      <c r="G335" s="21"/>
      <c r="H335" s="21"/>
      <c r="I335" s="21"/>
      <c r="J335" s="21"/>
      <c r="K335" s="21"/>
    </row>
    <row r="336" spans="1:11">
      <c r="A336" s="10" t="s">
        <v>764</v>
      </c>
      <c r="B336" s="28"/>
      <c r="C336" s="28"/>
      <c r="D336" s="28">
        <v>0</v>
      </c>
      <c r="E336" s="28">
        <v>0</v>
      </c>
      <c r="F336" s="28">
        <v>0</v>
      </c>
      <c r="G336" s="28" t="s">
        <v>97</v>
      </c>
      <c r="H336" s="28">
        <v>0</v>
      </c>
      <c r="I336" s="28">
        <v>0</v>
      </c>
      <c r="J336" s="28"/>
      <c r="K336" s="21"/>
    </row>
    <row r="337" spans="1:11">
      <c r="A337" s="10" t="s">
        <v>765</v>
      </c>
      <c r="B337" s="28"/>
      <c r="C337" s="28"/>
      <c r="D337" s="28">
        <v>0</v>
      </c>
      <c r="E337" s="28">
        <v>0</v>
      </c>
      <c r="F337" s="28">
        <v>0</v>
      </c>
      <c r="G337" s="28" t="s">
        <v>97</v>
      </c>
      <c r="H337" s="28">
        <v>0</v>
      </c>
      <c r="I337" s="28">
        <v>0</v>
      </c>
      <c r="J337" s="28"/>
      <c r="K337" s="21"/>
    </row>
    <row r="338" spans="1:11">
      <c r="A338" s="10" t="s">
        <v>1017</v>
      </c>
      <c r="B338" s="28"/>
      <c r="C338" s="28"/>
      <c r="D338" s="28">
        <v>0</v>
      </c>
      <c r="E338" s="28">
        <v>0</v>
      </c>
      <c r="F338" s="28">
        <v>0</v>
      </c>
      <c r="G338" s="28" t="s">
        <v>97</v>
      </c>
      <c r="H338" s="28">
        <v>0</v>
      </c>
      <c r="I338" s="28">
        <v>0</v>
      </c>
      <c r="J338" s="28"/>
      <c r="K338" s="21"/>
    </row>
    <row r="339" spans="1:11">
      <c r="A339" s="9" t="s">
        <v>1079</v>
      </c>
      <c r="B339" s="29"/>
      <c r="C339" s="29"/>
      <c r="D339" s="29"/>
      <c r="E339" s="28"/>
      <c r="F339" s="29"/>
      <c r="G339" s="28"/>
      <c r="H339" s="28"/>
      <c r="I339" s="28"/>
      <c r="J339" s="29"/>
      <c r="K339" s="21"/>
    </row>
    <row r="340" spans="1:11">
      <c r="A340" s="10" t="s">
        <v>764</v>
      </c>
      <c r="B340" s="29"/>
      <c r="C340" s="29"/>
      <c r="D340" s="29">
        <v>0</v>
      </c>
      <c r="E340" s="29" t="s">
        <v>374</v>
      </c>
      <c r="F340" s="29">
        <v>0</v>
      </c>
      <c r="G340" s="29" t="s">
        <v>374</v>
      </c>
      <c r="H340" s="70" t="s">
        <v>99</v>
      </c>
      <c r="I340" s="70" t="s">
        <v>99</v>
      </c>
      <c r="J340" s="70"/>
      <c r="K340" s="21"/>
    </row>
    <row r="341" spans="1:11">
      <c r="A341" s="10" t="s">
        <v>765</v>
      </c>
      <c r="B341" s="29"/>
      <c r="C341" s="29"/>
      <c r="D341" s="29">
        <v>0</v>
      </c>
      <c r="E341" s="29" t="s">
        <v>374</v>
      </c>
      <c r="F341" s="29">
        <v>0</v>
      </c>
      <c r="G341" s="29" t="s">
        <v>374</v>
      </c>
      <c r="H341" s="70" t="s">
        <v>99</v>
      </c>
      <c r="I341" s="70" t="s">
        <v>99</v>
      </c>
      <c r="J341" s="70"/>
      <c r="K341" s="21"/>
    </row>
    <row r="342" spans="1:11">
      <c r="A342" s="10" t="s">
        <v>1017</v>
      </c>
      <c r="B342" s="29"/>
      <c r="C342" s="29"/>
      <c r="D342" s="29">
        <v>0</v>
      </c>
      <c r="E342" s="29" t="s">
        <v>374</v>
      </c>
      <c r="F342" s="29">
        <v>0</v>
      </c>
      <c r="G342" s="29" t="s">
        <v>374</v>
      </c>
      <c r="H342" s="70" t="s">
        <v>99</v>
      </c>
      <c r="I342" s="70" t="s">
        <v>99</v>
      </c>
      <c r="J342" s="70"/>
      <c r="K342" s="21"/>
    </row>
    <row r="343" spans="1:11">
      <c r="A343" s="9" t="s">
        <v>872</v>
      </c>
      <c r="B343" s="29"/>
      <c r="C343" s="29"/>
      <c r="D343" s="29"/>
      <c r="E343" s="28"/>
      <c r="F343" s="29"/>
      <c r="G343" s="28"/>
      <c r="H343" s="28"/>
      <c r="I343" s="28"/>
      <c r="J343" s="29"/>
      <c r="K343" s="21"/>
    </row>
    <row r="344" spans="1:11">
      <c r="A344" s="10" t="s">
        <v>764</v>
      </c>
      <c r="B344" s="29"/>
      <c r="C344" s="70"/>
      <c r="D344" s="29">
        <v>0</v>
      </c>
      <c r="E344" s="37">
        <v>0</v>
      </c>
      <c r="F344" s="29">
        <v>0</v>
      </c>
      <c r="G344" s="29">
        <v>0</v>
      </c>
      <c r="H344" s="29">
        <v>0</v>
      </c>
      <c r="I344" s="37">
        <v>0</v>
      </c>
      <c r="J344" s="29"/>
      <c r="K344" s="21"/>
    </row>
    <row r="345" spans="1:11">
      <c r="A345" s="10" t="s">
        <v>765</v>
      </c>
      <c r="B345" s="29"/>
      <c r="C345" s="70"/>
      <c r="D345" s="29">
        <v>0</v>
      </c>
      <c r="E345" s="37">
        <v>0</v>
      </c>
      <c r="F345" s="29">
        <v>0</v>
      </c>
      <c r="G345" s="29">
        <v>0</v>
      </c>
      <c r="H345" s="29">
        <v>0</v>
      </c>
      <c r="I345" s="37">
        <v>0</v>
      </c>
      <c r="J345" s="29"/>
      <c r="K345" s="21"/>
    </row>
    <row r="346" spans="1:11">
      <c r="A346" s="10" t="s">
        <v>1017</v>
      </c>
      <c r="B346" s="29"/>
      <c r="C346" s="70"/>
      <c r="D346" s="29">
        <v>0</v>
      </c>
      <c r="E346" s="37">
        <v>0</v>
      </c>
      <c r="F346" s="29">
        <v>0</v>
      </c>
      <c r="G346" s="29">
        <v>0</v>
      </c>
      <c r="H346" s="29">
        <v>0</v>
      </c>
      <c r="I346" s="37">
        <v>0</v>
      </c>
      <c r="J346" s="29"/>
      <c r="K346" s="21"/>
    </row>
    <row r="347" spans="1:11">
      <c r="A347" s="8"/>
      <c r="B347" s="21"/>
      <c r="C347" s="21"/>
      <c r="D347" s="21"/>
      <c r="E347" s="21"/>
      <c r="F347" s="21"/>
      <c r="G347" s="21"/>
      <c r="H347" s="21"/>
      <c r="I347" s="21"/>
      <c r="J347" s="21"/>
      <c r="K347" s="21"/>
    </row>
    <row r="348" spans="1:11" ht="42">
      <c r="A348" s="10" t="s">
        <v>615</v>
      </c>
      <c r="B348" s="24" t="s">
        <v>119</v>
      </c>
      <c r="C348" s="24" t="s">
        <v>236</v>
      </c>
      <c r="D348" s="24" t="s">
        <v>530</v>
      </c>
      <c r="E348" s="24" t="s">
        <v>459</v>
      </c>
      <c r="F348" s="24" t="s">
        <v>836</v>
      </c>
      <c r="G348" s="24" t="s">
        <v>846</v>
      </c>
      <c r="H348" s="24" t="s">
        <v>57</v>
      </c>
      <c r="I348" s="24" t="s">
        <v>59</v>
      </c>
      <c r="J348" s="24" t="s">
        <v>493</v>
      </c>
      <c r="K348" s="21"/>
    </row>
    <row r="349" spans="1:11" ht="28">
      <c r="B349" s="24" t="s">
        <v>451</v>
      </c>
      <c r="C349" s="24"/>
      <c r="D349" s="21"/>
      <c r="E349" s="24" t="s">
        <v>385</v>
      </c>
      <c r="F349" s="24" t="s">
        <v>70</v>
      </c>
      <c r="G349" s="24" t="s">
        <v>56</v>
      </c>
      <c r="H349" s="24" t="s">
        <v>58</v>
      </c>
      <c r="I349" s="24" t="s">
        <v>60</v>
      </c>
      <c r="J349" s="24" t="s">
        <v>483</v>
      </c>
      <c r="K349" s="21"/>
    </row>
    <row r="350" spans="1:11" ht="28">
      <c r="B350" s="24" t="s">
        <v>452</v>
      </c>
      <c r="C350" s="24"/>
      <c r="D350" s="24"/>
      <c r="E350" s="24" t="s">
        <v>527</v>
      </c>
      <c r="F350" s="24"/>
      <c r="G350" s="24"/>
      <c r="H350" s="24" t="s">
        <v>638</v>
      </c>
      <c r="I350" s="24" t="s">
        <v>202</v>
      </c>
      <c r="J350" s="24" t="s">
        <v>28</v>
      </c>
      <c r="K350" s="21"/>
    </row>
    <row r="351" spans="1:11" ht="28">
      <c r="B351" s="24" t="s">
        <v>453</v>
      </c>
      <c r="C351" s="24"/>
      <c r="D351" s="24"/>
      <c r="E351" s="24"/>
      <c r="F351" s="24"/>
      <c r="G351" s="24"/>
      <c r="H351" s="24"/>
      <c r="I351" s="24" t="s">
        <v>203</v>
      </c>
      <c r="J351" s="24"/>
      <c r="K351" s="21"/>
    </row>
    <row r="352" spans="1:11" ht="28">
      <c r="A352" t="s">
        <v>924</v>
      </c>
      <c r="B352" s="69"/>
      <c r="C352" s="69" t="s">
        <v>644</v>
      </c>
      <c r="D352" s="69"/>
      <c r="E352" s="69" t="s">
        <v>228</v>
      </c>
      <c r="F352" s="69" t="s">
        <v>71</v>
      </c>
      <c r="G352" s="69"/>
      <c r="H352" s="69"/>
      <c r="I352" s="69"/>
      <c r="J352" s="69"/>
      <c r="K352" s="69"/>
    </row>
    <row r="353" spans="1:11" ht="28">
      <c r="B353" s="69"/>
      <c r="C353" s="69" t="s">
        <v>834</v>
      </c>
      <c r="D353" s="69"/>
      <c r="E353" s="69" t="s">
        <v>369</v>
      </c>
      <c r="F353" s="69" t="s">
        <v>196</v>
      </c>
      <c r="G353" s="69"/>
      <c r="H353" s="69"/>
      <c r="I353" s="69"/>
      <c r="J353" s="69"/>
      <c r="K353" s="69"/>
    </row>
    <row r="354" spans="1:11" ht="14">
      <c r="B354" s="69"/>
      <c r="C354" s="69"/>
      <c r="D354" s="69"/>
      <c r="E354" s="69"/>
      <c r="F354" s="69" t="s">
        <v>197</v>
      </c>
      <c r="G354" s="69"/>
      <c r="H354" s="69"/>
      <c r="I354" s="69"/>
      <c r="J354" s="69"/>
      <c r="K354" s="69"/>
    </row>
    <row r="355" spans="1:11" ht="29">
      <c r="A355" s="73" t="s">
        <v>370</v>
      </c>
      <c r="B355" s="69"/>
      <c r="C355" s="69"/>
      <c r="D355" s="69"/>
      <c r="E355" s="69" t="s">
        <v>372</v>
      </c>
      <c r="F355" s="69" t="s">
        <v>55</v>
      </c>
      <c r="G355" s="69"/>
      <c r="H355" s="69"/>
      <c r="I355" s="69"/>
      <c r="J355" s="69"/>
      <c r="K355" s="69"/>
    </row>
    <row r="356" spans="1:11" ht="15">
      <c r="A356" s="73"/>
      <c r="B356" s="21"/>
      <c r="C356" s="21"/>
      <c r="D356" s="21"/>
      <c r="E356" s="69" t="s">
        <v>373</v>
      </c>
      <c r="F356" s="21"/>
      <c r="G356" s="21"/>
      <c r="H356" s="21"/>
      <c r="I356" s="21"/>
      <c r="J356" s="21"/>
      <c r="K356" s="21"/>
    </row>
    <row r="357" spans="1:11" ht="29">
      <c r="A357" s="73" t="s">
        <v>371</v>
      </c>
      <c r="B357" s="21"/>
      <c r="C357" s="21"/>
      <c r="D357" s="21"/>
      <c r="E357" s="69" t="s">
        <v>169</v>
      </c>
      <c r="F357" s="21"/>
      <c r="G357" s="21"/>
      <c r="H357" s="21"/>
      <c r="I357" s="21"/>
      <c r="J357" s="21"/>
      <c r="K357" s="21"/>
    </row>
    <row r="358" spans="1:11" ht="29">
      <c r="A358" s="73"/>
      <c r="B358" s="21"/>
      <c r="C358" s="21"/>
      <c r="D358" s="21"/>
      <c r="E358" s="69" t="s">
        <v>171</v>
      </c>
      <c r="F358" s="21"/>
      <c r="G358" s="21"/>
      <c r="H358" s="21"/>
      <c r="I358" s="21"/>
      <c r="J358" s="21"/>
      <c r="K358" s="21"/>
    </row>
    <row r="359" spans="1:11" ht="14">
      <c r="A359" s="73"/>
    </row>
    <row r="361" spans="1:11" ht="14">
      <c r="A361" s="73"/>
    </row>
    <row r="363" spans="1:11" ht="14">
      <c r="A363" s="73"/>
    </row>
    <row r="364" spans="1:11" ht="14">
      <c r="A364" s="73"/>
    </row>
    <row r="366" spans="1:11" ht="14">
      <c r="A366" s="73"/>
    </row>
    <row r="367" spans="1:11" ht="14">
      <c r="A367" s="73"/>
    </row>
    <row r="369" spans="1:1" ht="14">
      <c r="A369" s="73"/>
    </row>
    <row r="370" spans="1:1" ht="14">
      <c r="A370" s="73"/>
    </row>
    <row r="371" spans="1:1" ht="14">
      <c r="A371" s="73"/>
    </row>
    <row r="372" spans="1:1" ht="14">
      <c r="A372" s="73"/>
    </row>
    <row r="373" spans="1:1" ht="14">
      <c r="A373" s="73"/>
    </row>
    <row r="374" spans="1:1" ht="14">
      <c r="A374" s="73"/>
    </row>
    <row r="375" spans="1:1" ht="14">
      <c r="A375" s="73"/>
    </row>
    <row r="376" spans="1:1" ht="14">
      <c r="A376" s="73"/>
    </row>
    <row r="377" spans="1:1" ht="14">
      <c r="A377" s="73"/>
    </row>
    <row r="378" spans="1:1" ht="14">
      <c r="A378" s="73"/>
    </row>
  </sheetData>
  <phoneticPr fontId="9" type="noConversion"/>
  <pageMargins left="0.75" right="0.75" top="1" bottom="1" header="0.5" footer="0.5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82"/>
  <sheetViews>
    <sheetView topLeftCell="A313" workbookViewId="0">
      <selection activeCell="C323" sqref="C323"/>
    </sheetView>
  </sheetViews>
  <sheetFormatPr baseColWidth="10" defaultColWidth="8.6640625" defaultRowHeight="13"/>
  <cols>
    <col min="1" max="1" width="25.6640625" customWidth="1"/>
    <col min="2" max="3" width="8.6640625" customWidth="1"/>
    <col min="4" max="4" width="9.1640625" customWidth="1"/>
    <col min="5" max="5" width="9" customWidth="1"/>
    <col min="6" max="6" width="9.6640625" customWidth="1"/>
    <col min="7" max="7" width="9.83203125" customWidth="1"/>
    <col min="8" max="8" width="8.5" customWidth="1"/>
    <col min="9" max="9" width="9.33203125" customWidth="1"/>
    <col min="10" max="10" width="9.6640625" customWidth="1"/>
  </cols>
  <sheetData>
    <row r="1" spans="1:12">
      <c r="A1" s="3" t="s">
        <v>715</v>
      </c>
      <c r="D1" s="5" t="s">
        <v>514</v>
      </c>
      <c r="E1" s="5">
        <f>K318</f>
        <v>151</v>
      </c>
      <c r="F1" s="5"/>
      <c r="G1" s="5"/>
      <c r="H1" s="5"/>
      <c r="I1" s="5"/>
      <c r="J1" s="5"/>
    </row>
    <row r="2" spans="1:12">
      <c r="A2" s="3"/>
      <c r="D2" s="5"/>
      <c r="E2" s="5"/>
      <c r="F2" s="5"/>
      <c r="G2" s="5"/>
      <c r="H2" s="5"/>
      <c r="I2" s="5"/>
      <c r="J2" s="5"/>
    </row>
    <row r="3" spans="1:12" ht="24" customHeight="1">
      <c r="A3" s="3"/>
      <c r="B3" s="40" t="s">
        <v>694</v>
      </c>
      <c r="C3" s="47" t="s">
        <v>292</v>
      </c>
      <c r="D3" s="47" t="s">
        <v>831</v>
      </c>
      <c r="E3" s="40" t="s">
        <v>297</v>
      </c>
      <c r="F3" s="40" t="s">
        <v>518</v>
      </c>
      <c r="G3" s="47" t="s">
        <v>434</v>
      </c>
      <c r="H3" s="47" t="s">
        <v>423</v>
      </c>
      <c r="I3" s="47" t="s">
        <v>424</v>
      </c>
      <c r="J3" s="40" t="s">
        <v>832</v>
      </c>
      <c r="K3" s="41" t="s">
        <v>378</v>
      </c>
    </row>
    <row r="4" spans="1:12">
      <c r="B4" s="46"/>
      <c r="C4" s="46"/>
      <c r="D4" s="42"/>
      <c r="E4" s="42"/>
      <c r="F4" s="76"/>
      <c r="G4" s="42"/>
      <c r="H4" s="42"/>
      <c r="I4" s="42"/>
      <c r="J4" s="42"/>
      <c r="K4" s="72"/>
      <c r="L4" s="52"/>
    </row>
    <row r="5" spans="1:12" s="1" customFormat="1" ht="12">
      <c r="A5" s="53" t="s">
        <v>843</v>
      </c>
      <c r="B5" s="68"/>
      <c r="C5" s="68"/>
      <c r="D5" s="19"/>
      <c r="E5" s="19"/>
      <c r="F5" s="19"/>
      <c r="G5" s="19"/>
      <c r="H5" s="19"/>
      <c r="I5" s="19"/>
      <c r="J5" s="19"/>
      <c r="K5" s="43"/>
    </row>
    <row r="6" spans="1:12" ht="14">
      <c r="A6" s="39" t="s">
        <v>1</v>
      </c>
      <c r="B6" s="21"/>
      <c r="C6" s="21"/>
      <c r="D6" s="21"/>
      <c r="E6" s="21"/>
      <c r="F6" s="21"/>
      <c r="G6" s="21"/>
      <c r="H6" s="21"/>
      <c r="I6" s="21"/>
      <c r="J6" s="21">
        <v>2</v>
      </c>
      <c r="K6" s="21">
        <f t="shared" ref="K6:K79" si="0">IF(SUM(B6:J6)&gt;0,SUM(B6:J6),"")</f>
        <v>2</v>
      </c>
    </row>
    <row r="7" spans="1:12" ht="14">
      <c r="A7" s="39" t="s">
        <v>376</v>
      </c>
      <c r="B7" s="21"/>
      <c r="C7" s="21"/>
      <c r="D7" s="21"/>
      <c r="E7" s="21"/>
      <c r="F7" s="21"/>
      <c r="G7" s="21"/>
      <c r="H7" s="21"/>
      <c r="I7" s="21"/>
      <c r="J7" s="21"/>
      <c r="K7" s="21" t="str">
        <f t="shared" si="0"/>
        <v/>
      </c>
    </row>
    <row r="8" spans="1:12" ht="14">
      <c r="A8" s="39" t="s">
        <v>245</v>
      </c>
      <c r="B8" s="21"/>
      <c r="C8" s="21"/>
      <c r="D8" s="21"/>
      <c r="E8" s="21">
        <v>1</v>
      </c>
      <c r="F8" s="21"/>
      <c r="G8" s="21"/>
      <c r="H8" s="21"/>
      <c r="I8" s="21"/>
      <c r="J8" s="21"/>
      <c r="K8" s="21">
        <f t="shared" si="0"/>
        <v>1</v>
      </c>
    </row>
    <row r="9" spans="1:12" ht="14">
      <c r="A9" s="39" t="s">
        <v>246</v>
      </c>
      <c r="B9" s="21"/>
      <c r="C9" s="21"/>
      <c r="D9" s="21"/>
      <c r="E9" s="21"/>
      <c r="F9" s="21"/>
      <c r="G9" s="21"/>
      <c r="H9" s="21"/>
      <c r="I9" s="21"/>
      <c r="J9" s="21"/>
      <c r="K9" s="21" t="str">
        <f t="shared" si="0"/>
        <v/>
      </c>
    </row>
    <row r="10" spans="1:12" ht="14">
      <c r="A10" s="39" t="s">
        <v>247</v>
      </c>
      <c r="B10" s="21"/>
      <c r="C10" s="21"/>
      <c r="D10" s="21"/>
      <c r="E10" s="21"/>
      <c r="F10" s="21"/>
      <c r="G10" s="21"/>
      <c r="H10" s="21"/>
      <c r="I10" s="21"/>
      <c r="J10" s="21"/>
      <c r="K10" s="21" t="str">
        <f t="shared" si="0"/>
        <v/>
      </c>
    </row>
    <row r="11" spans="1:12" ht="14">
      <c r="A11" s="39" t="s">
        <v>248</v>
      </c>
      <c r="B11" s="21"/>
      <c r="C11" s="21"/>
      <c r="D11" s="21"/>
      <c r="E11" s="21"/>
      <c r="F11" s="21"/>
      <c r="G11" s="21"/>
      <c r="H11" s="21"/>
      <c r="I11" s="21"/>
      <c r="J11" s="21">
        <v>14</v>
      </c>
      <c r="K11" s="21">
        <f t="shared" si="0"/>
        <v>14</v>
      </c>
    </row>
    <row r="12" spans="1:12" ht="14">
      <c r="A12" s="54" t="s">
        <v>649</v>
      </c>
      <c r="B12" s="21"/>
      <c r="C12" s="21"/>
      <c r="D12" s="21"/>
      <c r="E12" s="21"/>
      <c r="F12" s="21"/>
      <c r="G12" s="21"/>
      <c r="H12" s="21"/>
      <c r="I12" s="21"/>
      <c r="J12" s="21"/>
      <c r="K12" s="21" t="str">
        <f t="shared" si="0"/>
        <v/>
      </c>
    </row>
    <row r="13" spans="1:12">
      <c r="A13" s="54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2" ht="14">
      <c r="A14" s="2" t="s">
        <v>995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2" ht="14">
      <c r="A15" s="39" t="s">
        <v>896</v>
      </c>
      <c r="B15" s="21"/>
      <c r="C15" s="21"/>
      <c r="D15" s="21"/>
      <c r="E15" s="21"/>
      <c r="F15" s="21"/>
      <c r="G15" s="21"/>
      <c r="H15" s="21"/>
      <c r="I15" s="21"/>
      <c r="J15" s="21">
        <v>1</v>
      </c>
      <c r="K15" s="21">
        <f t="shared" si="0"/>
        <v>1</v>
      </c>
    </row>
    <row r="16" spans="1:12" ht="14">
      <c r="A16" s="38" t="s">
        <v>695</v>
      </c>
      <c r="B16" s="21"/>
      <c r="C16" s="21"/>
      <c r="D16" s="21"/>
      <c r="E16" s="21">
        <v>11</v>
      </c>
      <c r="F16" s="21"/>
      <c r="G16" s="21"/>
      <c r="H16" s="21"/>
      <c r="I16" s="21"/>
      <c r="J16" s="21">
        <v>1</v>
      </c>
      <c r="K16" s="21">
        <f t="shared" si="0"/>
        <v>12</v>
      </c>
    </row>
    <row r="17" spans="1:11" ht="14">
      <c r="A17" s="38" t="s">
        <v>570</v>
      </c>
      <c r="B17" s="21"/>
      <c r="C17" s="21"/>
      <c r="D17" s="21"/>
      <c r="E17" s="21"/>
      <c r="F17" s="21"/>
      <c r="G17" s="21"/>
      <c r="H17" s="21"/>
      <c r="I17" s="21"/>
      <c r="J17" s="21"/>
      <c r="K17" s="21" t="str">
        <f t="shared" si="0"/>
        <v/>
      </c>
    </row>
    <row r="18" spans="1:11" ht="14">
      <c r="A18" s="38" t="s">
        <v>571</v>
      </c>
      <c r="B18" s="21">
        <v>1</v>
      </c>
      <c r="C18" s="21"/>
      <c r="D18" s="21"/>
      <c r="E18" s="21">
        <v>8</v>
      </c>
      <c r="F18" s="21"/>
      <c r="G18" s="21"/>
      <c r="H18" s="21"/>
      <c r="I18" s="21"/>
      <c r="J18" s="21"/>
      <c r="K18" s="21">
        <f t="shared" si="0"/>
        <v>9</v>
      </c>
    </row>
    <row r="19" spans="1:11" ht="14">
      <c r="A19" s="38" t="s">
        <v>572</v>
      </c>
      <c r="B19" s="21"/>
      <c r="C19" s="21"/>
      <c r="D19" s="21"/>
      <c r="E19" s="29"/>
      <c r="F19" s="21"/>
      <c r="G19" s="21"/>
      <c r="H19" s="21"/>
      <c r="I19" s="21"/>
      <c r="J19" s="21"/>
      <c r="K19" s="21" t="str">
        <f t="shared" si="0"/>
        <v/>
      </c>
    </row>
    <row r="20" spans="1:11" ht="14">
      <c r="A20" s="38" t="s">
        <v>821</v>
      </c>
      <c r="B20" s="21"/>
      <c r="C20" s="21"/>
      <c r="D20" s="21"/>
      <c r="E20" s="21"/>
      <c r="F20" s="21"/>
      <c r="G20" s="21"/>
      <c r="H20" s="21"/>
      <c r="I20" s="21"/>
      <c r="J20" s="21"/>
      <c r="K20" s="21" t="str">
        <f t="shared" si="0"/>
        <v/>
      </c>
    </row>
    <row r="21" spans="1:11" ht="14">
      <c r="A21" s="38" t="s">
        <v>528</v>
      </c>
      <c r="B21" s="21"/>
      <c r="C21" s="21"/>
      <c r="D21" s="21"/>
      <c r="E21" s="21"/>
      <c r="F21" s="21"/>
      <c r="G21" s="21"/>
      <c r="H21" s="21"/>
      <c r="I21" s="21"/>
      <c r="J21" s="21">
        <v>3</v>
      </c>
      <c r="K21" s="21">
        <f t="shared" si="0"/>
        <v>3</v>
      </c>
    </row>
    <row r="22" spans="1:11" ht="14">
      <c r="A22" s="38" t="s">
        <v>390</v>
      </c>
      <c r="B22" s="21">
        <v>10</v>
      </c>
      <c r="C22" s="21">
        <v>6</v>
      </c>
      <c r="D22" s="21">
        <v>5</v>
      </c>
      <c r="E22" s="21">
        <v>28</v>
      </c>
      <c r="F22" s="21">
        <v>14</v>
      </c>
      <c r="G22" s="21">
        <v>2</v>
      </c>
      <c r="H22" s="21">
        <v>2</v>
      </c>
      <c r="I22" s="21"/>
      <c r="J22" s="21"/>
      <c r="K22" s="21">
        <f t="shared" si="0"/>
        <v>67</v>
      </c>
    </row>
    <row r="23" spans="1:11">
      <c r="A23" s="54"/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1" ht="14">
      <c r="A24" s="2" t="s">
        <v>983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</row>
    <row r="25" spans="1:11" ht="14">
      <c r="A25" s="69" t="s">
        <v>242</v>
      </c>
      <c r="B25" s="36"/>
      <c r="C25" s="36"/>
      <c r="D25" s="36"/>
      <c r="E25" s="36"/>
      <c r="F25" s="36"/>
      <c r="G25" s="36"/>
      <c r="H25" s="36"/>
      <c r="I25" s="36"/>
      <c r="J25" s="36"/>
      <c r="K25" s="21" t="str">
        <f t="shared" si="0"/>
        <v/>
      </c>
    </row>
    <row r="26" spans="1:11">
      <c r="A26" s="57" t="s">
        <v>123</v>
      </c>
      <c r="B26" s="45"/>
      <c r="C26" s="45"/>
      <c r="D26" s="45"/>
      <c r="E26" s="45"/>
      <c r="F26" s="45"/>
      <c r="G26" s="45"/>
      <c r="H26" s="45"/>
      <c r="I26" s="45"/>
      <c r="J26" s="45"/>
      <c r="K26" s="21" t="str">
        <f t="shared" si="0"/>
        <v/>
      </c>
    </row>
    <row r="27" spans="1:11">
      <c r="A27" s="56" t="s">
        <v>408</v>
      </c>
      <c r="B27" s="21"/>
      <c r="C27" s="21"/>
      <c r="D27" s="21"/>
      <c r="E27" s="21"/>
      <c r="F27" s="21"/>
      <c r="G27" s="21"/>
      <c r="H27" s="21"/>
      <c r="I27" s="21"/>
      <c r="J27" s="21"/>
      <c r="K27" s="21" t="str">
        <f t="shared" si="0"/>
        <v/>
      </c>
    </row>
    <row r="28" spans="1:11">
      <c r="A28" s="58" t="s">
        <v>266</v>
      </c>
      <c r="B28" s="21">
        <v>4</v>
      </c>
      <c r="C28" s="21">
        <v>1</v>
      </c>
      <c r="D28" s="21">
        <v>5</v>
      </c>
      <c r="E28" s="21">
        <v>6</v>
      </c>
      <c r="F28" s="21">
        <v>22</v>
      </c>
      <c r="G28" s="21"/>
      <c r="H28" s="21">
        <v>5</v>
      </c>
      <c r="I28" s="21"/>
      <c r="J28" s="21">
        <v>7</v>
      </c>
      <c r="K28" s="21">
        <f t="shared" si="0"/>
        <v>50</v>
      </c>
    </row>
    <row r="29" spans="1:11">
      <c r="A29" s="55" t="s">
        <v>267</v>
      </c>
      <c r="B29" s="21">
        <v>8</v>
      </c>
      <c r="C29" s="21">
        <v>6</v>
      </c>
      <c r="D29" s="21">
        <v>5</v>
      </c>
      <c r="E29" s="21"/>
      <c r="F29" s="21">
        <v>4</v>
      </c>
      <c r="G29" s="21"/>
      <c r="H29" s="21"/>
      <c r="I29" s="21"/>
      <c r="J29" s="21"/>
      <c r="K29" s="21">
        <f t="shared" si="0"/>
        <v>23</v>
      </c>
    </row>
    <row r="30" spans="1:11">
      <c r="A30" s="55" t="s">
        <v>268</v>
      </c>
      <c r="B30" s="21"/>
      <c r="C30" s="21"/>
      <c r="D30" s="21">
        <v>2</v>
      </c>
      <c r="E30" s="21"/>
      <c r="F30" s="21">
        <v>2</v>
      </c>
      <c r="G30" s="21"/>
      <c r="H30" s="21"/>
      <c r="I30" s="21"/>
      <c r="J30" s="21"/>
      <c r="K30" s="21">
        <f t="shared" si="0"/>
        <v>4</v>
      </c>
    </row>
    <row r="31" spans="1:11">
      <c r="A31" s="55" t="s">
        <v>269</v>
      </c>
      <c r="B31" s="21"/>
      <c r="C31" s="21"/>
      <c r="D31" s="21"/>
      <c r="E31" s="21"/>
      <c r="F31" s="21"/>
      <c r="G31" s="34"/>
      <c r="H31" s="34"/>
      <c r="I31" s="21"/>
      <c r="J31" s="21"/>
      <c r="K31" s="21" t="str">
        <f t="shared" si="0"/>
        <v/>
      </c>
    </row>
    <row r="32" spans="1:11">
      <c r="A32" s="55" t="s">
        <v>410</v>
      </c>
      <c r="B32" s="21">
        <v>5</v>
      </c>
      <c r="C32" s="21">
        <v>6</v>
      </c>
      <c r="D32" s="21">
        <v>27</v>
      </c>
      <c r="E32" s="21">
        <v>30</v>
      </c>
      <c r="F32" s="21">
        <v>10</v>
      </c>
      <c r="G32" s="21">
        <v>20</v>
      </c>
      <c r="H32" s="21">
        <v>1</v>
      </c>
      <c r="I32" s="21"/>
      <c r="J32" s="21">
        <v>7</v>
      </c>
      <c r="K32" s="21">
        <f t="shared" si="0"/>
        <v>106</v>
      </c>
    </row>
    <row r="33" spans="1:11">
      <c r="A33" s="55" t="s">
        <v>40</v>
      </c>
      <c r="B33" s="21"/>
      <c r="C33" s="21"/>
      <c r="D33" s="21"/>
      <c r="E33" s="21"/>
      <c r="F33" s="21"/>
      <c r="G33" s="21"/>
      <c r="H33" s="21"/>
      <c r="I33" s="21"/>
      <c r="J33" s="21"/>
      <c r="K33" s="21" t="str">
        <f t="shared" si="0"/>
        <v/>
      </c>
    </row>
    <row r="34" spans="1:11">
      <c r="A34" s="55" t="s">
        <v>411</v>
      </c>
      <c r="B34" s="21"/>
      <c r="C34" s="21"/>
      <c r="D34" s="21"/>
      <c r="E34" s="21"/>
      <c r="F34" s="21"/>
      <c r="G34" s="21"/>
      <c r="H34" s="21"/>
      <c r="I34" s="21"/>
      <c r="J34" s="21"/>
      <c r="K34" s="21" t="str">
        <f t="shared" si="0"/>
        <v/>
      </c>
    </row>
    <row r="35" spans="1:11">
      <c r="A35" s="55" t="s">
        <v>568</v>
      </c>
      <c r="B35" s="21"/>
      <c r="C35" s="21"/>
      <c r="D35" s="21">
        <v>5</v>
      </c>
      <c r="E35" s="21">
        <v>6</v>
      </c>
      <c r="F35" s="21">
        <v>3</v>
      </c>
      <c r="G35" s="21"/>
      <c r="H35" s="21"/>
      <c r="I35" s="21"/>
      <c r="J35" s="21"/>
      <c r="K35" s="21">
        <f t="shared" si="0"/>
        <v>14</v>
      </c>
    </row>
    <row r="36" spans="1:11">
      <c r="A36" s="55" t="s">
        <v>569</v>
      </c>
      <c r="B36" s="21"/>
      <c r="C36" s="21"/>
      <c r="D36" s="21"/>
      <c r="E36" s="21"/>
      <c r="F36" s="21">
        <v>6</v>
      </c>
      <c r="G36" s="21"/>
      <c r="H36" s="21"/>
      <c r="I36" s="21"/>
      <c r="J36" s="21">
        <v>90</v>
      </c>
      <c r="K36" s="21">
        <f t="shared" si="0"/>
        <v>96</v>
      </c>
    </row>
    <row r="37" spans="1:11">
      <c r="A37" s="55" t="s">
        <v>417</v>
      </c>
      <c r="B37" s="21"/>
      <c r="C37" s="21"/>
      <c r="D37" s="21"/>
      <c r="E37" s="21"/>
      <c r="F37" s="21">
        <v>5</v>
      </c>
      <c r="G37" s="21">
        <v>2</v>
      </c>
      <c r="H37" s="21"/>
      <c r="I37" s="21"/>
      <c r="J37" s="21">
        <v>2</v>
      </c>
      <c r="K37" s="21">
        <f t="shared" si="0"/>
        <v>9</v>
      </c>
    </row>
    <row r="38" spans="1:11">
      <c r="A38" s="55" t="s">
        <v>124</v>
      </c>
      <c r="B38" s="21"/>
      <c r="C38" s="21"/>
      <c r="D38" s="21"/>
      <c r="E38" s="21"/>
      <c r="F38" s="21"/>
      <c r="G38" s="21"/>
      <c r="H38" s="21"/>
      <c r="I38" s="21"/>
      <c r="J38" s="21"/>
      <c r="K38" s="21" t="str">
        <f t="shared" si="0"/>
        <v/>
      </c>
    </row>
    <row r="39" spans="1:11">
      <c r="A39" s="55" t="s">
        <v>418</v>
      </c>
      <c r="B39" s="21"/>
      <c r="C39" s="21"/>
      <c r="D39" s="21">
        <v>6</v>
      </c>
      <c r="E39" s="21">
        <v>2</v>
      </c>
      <c r="F39" s="21">
        <v>4</v>
      </c>
      <c r="G39" s="21"/>
      <c r="H39" s="21"/>
      <c r="I39" s="21"/>
      <c r="J39" s="29"/>
      <c r="K39" s="21">
        <f t="shared" si="0"/>
        <v>12</v>
      </c>
    </row>
    <row r="40" spans="1:11">
      <c r="A40" s="55" t="s">
        <v>849</v>
      </c>
      <c r="B40" s="21"/>
      <c r="C40" s="21"/>
      <c r="D40" s="21"/>
      <c r="E40" s="21"/>
      <c r="F40" s="21"/>
      <c r="G40" s="21"/>
      <c r="H40" s="21"/>
      <c r="I40" s="21"/>
      <c r="J40" s="21"/>
      <c r="K40" s="21" t="str">
        <f t="shared" si="0"/>
        <v/>
      </c>
    </row>
    <row r="41" spans="1:11">
      <c r="A41" s="55" t="s">
        <v>419</v>
      </c>
      <c r="B41" s="21"/>
      <c r="C41" s="21"/>
      <c r="D41" s="21"/>
      <c r="E41" s="21"/>
      <c r="F41" s="21"/>
      <c r="G41" s="21"/>
      <c r="H41" s="21"/>
      <c r="I41" s="21"/>
      <c r="J41" s="21">
        <v>4</v>
      </c>
      <c r="K41" s="21">
        <f t="shared" si="0"/>
        <v>4</v>
      </c>
    </row>
    <row r="42" spans="1:11">
      <c r="A42" s="55" t="s">
        <v>163</v>
      </c>
      <c r="B42" s="21"/>
      <c r="C42" s="21"/>
      <c r="D42" s="21"/>
      <c r="E42" s="21"/>
      <c r="F42" s="21"/>
      <c r="G42" s="21"/>
      <c r="H42" s="21"/>
      <c r="I42" s="21"/>
      <c r="J42" s="21"/>
      <c r="K42" s="21" t="str">
        <f t="shared" si="0"/>
        <v/>
      </c>
    </row>
    <row r="43" spans="1:11">
      <c r="A43" s="55" t="s">
        <v>828</v>
      </c>
      <c r="B43" s="21"/>
      <c r="C43" s="21"/>
      <c r="D43" s="21"/>
      <c r="E43" s="21"/>
      <c r="F43" s="21"/>
      <c r="G43" s="21"/>
      <c r="H43" s="21"/>
      <c r="I43" s="21"/>
      <c r="J43" s="21"/>
      <c r="K43" s="21" t="str">
        <f t="shared" si="0"/>
        <v/>
      </c>
    </row>
    <row r="44" spans="1:11">
      <c r="A44" s="55" t="s">
        <v>770</v>
      </c>
      <c r="B44" s="21"/>
      <c r="C44" s="21">
        <v>7</v>
      </c>
      <c r="D44" s="21"/>
      <c r="E44" s="21"/>
      <c r="F44" s="21">
        <v>1</v>
      </c>
      <c r="G44" s="21"/>
      <c r="H44" s="21"/>
      <c r="I44" s="21">
        <v>3</v>
      </c>
      <c r="J44" s="21"/>
      <c r="K44" s="21">
        <f t="shared" si="0"/>
        <v>11</v>
      </c>
    </row>
    <row r="45" spans="1:11">
      <c r="A45" s="55" t="s">
        <v>684</v>
      </c>
      <c r="B45" s="21"/>
      <c r="C45" s="21"/>
      <c r="D45" s="21"/>
      <c r="E45" s="21"/>
      <c r="F45" s="21"/>
      <c r="G45" s="21"/>
      <c r="H45" s="21"/>
      <c r="I45" s="21"/>
      <c r="J45" s="21"/>
      <c r="K45" s="21" t="str">
        <f t="shared" si="0"/>
        <v/>
      </c>
    </row>
    <row r="46" spans="1:11">
      <c r="A46" s="55" t="s">
        <v>771</v>
      </c>
      <c r="B46" s="21">
        <v>1</v>
      </c>
      <c r="C46" s="21"/>
      <c r="D46" s="21"/>
      <c r="E46" s="21"/>
      <c r="F46" s="21"/>
      <c r="G46" s="21"/>
      <c r="H46" s="21"/>
      <c r="I46" s="21"/>
      <c r="J46" s="21"/>
      <c r="K46" s="21">
        <f t="shared" si="0"/>
        <v>1</v>
      </c>
    </row>
    <row r="47" spans="1:11">
      <c r="A47" s="55" t="s">
        <v>179</v>
      </c>
      <c r="B47" s="21">
        <v>1</v>
      </c>
      <c r="C47" s="21"/>
      <c r="D47" s="21"/>
      <c r="E47" s="21"/>
      <c r="F47" s="21"/>
      <c r="G47" s="21"/>
      <c r="H47" s="21"/>
      <c r="I47" s="21"/>
      <c r="J47" s="21">
        <v>1</v>
      </c>
      <c r="K47" s="21">
        <f t="shared" si="0"/>
        <v>2</v>
      </c>
    </row>
    <row r="48" spans="1:11">
      <c r="A48" s="55" t="s">
        <v>180</v>
      </c>
      <c r="B48" s="21"/>
      <c r="C48" s="21">
        <v>4</v>
      </c>
      <c r="D48" s="21">
        <v>22</v>
      </c>
      <c r="E48" s="21"/>
      <c r="F48" s="21">
        <v>53</v>
      </c>
      <c r="G48" s="21"/>
      <c r="H48" s="21"/>
      <c r="I48" s="21"/>
      <c r="J48" s="21"/>
      <c r="K48" s="21">
        <f t="shared" si="0"/>
        <v>79</v>
      </c>
    </row>
    <row r="49" spans="1:11">
      <c r="A49" s="55" t="s">
        <v>650</v>
      </c>
      <c r="B49" s="21"/>
      <c r="C49" s="21"/>
      <c r="D49" s="21"/>
      <c r="E49" s="21"/>
      <c r="F49" s="21"/>
      <c r="G49" s="21"/>
      <c r="H49" s="21"/>
      <c r="I49" s="21"/>
      <c r="J49" s="21">
        <v>3</v>
      </c>
      <c r="K49" s="21">
        <f t="shared" si="0"/>
        <v>3</v>
      </c>
    </row>
    <row r="50" spans="1:11">
      <c r="A50" s="55" t="s">
        <v>651</v>
      </c>
      <c r="B50" s="21"/>
      <c r="C50" s="21"/>
      <c r="D50" s="21"/>
      <c r="E50" s="21"/>
      <c r="F50" s="21"/>
      <c r="G50" s="21"/>
      <c r="H50" s="21"/>
      <c r="I50" s="21"/>
      <c r="J50" s="21"/>
      <c r="K50" s="21" t="str">
        <f t="shared" si="0"/>
        <v/>
      </c>
    </row>
    <row r="51" spans="1:11">
      <c r="A51" s="55" t="s">
        <v>476</v>
      </c>
      <c r="B51" s="21"/>
      <c r="C51" s="21"/>
      <c r="D51" s="21"/>
      <c r="E51" s="21"/>
      <c r="F51" s="21"/>
      <c r="G51" s="21"/>
      <c r="H51" s="21"/>
      <c r="I51" s="21"/>
      <c r="J51" s="21"/>
      <c r="K51" s="21" t="str">
        <f t="shared" si="0"/>
        <v/>
      </c>
    </row>
    <row r="52" spans="1:11">
      <c r="A52" s="56" t="s">
        <v>290</v>
      </c>
      <c r="B52" s="21"/>
      <c r="C52" s="21"/>
      <c r="D52" s="21">
        <v>1</v>
      </c>
      <c r="E52" s="21">
        <v>5</v>
      </c>
      <c r="F52" s="21"/>
      <c r="G52" s="21"/>
      <c r="H52" s="21"/>
      <c r="I52" s="21"/>
      <c r="J52" s="21"/>
      <c r="K52" s="21">
        <f t="shared" si="0"/>
        <v>6</v>
      </c>
    </row>
    <row r="53" spans="1:11">
      <c r="A53" s="56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1">
      <c r="A54" s="3" t="s">
        <v>692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1" ht="14">
      <c r="A55" s="38" t="s">
        <v>391</v>
      </c>
      <c r="B55" s="21">
        <v>1</v>
      </c>
      <c r="C55" s="21">
        <v>1</v>
      </c>
      <c r="D55" s="21"/>
      <c r="E55" s="21">
        <v>2</v>
      </c>
      <c r="F55" s="21">
        <v>1</v>
      </c>
      <c r="G55" s="21"/>
      <c r="H55" s="21"/>
      <c r="I55" s="21"/>
      <c r="J55" s="21">
        <v>1</v>
      </c>
      <c r="K55" s="21">
        <f t="shared" si="0"/>
        <v>6</v>
      </c>
    </row>
    <row r="56" spans="1:11" ht="14">
      <c r="A56" s="38" t="s">
        <v>392</v>
      </c>
      <c r="B56" s="21"/>
      <c r="C56" s="21"/>
      <c r="D56" s="21">
        <v>1</v>
      </c>
      <c r="E56" s="21"/>
      <c r="F56" s="21"/>
      <c r="G56" s="21"/>
      <c r="H56" s="21"/>
      <c r="I56" s="21"/>
      <c r="J56" s="21"/>
      <c r="K56" s="21">
        <f t="shared" si="0"/>
        <v>1</v>
      </c>
    </row>
    <row r="57" spans="1:11" ht="14">
      <c r="A57" s="38" t="s">
        <v>551</v>
      </c>
      <c r="B57" s="21">
        <v>1</v>
      </c>
      <c r="C57" s="21">
        <v>1</v>
      </c>
      <c r="D57" s="21">
        <v>2</v>
      </c>
      <c r="E57" s="21"/>
      <c r="F57" s="21"/>
      <c r="G57" s="21">
        <v>3</v>
      </c>
      <c r="H57" s="21">
        <v>1</v>
      </c>
      <c r="I57" s="21">
        <v>1</v>
      </c>
      <c r="J57" s="21">
        <v>3</v>
      </c>
      <c r="K57" s="21">
        <f t="shared" si="0"/>
        <v>12</v>
      </c>
    </row>
    <row r="58" spans="1:11" ht="14">
      <c r="A58" s="38" t="s">
        <v>593</v>
      </c>
      <c r="B58" s="21"/>
      <c r="C58" s="21"/>
      <c r="D58" s="21"/>
      <c r="E58" s="21"/>
      <c r="F58" s="21"/>
      <c r="G58" s="21">
        <v>1</v>
      </c>
      <c r="H58" s="21"/>
      <c r="I58" s="21"/>
      <c r="J58" s="21"/>
      <c r="K58" s="21">
        <f t="shared" si="0"/>
        <v>1</v>
      </c>
    </row>
    <row r="59" spans="1:11" ht="14">
      <c r="A59" s="38" t="s">
        <v>594</v>
      </c>
      <c r="B59" s="21">
        <v>1</v>
      </c>
      <c r="C59" s="21"/>
      <c r="D59" s="21"/>
      <c r="E59" s="21">
        <v>1</v>
      </c>
      <c r="F59" s="21">
        <v>1</v>
      </c>
      <c r="G59" s="21"/>
      <c r="H59" s="21"/>
      <c r="I59" s="21"/>
      <c r="J59" s="21"/>
      <c r="K59" s="21">
        <f t="shared" si="0"/>
        <v>3</v>
      </c>
    </row>
    <row r="60" spans="1:11" ht="14">
      <c r="A60" s="38" t="s">
        <v>212</v>
      </c>
      <c r="B60" s="21"/>
      <c r="C60" s="21"/>
      <c r="D60" s="21"/>
      <c r="E60" s="21"/>
      <c r="F60" s="21"/>
      <c r="G60" s="21"/>
      <c r="H60" s="21"/>
      <c r="I60" s="21"/>
      <c r="J60" s="21"/>
      <c r="K60" s="21" t="str">
        <f t="shared" si="0"/>
        <v/>
      </c>
    </row>
    <row r="61" spans="1:11" ht="14">
      <c r="A61" s="38" t="s">
        <v>357</v>
      </c>
      <c r="B61" s="21"/>
      <c r="C61" s="21"/>
      <c r="D61" s="21"/>
      <c r="E61" s="21"/>
      <c r="F61" s="21"/>
      <c r="G61" s="21"/>
      <c r="H61" s="21"/>
      <c r="I61" s="21"/>
      <c r="J61" s="21"/>
      <c r="K61" s="21" t="str">
        <f t="shared" si="0"/>
        <v/>
      </c>
    </row>
    <row r="62" spans="1:11" ht="14">
      <c r="A62" s="38" t="s">
        <v>437</v>
      </c>
      <c r="B62" s="21"/>
      <c r="C62" s="21"/>
      <c r="D62" s="21"/>
      <c r="E62" s="21"/>
      <c r="F62" s="21"/>
      <c r="G62" s="21">
        <v>1</v>
      </c>
      <c r="H62" s="21"/>
      <c r="I62" s="21">
        <v>2</v>
      </c>
      <c r="J62" s="21"/>
      <c r="K62" s="21">
        <f t="shared" si="0"/>
        <v>3</v>
      </c>
    </row>
    <row r="63" spans="1:11" ht="14">
      <c r="A63" s="38" t="s">
        <v>438</v>
      </c>
      <c r="B63" s="21">
        <v>1</v>
      </c>
      <c r="C63" s="21">
        <v>4</v>
      </c>
      <c r="D63" s="21">
        <v>7</v>
      </c>
      <c r="E63" s="21">
        <v>7</v>
      </c>
      <c r="F63" s="21"/>
      <c r="G63" s="21">
        <v>9</v>
      </c>
      <c r="H63" s="21">
        <v>1</v>
      </c>
      <c r="I63" s="21">
        <v>8</v>
      </c>
      <c r="J63" s="21">
        <v>1</v>
      </c>
      <c r="K63" s="21">
        <f t="shared" si="0"/>
        <v>38</v>
      </c>
    </row>
    <row r="64" spans="1:11" ht="14">
      <c r="A64" s="38" t="s">
        <v>393</v>
      </c>
      <c r="B64" s="21"/>
      <c r="C64" s="21"/>
      <c r="D64" s="21"/>
      <c r="E64" s="21"/>
      <c r="F64" s="21"/>
      <c r="G64" s="21"/>
      <c r="H64" s="21"/>
      <c r="I64" s="21"/>
      <c r="J64" s="21"/>
      <c r="K64" s="21" t="str">
        <f t="shared" si="0"/>
        <v/>
      </c>
    </row>
    <row r="65" spans="1:11" ht="14">
      <c r="A65" s="38" t="s">
        <v>160</v>
      </c>
      <c r="B65" s="21"/>
      <c r="C65" s="21"/>
      <c r="D65" s="21"/>
      <c r="E65" s="21"/>
      <c r="F65" s="21"/>
      <c r="G65" s="21"/>
      <c r="H65" s="21"/>
      <c r="I65" s="21"/>
      <c r="J65" s="21"/>
      <c r="K65" s="21" t="str">
        <f t="shared" si="0"/>
        <v/>
      </c>
    </row>
    <row r="66" spans="1:11" ht="14">
      <c r="A66" s="38" t="s">
        <v>439</v>
      </c>
      <c r="B66" s="21"/>
      <c r="C66" s="21"/>
      <c r="D66" s="21"/>
      <c r="E66" s="21"/>
      <c r="F66" s="21"/>
      <c r="G66" s="21"/>
      <c r="H66" s="21"/>
      <c r="I66" s="21">
        <v>2</v>
      </c>
      <c r="J66" s="29"/>
      <c r="K66" s="21">
        <f t="shared" si="0"/>
        <v>2</v>
      </c>
    </row>
    <row r="67" spans="1:11" ht="14">
      <c r="A67" s="38" t="s">
        <v>440</v>
      </c>
      <c r="B67" s="21"/>
      <c r="C67" s="21">
        <v>2</v>
      </c>
      <c r="D67" s="21">
        <v>2</v>
      </c>
      <c r="E67" s="21">
        <v>3</v>
      </c>
      <c r="F67" s="21">
        <v>12</v>
      </c>
      <c r="G67" s="21">
        <v>7</v>
      </c>
      <c r="H67" s="21">
        <v>10</v>
      </c>
      <c r="I67" s="21">
        <v>6</v>
      </c>
      <c r="J67" s="21">
        <v>2</v>
      </c>
      <c r="K67" s="21">
        <f t="shared" si="0"/>
        <v>44</v>
      </c>
    </row>
    <row r="68" spans="1:11" ht="14">
      <c r="A68" s="38" t="s">
        <v>441</v>
      </c>
      <c r="B68" s="21"/>
      <c r="C68" s="21"/>
      <c r="D68" s="21"/>
      <c r="E68" s="21"/>
      <c r="F68" s="21"/>
      <c r="G68" s="21"/>
      <c r="H68" s="21"/>
      <c r="I68" s="21"/>
      <c r="J68" s="21"/>
      <c r="K68" s="21" t="str">
        <f t="shared" si="0"/>
        <v/>
      </c>
    </row>
    <row r="69" spans="1:11" ht="14">
      <c r="A69" s="38" t="s">
        <v>442</v>
      </c>
      <c r="B69" s="21"/>
      <c r="C69" s="21"/>
      <c r="D69" s="21"/>
      <c r="E69" s="21"/>
      <c r="F69" s="21"/>
      <c r="G69" s="21"/>
      <c r="H69" s="21"/>
      <c r="I69" s="21"/>
      <c r="J69" s="29" t="s">
        <v>818</v>
      </c>
      <c r="K69" s="21" t="str">
        <f t="shared" si="0"/>
        <v/>
      </c>
    </row>
    <row r="70" spans="1:11" ht="14">
      <c r="A70" s="38" t="s">
        <v>443</v>
      </c>
      <c r="B70" s="21"/>
      <c r="C70" s="21"/>
      <c r="D70" s="21"/>
      <c r="E70" s="21"/>
      <c r="F70" s="21"/>
      <c r="G70" s="21"/>
      <c r="H70" s="21"/>
      <c r="I70" s="21"/>
      <c r="J70" s="21"/>
      <c r="K70" s="21" t="str">
        <f t="shared" si="0"/>
        <v/>
      </c>
    </row>
    <row r="71" spans="1:11" ht="14">
      <c r="A71" s="38" t="s">
        <v>407</v>
      </c>
      <c r="B71" s="21"/>
      <c r="C71" s="21">
        <v>1</v>
      </c>
      <c r="D71" s="21"/>
      <c r="E71" s="21"/>
      <c r="F71" s="21"/>
      <c r="G71" s="21"/>
      <c r="H71" s="21"/>
      <c r="I71" s="21"/>
      <c r="J71" s="21">
        <v>1</v>
      </c>
      <c r="K71" s="21">
        <f t="shared" si="0"/>
        <v>2</v>
      </c>
    </row>
    <row r="72" spans="1:11" ht="14">
      <c r="A72" s="38" t="s">
        <v>76</v>
      </c>
      <c r="B72" s="21"/>
      <c r="C72" s="21"/>
      <c r="D72" s="21"/>
      <c r="E72" s="21"/>
      <c r="F72" s="21"/>
      <c r="G72" s="21"/>
      <c r="H72" s="21"/>
      <c r="I72" s="21"/>
      <c r="J72" s="21"/>
      <c r="K72" s="21" t="str">
        <f t="shared" si="0"/>
        <v/>
      </c>
    </row>
    <row r="73" spans="1:11">
      <c r="A73" s="54"/>
      <c r="B73" s="20"/>
      <c r="C73" s="20"/>
      <c r="D73" s="20"/>
      <c r="E73" s="20"/>
      <c r="F73" s="20"/>
      <c r="G73" s="20"/>
      <c r="H73" s="20"/>
      <c r="I73" s="20"/>
      <c r="J73" s="20"/>
      <c r="K73" s="20"/>
    </row>
    <row r="74" spans="1:11" ht="14">
      <c r="A74" s="2" t="s">
        <v>691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</row>
    <row r="75" spans="1:11">
      <c r="A75" s="58" t="s">
        <v>477</v>
      </c>
      <c r="B75" s="21"/>
      <c r="C75" s="21"/>
      <c r="D75" s="21">
        <v>1</v>
      </c>
      <c r="E75" s="21"/>
      <c r="F75" s="21"/>
      <c r="G75" s="21"/>
      <c r="H75" s="21"/>
      <c r="I75" s="21">
        <v>2</v>
      </c>
      <c r="J75" s="21">
        <v>2</v>
      </c>
      <c r="K75" s="21">
        <f t="shared" si="0"/>
        <v>5</v>
      </c>
    </row>
    <row r="76" spans="1:11">
      <c r="A76" s="55" t="s">
        <v>626</v>
      </c>
      <c r="B76" s="21"/>
      <c r="C76" s="21"/>
      <c r="D76" s="21"/>
      <c r="E76" s="21"/>
      <c r="F76" s="21"/>
      <c r="G76" s="21"/>
      <c r="H76" s="21"/>
      <c r="I76" s="21"/>
      <c r="J76" s="29" t="s">
        <v>815</v>
      </c>
      <c r="K76" s="21" t="str">
        <f t="shared" si="0"/>
        <v/>
      </c>
    </row>
    <row r="77" spans="1:11">
      <c r="A77" s="55" t="s">
        <v>509</v>
      </c>
      <c r="B77" s="21"/>
      <c r="C77" s="21"/>
      <c r="D77" s="21"/>
      <c r="E77" s="21"/>
      <c r="F77" s="21"/>
      <c r="G77" s="21">
        <v>4</v>
      </c>
      <c r="H77" s="21">
        <v>4</v>
      </c>
      <c r="I77" s="21"/>
      <c r="J77" s="21"/>
      <c r="K77" s="21">
        <f t="shared" si="0"/>
        <v>8</v>
      </c>
    </row>
    <row r="78" spans="1:11">
      <c r="A78" s="55" t="s">
        <v>485</v>
      </c>
      <c r="B78" s="21">
        <v>1</v>
      </c>
      <c r="C78" s="21"/>
      <c r="D78" s="34"/>
      <c r="E78" s="34"/>
      <c r="F78" s="22"/>
      <c r="G78" s="22"/>
      <c r="H78" s="22"/>
      <c r="I78" s="21"/>
      <c r="J78" s="22"/>
      <c r="K78" s="21">
        <f t="shared" si="0"/>
        <v>1</v>
      </c>
    </row>
    <row r="79" spans="1:11">
      <c r="A79" s="55" t="s">
        <v>486</v>
      </c>
      <c r="B79" s="21"/>
      <c r="C79" s="21"/>
      <c r="D79" s="21"/>
      <c r="E79" s="21"/>
      <c r="F79" s="21"/>
      <c r="G79" s="29"/>
      <c r="H79" s="21"/>
      <c r="I79" s="21"/>
      <c r="J79" s="21"/>
      <c r="K79" s="21" t="str">
        <f t="shared" si="0"/>
        <v/>
      </c>
    </row>
    <row r="80" spans="1:11">
      <c r="A80" s="55" t="s">
        <v>487</v>
      </c>
      <c r="B80" s="21"/>
      <c r="C80" s="21"/>
      <c r="D80" s="21">
        <v>1</v>
      </c>
      <c r="E80" s="21">
        <v>7</v>
      </c>
      <c r="F80" s="21"/>
      <c r="G80" s="21"/>
      <c r="H80" s="21"/>
      <c r="I80" s="21"/>
      <c r="J80" s="21"/>
      <c r="K80" s="21">
        <f t="shared" ref="K80:K159" si="1">IF(SUM(B80:J80)&gt;0,SUM(B80:J80),"")</f>
        <v>8</v>
      </c>
    </row>
    <row r="81" spans="1:11">
      <c r="A81" s="55" t="s">
        <v>0</v>
      </c>
      <c r="B81" s="21"/>
      <c r="C81" s="21">
        <v>2</v>
      </c>
      <c r="D81" s="21"/>
      <c r="E81" s="21">
        <v>8</v>
      </c>
      <c r="F81" s="21">
        <v>8</v>
      </c>
      <c r="G81" s="21">
        <v>14</v>
      </c>
      <c r="H81" s="21">
        <v>12</v>
      </c>
      <c r="I81" s="21">
        <v>4</v>
      </c>
      <c r="J81" s="21">
        <v>8</v>
      </c>
      <c r="K81" s="21">
        <f t="shared" si="1"/>
        <v>56</v>
      </c>
    </row>
    <row r="82" spans="1:11">
      <c r="A82" s="56"/>
      <c r="B82" s="20"/>
      <c r="C82" s="20"/>
      <c r="D82" s="20"/>
      <c r="E82" s="20"/>
      <c r="F82" s="20"/>
      <c r="G82" s="20"/>
      <c r="H82" s="20"/>
      <c r="I82" s="20"/>
      <c r="J82" s="20"/>
      <c r="K82" s="20"/>
    </row>
    <row r="83" spans="1:11">
      <c r="A83" s="3" t="s">
        <v>829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</row>
    <row r="84" spans="1:11" ht="14">
      <c r="A84" s="38" t="s">
        <v>745</v>
      </c>
      <c r="B84" s="77"/>
      <c r="C84" s="77"/>
      <c r="D84" s="36">
        <v>23</v>
      </c>
      <c r="E84" s="36">
        <v>2</v>
      </c>
      <c r="F84" s="36"/>
      <c r="G84" s="36"/>
      <c r="H84" s="36"/>
      <c r="I84" s="36"/>
      <c r="J84" s="36">
        <v>1</v>
      </c>
      <c r="K84" s="21">
        <f t="shared" si="1"/>
        <v>26</v>
      </c>
    </row>
    <row r="85" spans="1:11" ht="14">
      <c r="A85" s="39" t="s">
        <v>746</v>
      </c>
      <c r="B85" s="21">
        <v>6</v>
      </c>
      <c r="C85" s="21"/>
      <c r="D85" s="21"/>
      <c r="E85" s="21">
        <v>1</v>
      </c>
      <c r="F85" s="21"/>
      <c r="G85" s="21"/>
      <c r="H85" s="21"/>
      <c r="I85" s="21"/>
      <c r="J85" s="21"/>
      <c r="K85" s="21">
        <f t="shared" si="1"/>
        <v>7</v>
      </c>
    </row>
    <row r="86" spans="1:11" ht="14">
      <c r="A86" s="39" t="s">
        <v>436</v>
      </c>
      <c r="B86" s="21"/>
      <c r="C86" s="21"/>
      <c r="D86" s="21">
        <v>1</v>
      </c>
      <c r="E86" s="21"/>
      <c r="F86" s="21"/>
      <c r="G86" s="21"/>
      <c r="H86" s="21"/>
      <c r="I86" s="21"/>
      <c r="J86" s="21">
        <v>3</v>
      </c>
      <c r="K86" s="21">
        <f t="shared" si="1"/>
        <v>4</v>
      </c>
    </row>
    <row r="87" spans="1:11" ht="14">
      <c r="A87" s="39" t="s">
        <v>444</v>
      </c>
      <c r="B87" s="21"/>
      <c r="C87" s="21"/>
      <c r="D87" s="21">
        <v>4</v>
      </c>
      <c r="E87" s="29">
        <v>37</v>
      </c>
      <c r="F87" s="21"/>
      <c r="G87" s="21"/>
      <c r="H87" s="21"/>
      <c r="I87" s="21"/>
      <c r="J87" s="21"/>
      <c r="K87" s="21">
        <f t="shared" si="1"/>
        <v>41</v>
      </c>
    </row>
    <row r="88" spans="1:11">
      <c r="A88" s="54"/>
      <c r="B88" s="20"/>
      <c r="C88" s="20"/>
      <c r="D88" s="20"/>
      <c r="E88" s="20"/>
      <c r="F88" s="20"/>
      <c r="G88" s="20"/>
      <c r="H88" s="20"/>
      <c r="I88" s="20"/>
      <c r="J88" s="20"/>
      <c r="K88" s="20"/>
    </row>
    <row r="89" spans="1:11" ht="14">
      <c r="A89" s="2" t="s">
        <v>830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</row>
    <row r="90" spans="1:11" ht="14">
      <c r="A90" s="69" t="s">
        <v>808</v>
      </c>
      <c r="B90" s="21"/>
      <c r="C90" s="21"/>
      <c r="D90" s="21"/>
      <c r="E90" s="21"/>
      <c r="F90" s="21"/>
      <c r="G90" s="21"/>
      <c r="H90" s="21"/>
      <c r="I90" s="21"/>
      <c r="J90" s="21"/>
      <c r="K90" s="21" t="str">
        <f t="shared" si="1"/>
        <v/>
      </c>
    </row>
    <row r="91" spans="1:11" ht="14">
      <c r="A91" s="38" t="s">
        <v>173</v>
      </c>
      <c r="B91" s="45">
        <v>2</v>
      </c>
      <c r="C91" s="45">
        <v>2</v>
      </c>
      <c r="D91" s="45">
        <v>4</v>
      </c>
      <c r="E91" s="45">
        <v>1</v>
      </c>
      <c r="F91" s="45">
        <v>2</v>
      </c>
      <c r="G91" s="45">
        <v>4</v>
      </c>
      <c r="H91" s="45">
        <v>2</v>
      </c>
      <c r="I91" s="45">
        <v>5</v>
      </c>
      <c r="J91" s="45">
        <v>14</v>
      </c>
      <c r="K91" s="21">
        <f t="shared" si="1"/>
        <v>36</v>
      </c>
    </row>
    <row r="92" spans="1:11" ht="14">
      <c r="A92" s="38" t="s">
        <v>174</v>
      </c>
      <c r="B92" s="21"/>
      <c r="C92" s="21"/>
      <c r="D92" s="21"/>
      <c r="E92" s="21"/>
      <c r="F92" s="21"/>
      <c r="G92" s="21"/>
      <c r="H92" s="21"/>
      <c r="I92" s="21"/>
      <c r="J92" s="21"/>
      <c r="K92" s="21" t="str">
        <f t="shared" si="1"/>
        <v/>
      </c>
    </row>
    <row r="93" spans="1:11" ht="14">
      <c r="A93" s="38" t="s">
        <v>175</v>
      </c>
      <c r="B93" s="21"/>
      <c r="C93" s="21"/>
      <c r="D93" s="21"/>
      <c r="E93" s="21"/>
      <c r="F93" s="21"/>
      <c r="G93" s="21"/>
      <c r="H93" s="21"/>
      <c r="I93" s="21"/>
      <c r="J93" s="21"/>
      <c r="K93" s="21" t="str">
        <f t="shared" si="1"/>
        <v/>
      </c>
    </row>
    <row r="94" spans="1:11" ht="14">
      <c r="A94" s="38" t="s">
        <v>893</v>
      </c>
      <c r="B94" s="21"/>
      <c r="C94" s="21"/>
      <c r="D94" s="21"/>
      <c r="E94" s="21"/>
      <c r="F94" s="21"/>
      <c r="G94" s="21"/>
      <c r="H94" s="21"/>
      <c r="I94" s="29"/>
      <c r="J94" s="21"/>
      <c r="K94" s="21" t="str">
        <f t="shared" si="1"/>
        <v/>
      </c>
    </row>
    <row r="95" spans="1:11" ht="14">
      <c r="A95" s="38" t="s">
        <v>671</v>
      </c>
      <c r="B95" s="21"/>
      <c r="C95" s="21"/>
      <c r="D95" s="21"/>
      <c r="E95" s="21">
        <v>1</v>
      </c>
      <c r="F95" s="21"/>
      <c r="G95" s="21"/>
      <c r="H95" s="21"/>
      <c r="I95" s="21"/>
      <c r="J95" s="21">
        <v>2</v>
      </c>
      <c r="K95" s="21">
        <f t="shared" si="1"/>
        <v>3</v>
      </c>
    </row>
    <row r="96" spans="1:11" ht="14">
      <c r="A96" s="38" t="s">
        <v>897</v>
      </c>
      <c r="B96" s="21"/>
      <c r="C96" s="21"/>
      <c r="D96" s="21"/>
      <c r="E96" s="21"/>
      <c r="F96" s="21"/>
      <c r="G96" s="21"/>
      <c r="H96" s="21"/>
      <c r="I96" s="21"/>
      <c r="J96" s="21">
        <v>1</v>
      </c>
      <c r="K96" s="21">
        <f t="shared" si="1"/>
        <v>1</v>
      </c>
    </row>
    <row r="97" spans="1:11" ht="14">
      <c r="A97" s="38" t="s">
        <v>397</v>
      </c>
      <c r="B97" s="21"/>
      <c r="C97" s="21"/>
      <c r="D97" s="21"/>
      <c r="E97" s="21"/>
      <c r="F97" s="21"/>
      <c r="G97" s="21"/>
      <c r="H97" s="21"/>
      <c r="I97" s="21"/>
      <c r="J97" s="21"/>
      <c r="K97" s="21" t="str">
        <f t="shared" si="1"/>
        <v/>
      </c>
    </row>
    <row r="98" spans="1:11" ht="14">
      <c r="A98" s="38" t="s">
        <v>425</v>
      </c>
      <c r="B98" s="21"/>
      <c r="C98" s="21"/>
      <c r="D98" s="21"/>
      <c r="E98" s="21"/>
      <c r="F98" s="21"/>
      <c r="G98" s="21"/>
      <c r="H98" s="21"/>
      <c r="I98" s="21"/>
      <c r="J98" s="21"/>
      <c r="K98" s="21" t="str">
        <f t="shared" si="1"/>
        <v/>
      </c>
    </row>
    <row r="99" spans="1:11" ht="14">
      <c r="A99" s="38" t="s">
        <v>614</v>
      </c>
      <c r="B99" s="21"/>
      <c r="C99" s="21"/>
      <c r="D99" s="21"/>
      <c r="E99" s="21"/>
      <c r="F99" s="21">
        <v>1</v>
      </c>
      <c r="G99" s="21"/>
      <c r="H99" s="21"/>
      <c r="I99" s="21"/>
      <c r="J99" s="21">
        <v>2</v>
      </c>
      <c r="K99" s="21">
        <f t="shared" si="1"/>
        <v>3</v>
      </c>
    </row>
    <row r="100" spans="1:11" ht="14">
      <c r="A100" s="38" t="s">
        <v>467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 t="str">
        <f t="shared" si="1"/>
        <v/>
      </c>
    </row>
    <row r="101" spans="1:11" ht="14">
      <c r="A101" s="38" t="s">
        <v>435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 t="str">
        <f t="shared" si="1"/>
        <v/>
      </c>
    </row>
    <row r="102" spans="1:11" ht="14">
      <c r="A102" s="38" t="s">
        <v>344</v>
      </c>
      <c r="B102" s="21"/>
      <c r="C102" s="21"/>
      <c r="D102" s="21"/>
      <c r="E102" s="21"/>
      <c r="F102" s="21">
        <v>6</v>
      </c>
      <c r="G102" s="21"/>
      <c r="H102" s="21"/>
      <c r="I102" s="21"/>
      <c r="J102" s="21"/>
      <c r="K102" s="21">
        <f t="shared" si="1"/>
        <v>6</v>
      </c>
    </row>
    <row r="103" spans="1:11" ht="14">
      <c r="A103" s="38" t="s">
        <v>342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 t="str">
        <f t="shared" si="1"/>
        <v/>
      </c>
    </row>
    <row r="104" spans="1:11" ht="14">
      <c r="A104" s="38" t="s">
        <v>398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 t="str">
        <f t="shared" si="1"/>
        <v/>
      </c>
    </row>
    <row r="105" spans="1:11" ht="14">
      <c r="A105" s="38" t="s">
        <v>540</v>
      </c>
      <c r="B105" s="21">
        <v>10</v>
      </c>
      <c r="C105" s="21"/>
      <c r="D105" s="21">
        <v>10</v>
      </c>
      <c r="E105" s="21">
        <v>1</v>
      </c>
      <c r="F105" s="21"/>
      <c r="G105" s="21"/>
      <c r="H105" s="21"/>
      <c r="I105" s="21"/>
      <c r="J105" s="21">
        <v>1</v>
      </c>
      <c r="K105" s="21">
        <f t="shared" si="1"/>
        <v>22</v>
      </c>
    </row>
    <row r="106" spans="1:11" ht="14">
      <c r="A106" s="38" t="s">
        <v>686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 t="str">
        <f t="shared" si="1"/>
        <v/>
      </c>
    </row>
    <row r="107" spans="1:11" ht="14">
      <c r="A107" s="38" t="s">
        <v>537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 t="str">
        <f t="shared" si="1"/>
        <v/>
      </c>
    </row>
    <row r="108" spans="1:11" ht="14">
      <c r="A108" s="54" t="s">
        <v>346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 t="str">
        <f t="shared" si="1"/>
        <v/>
      </c>
    </row>
    <row r="109" spans="1:11">
      <c r="A109" s="54"/>
      <c r="B109" s="20"/>
      <c r="C109" s="20"/>
      <c r="D109" s="20"/>
      <c r="E109" s="20"/>
      <c r="F109" s="20"/>
      <c r="G109" s="20"/>
      <c r="H109" s="20"/>
      <c r="I109" s="20"/>
      <c r="J109" s="20"/>
      <c r="K109" s="20"/>
    </row>
    <row r="110" spans="1:11" ht="14">
      <c r="A110" s="2" t="s">
        <v>977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</row>
    <row r="111" spans="1:11" ht="14">
      <c r="A111" s="38" t="s">
        <v>801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 t="str">
        <f t="shared" si="1"/>
        <v/>
      </c>
    </row>
    <row r="112" spans="1:11" ht="14">
      <c r="A112" s="38" t="s">
        <v>167</v>
      </c>
      <c r="B112" s="21"/>
      <c r="C112" s="21"/>
      <c r="D112" s="21"/>
      <c r="E112" s="21">
        <v>1</v>
      </c>
      <c r="F112" s="21"/>
      <c r="G112" s="21">
        <v>1</v>
      </c>
      <c r="H112" s="21"/>
      <c r="I112" s="21"/>
      <c r="J112" s="21">
        <v>1</v>
      </c>
      <c r="K112" s="21">
        <f t="shared" si="1"/>
        <v>3</v>
      </c>
    </row>
    <row r="113" spans="1:11" ht="14">
      <c r="A113" s="38" t="s">
        <v>168</v>
      </c>
      <c r="B113" s="21"/>
      <c r="C113" s="21"/>
      <c r="D113" s="21">
        <v>10</v>
      </c>
      <c r="E113" s="21"/>
      <c r="F113" s="21">
        <v>118</v>
      </c>
      <c r="G113" s="21">
        <v>2</v>
      </c>
      <c r="H113" s="21"/>
      <c r="I113" s="21">
        <v>1</v>
      </c>
      <c r="J113" s="21">
        <v>5</v>
      </c>
      <c r="K113" s="21">
        <f t="shared" si="1"/>
        <v>136</v>
      </c>
    </row>
    <row r="114" spans="1:11" ht="14">
      <c r="A114" s="38" t="s">
        <v>205</v>
      </c>
      <c r="B114" s="21"/>
      <c r="C114" s="21"/>
      <c r="D114" s="21"/>
      <c r="E114" s="29"/>
      <c r="F114" s="21"/>
      <c r="G114" s="21"/>
      <c r="H114" s="21"/>
      <c r="I114" s="21"/>
      <c r="J114" s="21"/>
      <c r="K114" s="21" t="str">
        <f t="shared" si="1"/>
        <v/>
      </c>
    </row>
    <row r="115" spans="1:11" ht="14">
      <c r="A115" s="38" t="s">
        <v>652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 t="str">
        <f t="shared" si="1"/>
        <v/>
      </c>
    </row>
    <row r="116" spans="1:11" ht="14">
      <c r="A116" s="38" t="s">
        <v>6</v>
      </c>
      <c r="B116" s="21"/>
      <c r="C116" s="21"/>
      <c r="D116" s="21"/>
      <c r="E116" s="29"/>
      <c r="F116" s="21"/>
      <c r="G116" s="21"/>
      <c r="H116" s="21"/>
      <c r="I116" s="21"/>
      <c r="J116" s="21"/>
      <c r="K116" s="21" t="str">
        <f t="shared" si="1"/>
        <v/>
      </c>
    </row>
    <row r="117" spans="1:11" ht="14">
      <c r="A117" s="38" t="s">
        <v>616</v>
      </c>
      <c r="B117" s="21"/>
      <c r="C117" s="21"/>
      <c r="D117" s="21"/>
      <c r="E117" s="21">
        <v>6</v>
      </c>
      <c r="F117" s="21"/>
      <c r="G117" s="21"/>
      <c r="H117" s="21">
        <v>1</v>
      </c>
      <c r="I117" s="21"/>
      <c r="J117" s="21">
        <v>7</v>
      </c>
      <c r="K117" s="21">
        <f t="shared" si="1"/>
        <v>14</v>
      </c>
    </row>
    <row r="118" spans="1:11">
      <c r="A118" s="51"/>
      <c r="B118" s="20"/>
      <c r="C118" s="20"/>
      <c r="D118" s="20"/>
      <c r="E118" s="20"/>
      <c r="F118" s="20"/>
      <c r="G118" s="20"/>
      <c r="H118" s="20"/>
      <c r="I118" s="20"/>
      <c r="J118" s="20"/>
      <c r="K118" s="20" t="str">
        <f t="shared" si="1"/>
        <v/>
      </c>
    </row>
    <row r="119" spans="1:11" ht="14">
      <c r="A119" s="2" t="s">
        <v>978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</row>
    <row r="120" spans="1:11" ht="14">
      <c r="A120" s="38" t="s">
        <v>687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 t="str">
        <f t="shared" si="1"/>
        <v/>
      </c>
    </row>
    <row r="121" spans="1:11" ht="14">
      <c r="A121" s="39" t="s">
        <v>791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 t="str">
        <f t="shared" si="1"/>
        <v/>
      </c>
    </row>
    <row r="122" spans="1:11" ht="14">
      <c r="A122" s="39" t="s">
        <v>688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 t="str">
        <f t="shared" si="1"/>
        <v/>
      </c>
    </row>
    <row r="123" spans="1:11">
      <c r="A123" s="51"/>
      <c r="B123" s="20"/>
      <c r="C123" s="20"/>
      <c r="D123" s="20"/>
      <c r="E123" s="20"/>
      <c r="F123" s="20"/>
      <c r="G123" s="20"/>
      <c r="H123" s="20"/>
      <c r="I123" s="20"/>
      <c r="J123" s="20"/>
      <c r="K123" s="20"/>
    </row>
    <row r="124" spans="1:11" ht="14">
      <c r="A124" s="2" t="s">
        <v>979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</row>
    <row r="125" spans="1:11" ht="14">
      <c r="A125" s="38" t="s">
        <v>324</v>
      </c>
      <c r="B125" s="21"/>
      <c r="C125" s="21">
        <v>6</v>
      </c>
      <c r="D125" s="21"/>
      <c r="E125" s="21">
        <v>13</v>
      </c>
      <c r="F125" s="21"/>
      <c r="G125" s="21">
        <v>6</v>
      </c>
      <c r="H125" s="21"/>
      <c r="I125" s="21"/>
      <c r="J125" s="21">
        <v>5</v>
      </c>
      <c r="K125" s="21">
        <f t="shared" si="1"/>
        <v>30</v>
      </c>
    </row>
    <row r="126" spans="1:11" ht="14">
      <c r="A126" s="39" t="s">
        <v>769</v>
      </c>
      <c r="B126" s="21">
        <v>20</v>
      </c>
      <c r="C126" s="21"/>
      <c r="D126" s="21"/>
      <c r="E126" s="21"/>
      <c r="F126" s="21"/>
      <c r="G126" s="21"/>
      <c r="H126" s="21"/>
      <c r="I126" s="21"/>
      <c r="J126" s="21"/>
      <c r="K126" s="21">
        <f t="shared" si="1"/>
        <v>20</v>
      </c>
    </row>
    <row r="127" spans="1:11" ht="14">
      <c r="A127" s="39" t="s">
        <v>863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21" t="str">
        <f t="shared" si="1"/>
        <v/>
      </c>
    </row>
    <row r="128" spans="1:11" ht="14">
      <c r="A128" s="39" t="s">
        <v>864</v>
      </c>
      <c r="B128" s="21">
        <v>5</v>
      </c>
      <c r="C128" s="21"/>
      <c r="D128" s="21">
        <v>2</v>
      </c>
      <c r="E128" s="21">
        <v>13</v>
      </c>
      <c r="F128" s="21">
        <v>1</v>
      </c>
      <c r="G128" s="21">
        <v>7</v>
      </c>
      <c r="H128" s="21">
        <v>6</v>
      </c>
      <c r="I128" s="21">
        <v>14</v>
      </c>
      <c r="J128" s="21">
        <v>15</v>
      </c>
      <c r="K128" s="21">
        <f t="shared" si="1"/>
        <v>63</v>
      </c>
    </row>
    <row r="129" spans="1:11">
      <c r="B129" s="20"/>
      <c r="C129" s="20"/>
      <c r="D129" s="20"/>
      <c r="E129" s="20"/>
      <c r="F129" s="20"/>
      <c r="G129" s="20"/>
      <c r="H129" s="20"/>
      <c r="I129" s="20"/>
      <c r="J129" s="20"/>
      <c r="K129" s="20"/>
    </row>
    <row r="130" spans="1:11" ht="14">
      <c r="A130" s="2" t="s">
        <v>980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</row>
    <row r="131" spans="1:11" ht="14">
      <c r="A131" s="38" t="s">
        <v>865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 t="str">
        <f t="shared" si="1"/>
        <v/>
      </c>
    </row>
    <row r="132" spans="1:11" ht="14">
      <c r="A132" s="39" t="s">
        <v>696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 t="str">
        <f t="shared" si="1"/>
        <v/>
      </c>
    </row>
    <row r="133" spans="1:11" ht="14">
      <c r="A133" s="39" t="s">
        <v>866</v>
      </c>
      <c r="B133" s="21"/>
      <c r="C133" s="21"/>
      <c r="D133" s="21"/>
      <c r="E133" s="21"/>
      <c r="F133" s="21"/>
      <c r="G133" s="21"/>
      <c r="H133" s="21"/>
      <c r="I133" s="21">
        <v>1</v>
      </c>
      <c r="J133" s="21"/>
      <c r="K133" s="21">
        <f t="shared" si="1"/>
        <v>1</v>
      </c>
    </row>
    <row r="134" spans="1:11" ht="14">
      <c r="A134" s="39" t="s">
        <v>479</v>
      </c>
      <c r="B134" s="21"/>
      <c r="C134" s="21"/>
      <c r="D134" s="21"/>
      <c r="E134" s="21"/>
      <c r="F134" s="21"/>
      <c r="G134" s="21"/>
      <c r="H134" s="21"/>
      <c r="I134" s="21"/>
      <c r="J134" s="21"/>
      <c r="K134" s="21" t="str">
        <f t="shared" si="1"/>
        <v/>
      </c>
    </row>
    <row r="135" spans="1:11" ht="14">
      <c r="A135" s="39" t="s">
        <v>480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 t="str">
        <f t="shared" si="1"/>
        <v/>
      </c>
    </row>
    <row r="136" spans="1:11" ht="14">
      <c r="A136" s="39" t="s">
        <v>867</v>
      </c>
      <c r="B136" s="21"/>
      <c r="C136" s="21"/>
      <c r="D136" s="21"/>
      <c r="E136" s="21"/>
      <c r="F136" s="21"/>
      <c r="G136" s="21"/>
      <c r="H136" s="21"/>
      <c r="I136" s="21"/>
      <c r="J136" s="21"/>
      <c r="K136" s="21" t="str">
        <f t="shared" si="1"/>
        <v/>
      </c>
    </row>
    <row r="137" spans="1:11" ht="14">
      <c r="A137" s="39" t="s">
        <v>576</v>
      </c>
      <c r="B137" s="21"/>
      <c r="C137" s="21"/>
      <c r="D137" s="21"/>
      <c r="E137" s="21"/>
      <c r="F137" s="21"/>
      <c r="G137" s="21"/>
      <c r="H137" s="21"/>
      <c r="I137" s="21"/>
      <c r="J137" s="21"/>
      <c r="K137" s="21" t="str">
        <f t="shared" si="1"/>
        <v/>
      </c>
    </row>
    <row r="138" spans="1:11" ht="14">
      <c r="A138" s="59" t="s">
        <v>1078</v>
      </c>
      <c r="B138" s="45"/>
      <c r="C138" s="45"/>
      <c r="D138" s="45"/>
      <c r="E138" s="45"/>
      <c r="F138" s="45"/>
      <c r="G138" s="45"/>
      <c r="H138" s="45"/>
      <c r="I138" s="45"/>
      <c r="J138" s="45"/>
      <c r="K138" s="21" t="str">
        <f t="shared" si="1"/>
        <v/>
      </c>
    </row>
    <row r="139" spans="1:11" ht="14">
      <c r="A139" s="39" t="s">
        <v>291</v>
      </c>
      <c r="B139" s="21"/>
      <c r="C139" s="21"/>
      <c r="D139" s="21"/>
      <c r="E139" s="21"/>
      <c r="F139" s="21"/>
      <c r="G139" s="21"/>
      <c r="H139" s="21"/>
      <c r="I139" s="21"/>
      <c r="J139" s="21"/>
      <c r="K139" s="21" t="str">
        <f t="shared" si="1"/>
        <v/>
      </c>
    </row>
    <row r="140" spans="1:11">
      <c r="B140" s="20"/>
      <c r="C140" s="20"/>
      <c r="D140" s="20"/>
      <c r="E140" s="20"/>
      <c r="F140" s="20"/>
      <c r="G140" s="20"/>
      <c r="H140" s="20"/>
      <c r="I140" s="20"/>
      <c r="J140" s="20"/>
      <c r="K140" s="20"/>
    </row>
    <row r="141" spans="1:11" ht="14">
      <c r="A141" s="2" t="s">
        <v>981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</row>
    <row r="142" spans="1:11" ht="14">
      <c r="A142" s="39" t="s">
        <v>792</v>
      </c>
      <c r="B142" s="21"/>
      <c r="C142" s="21"/>
      <c r="D142" s="21"/>
      <c r="E142" s="21"/>
      <c r="F142" s="21"/>
      <c r="G142" s="21"/>
      <c r="H142" s="21"/>
      <c r="I142" s="21"/>
      <c r="J142" s="21"/>
      <c r="K142" s="21" t="str">
        <f t="shared" si="1"/>
        <v/>
      </c>
    </row>
    <row r="143" spans="1:11" ht="14">
      <c r="A143" s="39" t="s">
        <v>758</v>
      </c>
      <c r="B143" s="21">
        <v>12</v>
      </c>
      <c r="C143" s="21"/>
      <c r="D143" s="21"/>
      <c r="E143" s="21"/>
      <c r="F143" s="21"/>
      <c r="G143" s="21"/>
      <c r="H143" s="21"/>
      <c r="I143" s="21"/>
      <c r="J143" s="21"/>
      <c r="K143" s="21">
        <f t="shared" si="1"/>
        <v>12</v>
      </c>
    </row>
    <row r="144" spans="1:11" ht="14">
      <c r="A144" s="38" t="s">
        <v>552</v>
      </c>
      <c r="B144" s="21">
        <v>20</v>
      </c>
      <c r="C144" s="21">
        <v>1</v>
      </c>
      <c r="D144" s="21">
        <v>20</v>
      </c>
      <c r="E144" s="21">
        <v>8</v>
      </c>
      <c r="F144" s="21">
        <v>21</v>
      </c>
      <c r="G144" s="21">
        <v>6</v>
      </c>
      <c r="H144" s="21"/>
      <c r="I144" s="21"/>
      <c r="J144" s="21"/>
      <c r="K144" s="21">
        <f t="shared" si="1"/>
        <v>76</v>
      </c>
    </row>
    <row r="145" spans="1:11" ht="14">
      <c r="A145" s="39" t="s">
        <v>739</v>
      </c>
      <c r="B145" s="21"/>
      <c r="C145" s="21"/>
      <c r="D145" s="21"/>
      <c r="E145" s="29"/>
      <c r="F145" s="29" t="s">
        <v>815</v>
      </c>
      <c r="G145" s="21"/>
      <c r="H145" s="21"/>
      <c r="I145" s="21"/>
      <c r="J145" s="21"/>
      <c r="K145" s="21" t="str">
        <f t="shared" si="1"/>
        <v/>
      </c>
    </row>
    <row r="146" spans="1:11">
      <c r="B146" s="20"/>
      <c r="C146" s="20"/>
      <c r="D146" s="20"/>
      <c r="E146" s="20"/>
      <c r="F146" s="20"/>
      <c r="G146" s="20"/>
      <c r="H146" s="20"/>
      <c r="I146" s="20"/>
      <c r="J146" s="20"/>
      <c r="K146" s="20"/>
    </row>
    <row r="147" spans="1:11" ht="14">
      <c r="A147" s="2" t="s">
        <v>982</v>
      </c>
      <c r="B147" s="20"/>
      <c r="C147" s="20"/>
      <c r="D147" s="20"/>
      <c r="E147" s="20"/>
      <c r="F147" s="20"/>
      <c r="G147" s="20"/>
      <c r="H147" s="20"/>
      <c r="I147" s="20"/>
      <c r="J147" s="20"/>
      <c r="K147" s="20"/>
    </row>
    <row r="148" spans="1:11" ht="14">
      <c r="A148" s="38" t="s">
        <v>481</v>
      </c>
      <c r="B148" s="21">
        <v>1</v>
      </c>
      <c r="C148" s="21"/>
      <c r="D148" s="21"/>
      <c r="E148" s="21"/>
      <c r="F148" s="35">
        <v>2</v>
      </c>
      <c r="G148" s="21"/>
      <c r="H148" s="21"/>
      <c r="I148" s="21"/>
      <c r="J148" s="21"/>
      <c r="K148" s="21">
        <f t="shared" si="1"/>
        <v>3</v>
      </c>
    </row>
    <row r="149" spans="1:11" ht="14">
      <c r="A149" s="39" t="s">
        <v>488</v>
      </c>
      <c r="B149" s="21">
        <v>1</v>
      </c>
      <c r="C149" s="21">
        <v>1</v>
      </c>
      <c r="D149" s="21"/>
      <c r="E149" s="21"/>
      <c r="F149" s="35">
        <v>1</v>
      </c>
      <c r="G149" s="21"/>
      <c r="H149" s="21"/>
      <c r="I149" s="21"/>
      <c r="J149" s="21"/>
      <c r="K149" s="21">
        <f t="shared" si="1"/>
        <v>3</v>
      </c>
    </row>
    <row r="150" spans="1:11" ht="14">
      <c r="A150" s="39" t="s">
        <v>489</v>
      </c>
      <c r="B150" s="21">
        <v>5</v>
      </c>
      <c r="C150" s="21"/>
      <c r="D150" s="21"/>
      <c r="E150" s="21">
        <v>1</v>
      </c>
      <c r="F150" s="21">
        <v>1</v>
      </c>
      <c r="G150" s="21"/>
      <c r="H150" s="21"/>
      <c r="I150" s="21"/>
      <c r="J150" s="21"/>
      <c r="K150" s="21">
        <f t="shared" si="1"/>
        <v>7</v>
      </c>
    </row>
    <row r="151" spans="1:11" ht="14">
      <c r="A151" s="39" t="s">
        <v>490</v>
      </c>
      <c r="B151" s="21">
        <v>27</v>
      </c>
      <c r="C151" s="21">
        <v>4</v>
      </c>
      <c r="D151" s="21"/>
      <c r="E151" s="21">
        <v>11</v>
      </c>
      <c r="F151" s="21">
        <v>5</v>
      </c>
      <c r="G151" s="21"/>
      <c r="H151" s="21"/>
      <c r="I151" s="21"/>
      <c r="J151" s="21"/>
      <c r="K151" s="21">
        <f t="shared" si="1"/>
        <v>47</v>
      </c>
    </row>
    <row r="152" spans="1:11" ht="14">
      <c r="A152" s="59" t="s">
        <v>762</v>
      </c>
      <c r="B152" s="21"/>
      <c r="C152" s="21"/>
      <c r="D152" s="21"/>
      <c r="E152" s="21">
        <v>1</v>
      </c>
      <c r="F152" s="21"/>
      <c r="G152" s="21"/>
      <c r="H152" s="21">
        <v>2</v>
      </c>
      <c r="I152" s="21"/>
      <c r="J152" s="21"/>
      <c r="K152" s="21">
        <f t="shared" si="1"/>
        <v>3</v>
      </c>
    </row>
    <row r="153" spans="1:11">
      <c r="A153" s="51"/>
      <c r="B153" s="20"/>
      <c r="C153" s="20"/>
      <c r="D153" s="20"/>
      <c r="E153" s="20"/>
      <c r="F153" s="20"/>
      <c r="G153" s="20"/>
      <c r="H153" s="20"/>
      <c r="I153" s="20"/>
      <c r="J153" s="20"/>
      <c r="K153" s="20"/>
    </row>
    <row r="154" spans="1:11" ht="14">
      <c r="A154" s="2" t="s">
        <v>383</v>
      </c>
      <c r="B154" s="20"/>
      <c r="C154" s="20"/>
      <c r="D154" s="20"/>
      <c r="E154" s="20"/>
      <c r="F154" s="20"/>
      <c r="G154" s="20"/>
      <c r="H154" s="20"/>
      <c r="I154" s="20"/>
      <c r="J154" s="20"/>
      <c r="K154" s="20"/>
    </row>
    <row r="155" spans="1:11" ht="14">
      <c r="A155" s="38" t="s">
        <v>332</v>
      </c>
      <c r="B155" s="21"/>
      <c r="C155" s="21">
        <v>1</v>
      </c>
      <c r="D155" s="21">
        <v>1</v>
      </c>
      <c r="E155" s="21">
        <v>2</v>
      </c>
      <c r="F155" s="21"/>
      <c r="G155" s="21">
        <v>3</v>
      </c>
      <c r="H155" s="21"/>
      <c r="I155" s="21">
        <v>3</v>
      </c>
      <c r="J155" s="21">
        <v>2</v>
      </c>
      <c r="K155" s="21">
        <f t="shared" si="1"/>
        <v>12</v>
      </c>
    </row>
    <row r="156" spans="1:11">
      <c r="B156" s="20"/>
      <c r="C156" s="20"/>
      <c r="D156" s="20"/>
      <c r="E156" s="20"/>
      <c r="F156" s="20"/>
      <c r="G156" s="20"/>
      <c r="H156" s="20"/>
      <c r="I156" s="20"/>
      <c r="J156" s="20"/>
      <c r="K156" s="20"/>
    </row>
    <row r="157" spans="1:11">
      <c r="A157" s="3" t="s">
        <v>554</v>
      </c>
      <c r="B157" s="20"/>
      <c r="C157" s="20"/>
      <c r="D157" s="20"/>
      <c r="E157" s="20"/>
      <c r="F157" s="20"/>
      <c r="G157" s="20"/>
      <c r="H157" s="20"/>
      <c r="I157" s="20"/>
      <c r="J157" s="20"/>
      <c r="K157" s="20"/>
    </row>
    <row r="158" spans="1:11" ht="14">
      <c r="A158" s="38" t="s">
        <v>333</v>
      </c>
      <c r="B158" s="21"/>
      <c r="C158" s="21"/>
      <c r="D158" s="21">
        <v>8</v>
      </c>
      <c r="E158" s="21">
        <v>3</v>
      </c>
      <c r="F158" s="21">
        <v>5</v>
      </c>
      <c r="G158" s="21">
        <v>1</v>
      </c>
      <c r="H158" s="21"/>
      <c r="I158" s="21">
        <v>1</v>
      </c>
      <c r="J158" s="21"/>
      <c r="K158" s="21">
        <f t="shared" si="1"/>
        <v>18</v>
      </c>
    </row>
    <row r="159" spans="1:11" ht="14">
      <c r="A159" s="39" t="s">
        <v>334</v>
      </c>
      <c r="B159" s="21"/>
      <c r="C159" s="21"/>
      <c r="D159" s="21"/>
      <c r="E159" s="21">
        <v>1</v>
      </c>
      <c r="F159" s="21"/>
      <c r="G159" s="21"/>
      <c r="H159" s="21"/>
      <c r="I159" s="21"/>
      <c r="J159" s="21"/>
      <c r="K159" s="21">
        <f t="shared" si="1"/>
        <v>1</v>
      </c>
    </row>
    <row r="160" spans="1:11" ht="14">
      <c r="A160" s="38" t="s">
        <v>198</v>
      </c>
      <c r="B160" s="21"/>
      <c r="C160" s="21"/>
      <c r="D160" s="21"/>
      <c r="E160" s="21"/>
      <c r="F160" s="21"/>
      <c r="G160" s="21">
        <v>2</v>
      </c>
      <c r="H160" s="21"/>
      <c r="I160" s="21"/>
      <c r="J160" s="21"/>
      <c r="K160" s="21">
        <f t="shared" ref="K160:K229" si="2">IF(SUM(B160:J160)&gt;0,SUM(B160:J160),"")</f>
        <v>2</v>
      </c>
    </row>
    <row r="161" spans="1:11" ht="14">
      <c r="A161" s="39" t="s">
        <v>199</v>
      </c>
      <c r="B161" s="34">
        <v>3</v>
      </c>
      <c r="C161" s="34">
        <v>2</v>
      </c>
      <c r="D161" s="21"/>
      <c r="E161" s="21">
        <v>1</v>
      </c>
      <c r="F161" s="21"/>
      <c r="G161" s="21"/>
      <c r="H161" s="21"/>
      <c r="I161" s="21"/>
      <c r="J161" s="21"/>
      <c r="K161" s="21">
        <f t="shared" si="2"/>
        <v>6</v>
      </c>
    </row>
    <row r="162" spans="1:11" ht="14">
      <c r="A162" s="39" t="s">
        <v>759</v>
      </c>
      <c r="B162" s="34"/>
      <c r="C162" s="34"/>
      <c r="D162" s="21"/>
      <c r="E162" s="21"/>
      <c r="F162" s="21"/>
      <c r="G162" s="21"/>
      <c r="H162" s="21">
        <v>2</v>
      </c>
      <c r="I162" s="21"/>
      <c r="J162" s="21"/>
      <c r="K162" s="21">
        <f t="shared" si="2"/>
        <v>2</v>
      </c>
    </row>
    <row r="163" spans="1:11" ht="14">
      <c r="A163" s="39" t="s">
        <v>200</v>
      </c>
      <c r="B163" s="21">
        <v>2</v>
      </c>
      <c r="C163" s="21"/>
      <c r="D163" s="21"/>
      <c r="E163" s="21">
        <v>2</v>
      </c>
      <c r="F163" s="21"/>
      <c r="G163" s="21"/>
      <c r="H163" s="21"/>
      <c r="I163" s="21"/>
      <c r="J163" s="21"/>
      <c r="K163" s="21">
        <f t="shared" si="2"/>
        <v>4</v>
      </c>
    </row>
    <row r="164" spans="1:11" ht="14">
      <c r="A164" s="39" t="s">
        <v>336</v>
      </c>
      <c r="B164" s="21"/>
      <c r="C164" s="21">
        <v>1</v>
      </c>
      <c r="D164" s="21"/>
      <c r="E164" s="21"/>
      <c r="F164" s="21">
        <v>1</v>
      </c>
      <c r="G164" s="21">
        <v>2</v>
      </c>
      <c r="H164" s="21"/>
      <c r="I164" s="21"/>
      <c r="J164" s="21"/>
      <c r="K164" s="21">
        <f t="shared" si="2"/>
        <v>4</v>
      </c>
    </row>
    <row r="165" spans="1:11" ht="14">
      <c r="A165" s="39" t="s">
        <v>787</v>
      </c>
      <c r="B165" s="21"/>
      <c r="C165" s="21"/>
      <c r="D165" s="29"/>
      <c r="E165" s="21"/>
      <c r="F165" s="21"/>
      <c r="G165" s="21"/>
      <c r="H165" s="21"/>
      <c r="I165" s="21"/>
      <c r="J165" s="21"/>
      <c r="K165" s="21" t="str">
        <f t="shared" si="2"/>
        <v/>
      </c>
    </row>
    <row r="166" spans="1:11" ht="14">
      <c r="A166" s="39" t="s">
        <v>271</v>
      </c>
      <c r="B166" s="21">
        <v>8</v>
      </c>
      <c r="C166" s="21">
        <v>19</v>
      </c>
      <c r="D166" s="21">
        <v>4</v>
      </c>
      <c r="E166" s="21">
        <v>15</v>
      </c>
      <c r="F166" s="21">
        <v>3</v>
      </c>
      <c r="G166" s="21">
        <v>6</v>
      </c>
      <c r="H166" s="21">
        <v>4</v>
      </c>
      <c r="I166" s="21"/>
      <c r="J166" s="21">
        <v>4</v>
      </c>
      <c r="K166" s="21">
        <f t="shared" si="2"/>
        <v>63</v>
      </c>
    </row>
    <row r="167" spans="1:11" ht="14">
      <c r="A167" s="39" t="s">
        <v>263</v>
      </c>
      <c r="B167" s="21">
        <v>1</v>
      </c>
      <c r="C167" s="21"/>
      <c r="D167" s="22"/>
      <c r="E167" s="34">
        <v>1</v>
      </c>
      <c r="F167" s="34"/>
      <c r="G167" s="34"/>
      <c r="H167" s="22"/>
      <c r="I167" s="21"/>
      <c r="J167" s="22"/>
      <c r="K167" s="21">
        <f t="shared" si="2"/>
        <v>2</v>
      </c>
    </row>
    <row r="168" spans="1:11" ht="14">
      <c r="A168" s="39" t="s">
        <v>206</v>
      </c>
      <c r="B168" s="21"/>
      <c r="C168" s="21">
        <v>1</v>
      </c>
      <c r="D168" s="22"/>
      <c r="E168" s="22"/>
      <c r="F168" s="22"/>
      <c r="G168" s="22"/>
      <c r="H168" s="22"/>
      <c r="I168" s="21"/>
      <c r="J168" s="22"/>
      <c r="K168" s="21">
        <f t="shared" si="2"/>
        <v>1</v>
      </c>
    </row>
    <row r="169" spans="1:11">
      <c r="B169" s="20"/>
      <c r="C169" s="20"/>
      <c r="D169" s="20"/>
      <c r="E169" s="20"/>
      <c r="F169" s="20"/>
      <c r="G169" s="20"/>
      <c r="H169" s="20"/>
      <c r="I169" s="20"/>
      <c r="J169" s="20"/>
      <c r="K169" s="20"/>
    </row>
    <row r="170" spans="1:11" ht="14">
      <c r="A170" s="2" t="s">
        <v>555</v>
      </c>
      <c r="B170" s="20"/>
      <c r="C170" s="20"/>
      <c r="D170" s="20"/>
      <c r="E170" s="20"/>
      <c r="F170" s="20"/>
      <c r="G170" s="20"/>
      <c r="H170" s="20"/>
      <c r="I170" s="20"/>
      <c r="J170" s="20"/>
      <c r="K170" s="20"/>
    </row>
    <row r="171" spans="1:11" ht="14">
      <c r="A171" s="38" t="s">
        <v>264</v>
      </c>
      <c r="B171" s="21">
        <v>1</v>
      </c>
      <c r="C171" s="21"/>
      <c r="D171" s="21"/>
      <c r="E171" s="29"/>
      <c r="F171" s="21"/>
      <c r="G171" s="21"/>
      <c r="H171" s="21"/>
      <c r="I171" s="21"/>
      <c r="J171" s="21"/>
      <c r="K171" s="21">
        <f t="shared" si="2"/>
        <v>1</v>
      </c>
    </row>
    <row r="172" spans="1:11" ht="14">
      <c r="A172" s="39" t="s">
        <v>265</v>
      </c>
      <c r="B172" s="21"/>
      <c r="C172" s="21"/>
      <c r="D172" s="21"/>
      <c r="E172" s="21"/>
      <c r="F172" s="21"/>
      <c r="G172" s="21"/>
      <c r="H172" s="21"/>
      <c r="I172" s="21">
        <v>2</v>
      </c>
      <c r="J172" s="21"/>
      <c r="K172" s="21">
        <f t="shared" si="2"/>
        <v>2</v>
      </c>
    </row>
    <row r="173" spans="1:11" ht="14">
      <c r="A173" s="39" t="s">
        <v>126</v>
      </c>
      <c r="B173" s="21">
        <v>1</v>
      </c>
      <c r="C173" s="21"/>
      <c r="D173" s="21"/>
      <c r="E173" s="21">
        <v>1</v>
      </c>
      <c r="F173" s="21"/>
      <c r="G173" s="21"/>
      <c r="H173" s="21"/>
      <c r="I173" s="21"/>
      <c r="J173" s="21"/>
      <c r="K173" s="21">
        <f t="shared" si="2"/>
        <v>2</v>
      </c>
    </row>
    <row r="174" spans="1:11" ht="14">
      <c r="A174" s="39" t="s">
        <v>127</v>
      </c>
      <c r="B174" s="21"/>
      <c r="C174" s="21"/>
      <c r="D174" s="21"/>
      <c r="E174" s="21"/>
      <c r="F174" s="21"/>
      <c r="G174" s="21">
        <v>2</v>
      </c>
      <c r="H174" s="21">
        <v>7</v>
      </c>
      <c r="I174" s="21"/>
      <c r="J174" s="21"/>
      <c r="K174" s="21">
        <f t="shared" si="2"/>
        <v>9</v>
      </c>
    </row>
    <row r="175" spans="1:11" ht="14">
      <c r="A175" s="39" t="s">
        <v>128</v>
      </c>
      <c r="B175" s="21"/>
      <c r="C175" s="21"/>
      <c r="D175" s="21"/>
      <c r="E175" s="21"/>
      <c r="F175" s="21"/>
      <c r="G175" s="21"/>
      <c r="H175" s="21"/>
      <c r="I175" s="21"/>
      <c r="J175" s="21"/>
      <c r="K175" s="21" t="str">
        <f t="shared" si="2"/>
        <v/>
      </c>
    </row>
    <row r="176" spans="1:11" ht="14">
      <c r="A176" s="39" t="s">
        <v>270</v>
      </c>
      <c r="B176" s="21"/>
      <c r="C176" s="21"/>
      <c r="D176" s="21"/>
      <c r="E176" s="21"/>
      <c r="F176" s="21"/>
      <c r="G176" s="21"/>
      <c r="H176" s="21"/>
      <c r="I176" s="21"/>
      <c r="J176" s="21"/>
      <c r="K176" s="21" t="str">
        <f t="shared" si="2"/>
        <v/>
      </c>
    </row>
    <row r="177" spans="1:11" ht="14">
      <c r="A177" s="39" t="s">
        <v>275</v>
      </c>
      <c r="B177" s="21"/>
      <c r="C177" s="21">
        <v>1</v>
      </c>
      <c r="D177" s="21"/>
      <c r="E177" s="21"/>
      <c r="F177" s="21"/>
      <c r="G177" s="21">
        <v>1</v>
      </c>
      <c r="H177" s="21"/>
      <c r="I177" s="21"/>
      <c r="J177" s="21">
        <v>1</v>
      </c>
      <c r="K177" s="21">
        <f t="shared" si="2"/>
        <v>3</v>
      </c>
    </row>
    <row r="178" spans="1:11" ht="14">
      <c r="A178" s="39" t="s">
        <v>4</v>
      </c>
      <c r="B178" s="21"/>
      <c r="C178" s="21"/>
      <c r="D178" s="21">
        <v>1</v>
      </c>
      <c r="E178" s="21"/>
      <c r="F178" s="21"/>
      <c r="G178" s="21"/>
      <c r="H178" s="21">
        <v>2</v>
      </c>
      <c r="I178" s="21">
        <v>2</v>
      </c>
      <c r="J178" s="21">
        <v>5</v>
      </c>
      <c r="K178" s="21">
        <f t="shared" si="2"/>
        <v>10</v>
      </c>
    </row>
    <row r="179" spans="1:11" ht="14">
      <c r="A179" s="39" t="s">
        <v>142</v>
      </c>
      <c r="B179" s="21"/>
      <c r="C179" s="21"/>
      <c r="D179" s="21"/>
      <c r="E179" s="21"/>
      <c r="F179" s="21"/>
      <c r="G179" s="21"/>
      <c r="H179" s="21"/>
      <c r="I179" s="21"/>
      <c r="J179" s="21"/>
      <c r="K179" s="21" t="str">
        <f t="shared" si="2"/>
        <v/>
      </c>
    </row>
    <row r="180" spans="1:11" ht="14">
      <c r="A180" s="39" t="s">
        <v>143</v>
      </c>
      <c r="B180" s="21">
        <v>1</v>
      </c>
      <c r="C180" s="21">
        <v>3</v>
      </c>
      <c r="D180" s="21">
        <v>1</v>
      </c>
      <c r="E180" s="21">
        <v>1</v>
      </c>
      <c r="F180" s="21">
        <v>11</v>
      </c>
      <c r="G180" s="21">
        <v>7</v>
      </c>
      <c r="H180" s="21">
        <v>5</v>
      </c>
      <c r="I180" s="21">
        <v>19</v>
      </c>
      <c r="J180" s="21">
        <v>9</v>
      </c>
      <c r="K180" s="21">
        <f t="shared" si="2"/>
        <v>57</v>
      </c>
    </row>
    <row r="181" spans="1:11" ht="14">
      <c r="A181" s="39" t="s">
        <v>903</v>
      </c>
      <c r="B181" s="21"/>
      <c r="C181" s="21"/>
      <c r="D181" s="21"/>
      <c r="E181" s="21"/>
      <c r="F181" s="21"/>
      <c r="G181" s="21"/>
      <c r="H181" s="21"/>
      <c r="I181" s="21"/>
      <c r="J181" s="21"/>
      <c r="K181" s="21" t="str">
        <f t="shared" si="2"/>
        <v/>
      </c>
    </row>
    <row r="182" spans="1:11" ht="14">
      <c r="A182" s="39" t="s">
        <v>497</v>
      </c>
      <c r="B182" s="21"/>
      <c r="C182" s="21"/>
      <c r="D182" s="21"/>
      <c r="E182" s="21"/>
      <c r="F182" s="21"/>
      <c r="G182" s="21"/>
      <c r="H182" s="21">
        <v>1</v>
      </c>
      <c r="I182" s="21"/>
      <c r="J182" s="21">
        <v>1</v>
      </c>
      <c r="K182" s="21">
        <f t="shared" si="2"/>
        <v>2</v>
      </c>
    </row>
    <row r="183" spans="1:11">
      <c r="B183" s="20"/>
      <c r="C183" s="20"/>
      <c r="D183" s="20"/>
      <c r="E183" s="20"/>
      <c r="F183" s="20"/>
      <c r="G183" s="20"/>
      <c r="H183" s="20"/>
      <c r="I183" s="20"/>
      <c r="J183" s="20"/>
      <c r="K183" s="20"/>
    </row>
    <row r="184" spans="1:11" ht="14">
      <c r="A184" s="2" t="s">
        <v>556</v>
      </c>
      <c r="B184" s="20"/>
      <c r="C184" s="20"/>
      <c r="D184" s="20"/>
      <c r="E184" s="20"/>
      <c r="F184" s="20"/>
      <c r="G184" s="20"/>
      <c r="H184" s="20"/>
      <c r="I184" s="20"/>
      <c r="J184" s="20"/>
      <c r="K184" s="20"/>
    </row>
    <row r="185" spans="1:11" ht="14">
      <c r="A185" s="38" t="s">
        <v>341</v>
      </c>
      <c r="B185" s="21">
        <v>2</v>
      </c>
      <c r="C185" s="21">
        <v>6</v>
      </c>
      <c r="D185" s="21"/>
      <c r="E185" s="21"/>
      <c r="F185" s="21"/>
      <c r="G185" s="21">
        <v>3</v>
      </c>
      <c r="H185" s="21"/>
      <c r="I185" s="21"/>
      <c r="J185" s="21"/>
      <c r="K185" s="21">
        <f t="shared" si="2"/>
        <v>11</v>
      </c>
    </row>
    <row r="186" spans="1:11" ht="14">
      <c r="A186" s="39" t="s">
        <v>482</v>
      </c>
      <c r="B186" s="29" t="s">
        <v>816</v>
      </c>
      <c r="C186" s="21"/>
      <c r="D186" s="21"/>
      <c r="E186" s="21"/>
      <c r="F186" s="21"/>
      <c r="G186" s="21"/>
      <c r="H186" s="21"/>
      <c r="I186" s="21"/>
      <c r="J186" s="21"/>
      <c r="K186" s="21" t="str">
        <f t="shared" si="2"/>
        <v/>
      </c>
    </row>
    <row r="187" spans="1:11" ht="14">
      <c r="A187" s="39" t="s">
        <v>502</v>
      </c>
      <c r="B187" s="21"/>
      <c r="C187" s="21"/>
      <c r="D187" s="21"/>
      <c r="E187" s="21"/>
      <c r="F187" s="21"/>
      <c r="G187" s="21"/>
      <c r="H187" s="21"/>
      <c r="I187" s="21">
        <v>2</v>
      </c>
      <c r="J187" s="21"/>
      <c r="K187" s="21">
        <f t="shared" si="2"/>
        <v>2</v>
      </c>
    </row>
    <row r="188" spans="1:11" ht="14">
      <c r="A188" s="39" t="s">
        <v>741</v>
      </c>
      <c r="B188" s="29"/>
      <c r="C188" s="21"/>
      <c r="D188" s="21"/>
      <c r="E188" s="21"/>
      <c r="F188" s="21"/>
      <c r="G188" s="21"/>
      <c r="H188" s="21"/>
      <c r="I188" s="21"/>
      <c r="J188" s="21"/>
      <c r="K188" s="21" t="str">
        <f t="shared" si="2"/>
        <v/>
      </c>
    </row>
    <row r="189" spans="1:11" ht="14">
      <c r="A189" s="39" t="s">
        <v>132</v>
      </c>
      <c r="B189" s="21"/>
      <c r="C189" s="21"/>
      <c r="D189" s="21"/>
      <c r="E189" s="21"/>
      <c r="F189" s="21"/>
      <c r="G189" s="21"/>
      <c r="H189" s="21"/>
      <c r="I189" s="21"/>
      <c r="J189" s="21"/>
      <c r="K189" s="21" t="str">
        <f t="shared" si="2"/>
        <v/>
      </c>
    </row>
    <row r="190" spans="1:11">
      <c r="B190" s="20"/>
      <c r="C190" s="20"/>
      <c r="D190" s="20"/>
      <c r="E190" s="20"/>
      <c r="F190" s="20"/>
      <c r="G190" s="20"/>
      <c r="H190" s="20"/>
      <c r="I190" s="20"/>
      <c r="J190" s="20"/>
      <c r="K190" s="20"/>
    </row>
    <row r="191" spans="1:11" ht="14">
      <c r="A191" s="2" t="s">
        <v>557</v>
      </c>
      <c r="B191" s="20"/>
      <c r="C191" s="20"/>
      <c r="D191" s="20"/>
      <c r="E191" s="20"/>
      <c r="F191" s="20"/>
      <c r="G191" s="20"/>
      <c r="H191" s="20"/>
      <c r="I191" s="20"/>
      <c r="J191" s="20"/>
      <c r="K191" s="20"/>
    </row>
    <row r="192" spans="1:11" ht="14">
      <c r="A192" s="39" t="s">
        <v>309</v>
      </c>
      <c r="B192" s="21"/>
      <c r="C192" s="21"/>
      <c r="D192" s="21"/>
      <c r="E192" s="21"/>
      <c r="F192" s="21"/>
      <c r="G192" s="21"/>
      <c r="H192" s="21"/>
      <c r="I192" s="21"/>
      <c r="J192" s="21"/>
      <c r="K192" s="21" t="str">
        <f t="shared" si="2"/>
        <v/>
      </c>
    </row>
    <row r="193" spans="1:11" ht="14">
      <c r="A193" s="38" t="s">
        <v>343</v>
      </c>
      <c r="B193" s="21">
        <v>21</v>
      </c>
      <c r="C193" s="21">
        <v>6</v>
      </c>
      <c r="D193" s="21">
        <v>4</v>
      </c>
      <c r="E193" s="21">
        <v>10</v>
      </c>
      <c r="F193" s="21">
        <v>3</v>
      </c>
      <c r="G193" s="21">
        <v>14</v>
      </c>
      <c r="H193" s="21">
        <v>16</v>
      </c>
      <c r="I193" s="21"/>
      <c r="J193" s="21"/>
      <c r="K193" s="21">
        <f t="shared" si="2"/>
        <v>74</v>
      </c>
    </row>
    <row r="194" spans="1:11" ht="14">
      <c r="A194" s="39" t="s">
        <v>495</v>
      </c>
      <c r="B194" s="21"/>
      <c r="C194" s="21">
        <v>6</v>
      </c>
      <c r="D194" s="21">
        <v>1</v>
      </c>
      <c r="E194" s="21">
        <v>8</v>
      </c>
      <c r="F194" s="21">
        <v>9</v>
      </c>
      <c r="G194" s="21">
        <v>9</v>
      </c>
      <c r="H194" s="21"/>
      <c r="I194" s="21"/>
      <c r="J194" s="21"/>
      <c r="K194" s="21">
        <f t="shared" si="2"/>
        <v>33</v>
      </c>
    </row>
    <row r="195" spans="1:11" ht="14">
      <c r="A195" s="39" t="s">
        <v>496</v>
      </c>
      <c r="B195" s="21"/>
      <c r="C195" s="21"/>
      <c r="D195" s="21"/>
      <c r="E195" s="21"/>
      <c r="F195" s="21">
        <v>4</v>
      </c>
      <c r="G195" s="21">
        <v>5</v>
      </c>
      <c r="H195" s="21"/>
      <c r="I195" s="21"/>
      <c r="J195" s="21">
        <v>9</v>
      </c>
      <c r="K195" s="21">
        <f t="shared" si="2"/>
        <v>18</v>
      </c>
    </row>
    <row r="196" spans="1:11" ht="14">
      <c r="A196" s="39" t="s">
        <v>793</v>
      </c>
      <c r="B196" s="21">
        <v>32</v>
      </c>
      <c r="C196" s="21">
        <v>2</v>
      </c>
      <c r="D196" s="21">
        <v>18</v>
      </c>
      <c r="E196" s="21">
        <v>14</v>
      </c>
      <c r="F196" s="21">
        <v>51</v>
      </c>
      <c r="G196" s="21">
        <v>28</v>
      </c>
      <c r="H196" s="21">
        <v>4</v>
      </c>
      <c r="I196" s="21">
        <v>5</v>
      </c>
      <c r="J196" s="21">
        <v>14</v>
      </c>
      <c r="K196" s="21">
        <f t="shared" si="2"/>
        <v>168</v>
      </c>
    </row>
    <row r="197" spans="1:11" ht="14">
      <c r="A197" s="39" t="s">
        <v>794</v>
      </c>
      <c r="B197" s="21">
        <v>10</v>
      </c>
      <c r="C197" s="21"/>
      <c r="D197" s="21">
        <v>6</v>
      </c>
      <c r="E197" s="21">
        <v>10</v>
      </c>
      <c r="F197" s="21">
        <v>7</v>
      </c>
      <c r="G197" s="21">
        <v>8</v>
      </c>
      <c r="H197" s="21">
        <v>5</v>
      </c>
      <c r="I197" s="21">
        <v>4</v>
      </c>
      <c r="J197" s="21">
        <v>6</v>
      </c>
      <c r="K197" s="21">
        <f t="shared" si="2"/>
        <v>56</v>
      </c>
    </row>
    <row r="198" spans="1:11">
      <c r="B198" s="20"/>
      <c r="C198" s="20"/>
      <c r="D198" s="20"/>
      <c r="E198" s="20"/>
      <c r="F198" s="20"/>
      <c r="G198" s="20"/>
      <c r="H198" s="20"/>
      <c r="I198" s="20"/>
      <c r="J198" s="20"/>
      <c r="K198" s="20"/>
    </row>
    <row r="199" spans="1:11" ht="14">
      <c r="A199" s="2" t="s">
        <v>558</v>
      </c>
      <c r="B199" s="20"/>
      <c r="C199" s="20"/>
      <c r="D199" s="20"/>
      <c r="E199" s="20"/>
      <c r="F199" s="20"/>
      <c r="G199" s="20"/>
      <c r="H199" s="20"/>
      <c r="I199" s="20"/>
      <c r="J199" s="20"/>
      <c r="K199" s="20"/>
    </row>
    <row r="200" spans="1:11" ht="14">
      <c r="A200" s="38" t="s">
        <v>470</v>
      </c>
      <c r="B200" s="21"/>
      <c r="C200" s="21"/>
      <c r="D200" s="21"/>
      <c r="E200" s="21"/>
      <c r="F200" s="21">
        <v>12</v>
      </c>
      <c r="G200" s="21"/>
      <c r="H200" s="21">
        <v>66</v>
      </c>
      <c r="I200" s="21">
        <v>11</v>
      </c>
      <c r="J200" s="21">
        <v>50</v>
      </c>
      <c r="K200" s="21">
        <f t="shared" si="2"/>
        <v>139</v>
      </c>
    </row>
    <row r="201" spans="1:11" ht="14">
      <c r="A201" s="39" t="s">
        <v>727</v>
      </c>
      <c r="B201" s="21"/>
      <c r="C201" s="29"/>
      <c r="D201" s="21"/>
      <c r="E201" s="21"/>
      <c r="F201" s="21"/>
      <c r="G201" s="21"/>
      <c r="H201" s="21"/>
      <c r="I201" s="21"/>
      <c r="J201" s="21"/>
      <c r="K201" s="21" t="str">
        <f t="shared" si="2"/>
        <v/>
      </c>
    </row>
    <row r="202" spans="1:11" ht="14">
      <c r="A202" s="39" t="s">
        <v>471</v>
      </c>
      <c r="B202" s="21">
        <v>25</v>
      </c>
      <c r="C202" s="21">
        <v>7</v>
      </c>
      <c r="D202" s="21">
        <v>26</v>
      </c>
      <c r="E202" s="21">
        <v>14</v>
      </c>
      <c r="F202" s="21">
        <v>121</v>
      </c>
      <c r="G202" s="21">
        <v>6</v>
      </c>
      <c r="H202" s="21"/>
      <c r="I202" s="21">
        <v>10</v>
      </c>
      <c r="J202" s="21"/>
      <c r="K202" s="21">
        <f t="shared" si="2"/>
        <v>209</v>
      </c>
    </row>
    <row r="203" spans="1:11" ht="14">
      <c r="A203" s="39" t="s">
        <v>472</v>
      </c>
      <c r="B203" s="21">
        <v>26</v>
      </c>
      <c r="C203" s="21">
        <v>5</v>
      </c>
      <c r="D203" s="21">
        <v>33</v>
      </c>
      <c r="E203" s="21">
        <v>101</v>
      </c>
      <c r="F203" s="21">
        <v>84</v>
      </c>
      <c r="G203" s="21">
        <v>16</v>
      </c>
      <c r="H203" s="21">
        <v>15</v>
      </c>
      <c r="I203" s="21">
        <v>6</v>
      </c>
      <c r="J203" s="21">
        <v>7</v>
      </c>
      <c r="K203" s="21">
        <f t="shared" si="2"/>
        <v>293</v>
      </c>
    </row>
    <row r="204" spans="1:11" ht="14">
      <c r="A204" s="39" t="s">
        <v>473</v>
      </c>
      <c r="B204" s="21"/>
      <c r="C204" s="21">
        <v>9</v>
      </c>
      <c r="D204" s="21"/>
      <c r="E204" s="21"/>
      <c r="F204" s="21">
        <v>2</v>
      </c>
      <c r="G204" s="21"/>
      <c r="H204" s="21">
        <v>2</v>
      </c>
      <c r="I204" s="21"/>
      <c r="J204" s="21">
        <v>4</v>
      </c>
      <c r="K204" s="21">
        <f t="shared" si="2"/>
        <v>17</v>
      </c>
    </row>
    <row r="205" spans="1:11" ht="14">
      <c r="A205" s="39" t="s">
        <v>474</v>
      </c>
      <c r="B205" s="21"/>
      <c r="C205" s="21"/>
      <c r="D205" s="21"/>
      <c r="E205" s="21"/>
      <c r="F205" s="21"/>
      <c r="G205" s="21"/>
      <c r="H205" s="21"/>
      <c r="I205" s="21"/>
      <c r="J205" s="29" t="s">
        <v>815</v>
      </c>
      <c r="K205" s="21" t="str">
        <f t="shared" si="2"/>
        <v/>
      </c>
    </row>
    <row r="206" spans="1:11" ht="14">
      <c r="A206" s="39" t="s">
        <v>475</v>
      </c>
      <c r="B206" s="21"/>
      <c r="C206" s="21">
        <v>3</v>
      </c>
      <c r="D206" s="21">
        <v>140</v>
      </c>
      <c r="E206" s="21">
        <v>184</v>
      </c>
      <c r="F206" s="21">
        <v>117</v>
      </c>
      <c r="G206" s="21"/>
      <c r="H206" s="21"/>
      <c r="I206" s="21"/>
      <c r="J206" s="21">
        <v>39</v>
      </c>
      <c r="K206" s="21">
        <f t="shared" si="2"/>
        <v>483</v>
      </c>
    </row>
    <row r="207" spans="1:11" ht="14">
      <c r="A207" s="39" t="s">
        <v>317</v>
      </c>
      <c r="B207" s="21">
        <v>3</v>
      </c>
      <c r="C207" s="21"/>
      <c r="D207" s="21">
        <v>6</v>
      </c>
      <c r="E207" s="21">
        <v>10</v>
      </c>
      <c r="F207" s="21">
        <v>2</v>
      </c>
      <c r="G207" s="21">
        <v>7</v>
      </c>
      <c r="H207" s="21">
        <v>8</v>
      </c>
      <c r="I207" s="21">
        <v>2</v>
      </c>
      <c r="J207" s="21">
        <v>20</v>
      </c>
      <c r="K207" s="21">
        <f t="shared" si="2"/>
        <v>58</v>
      </c>
    </row>
    <row r="208" spans="1:11" ht="14">
      <c r="A208" s="39" t="s">
        <v>345</v>
      </c>
      <c r="B208" s="21"/>
      <c r="C208" s="21"/>
      <c r="D208" s="21"/>
      <c r="E208" s="21"/>
      <c r="F208" s="21"/>
      <c r="G208" s="21"/>
      <c r="H208" s="21"/>
      <c r="I208" s="21"/>
      <c r="J208" s="21"/>
      <c r="K208" s="21" t="str">
        <f t="shared" si="2"/>
        <v/>
      </c>
    </row>
    <row r="209" spans="1:11">
      <c r="B209" s="20"/>
      <c r="C209" s="20"/>
      <c r="D209" s="20"/>
      <c r="E209" s="20"/>
      <c r="F209" s="20"/>
      <c r="G209" s="20"/>
      <c r="H209" s="20"/>
      <c r="I209" s="20"/>
      <c r="J209" s="20"/>
      <c r="K209" s="20"/>
    </row>
    <row r="210" spans="1:11" ht="14">
      <c r="A210" s="2" t="s">
        <v>698</v>
      </c>
      <c r="B210" s="20"/>
      <c r="C210" s="20"/>
      <c r="D210" s="20"/>
      <c r="E210" s="20"/>
      <c r="F210" s="20"/>
      <c r="G210" s="20"/>
      <c r="H210" s="20"/>
      <c r="I210" s="20"/>
      <c r="J210" s="20"/>
      <c r="K210" s="20"/>
    </row>
    <row r="211" spans="1:11" ht="14">
      <c r="A211" s="38" t="s">
        <v>165</v>
      </c>
      <c r="B211" s="21">
        <v>9</v>
      </c>
      <c r="C211" s="21">
        <v>4</v>
      </c>
      <c r="D211" s="21"/>
      <c r="E211" s="21">
        <v>15</v>
      </c>
      <c r="F211" s="21">
        <v>1</v>
      </c>
      <c r="G211" s="21">
        <v>5</v>
      </c>
      <c r="H211" s="21"/>
      <c r="I211" s="21">
        <v>3</v>
      </c>
      <c r="J211" s="21"/>
      <c r="K211" s="21">
        <f t="shared" si="2"/>
        <v>37</v>
      </c>
    </row>
    <row r="212" spans="1:11" ht="14">
      <c r="A212" s="39" t="s">
        <v>320</v>
      </c>
      <c r="B212" s="21">
        <v>2</v>
      </c>
      <c r="C212" s="21"/>
      <c r="D212" s="21"/>
      <c r="E212" s="21"/>
      <c r="F212" s="21"/>
      <c r="G212" s="21">
        <v>1</v>
      </c>
      <c r="H212" s="21"/>
      <c r="I212" s="21"/>
      <c r="J212" s="21"/>
      <c r="K212" s="21">
        <f t="shared" si="2"/>
        <v>3</v>
      </c>
    </row>
    <row r="213" spans="1:11" ht="14">
      <c r="A213" s="39" t="s">
        <v>172</v>
      </c>
      <c r="B213" s="21">
        <v>3</v>
      </c>
      <c r="C213" s="21">
        <v>2</v>
      </c>
      <c r="D213" s="21"/>
      <c r="E213" s="21">
        <v>1</v>
      </c>
      <c r="F213" s="21"/>
      <c r="G213" s="21"/>
      <c r="H213" s="21"/>
      <c r="I213" s="21"/>
      <c r="J213" s="21"/>
      <c r="K213" s="21">
        <f t="shared" si="2"/>
        <v>6</v>
      </c>
    </row>
    <row r="214" spans="1:11" ht="14">
      <c r="A214" s="59" t="s">
        <v>617</v>
      </c>
      <c r="B214" s="21"/>
      <c r="C214" s="21"/>
      <c r="D214" s="21"/>
      <c r="E214" s="21"/>
      <c r="F214" s="21"/>
      <c r="G214" s="21"/>
      <c r="H214" s="21"/>
      <c r="I214" s="21"/>
      <c r="J214" s="21"/>
      <c r="K214" s="21" t="str">
        <f t="shared" si="2"/>
        <v/>
      </c>
    </row>
    <row r="215" spans="1:11" ht="14">
      <c r="A215" s="39" t="s">
        <v>133</v>
      </c>
      <c r="B215" s="21"/>
      <c r="C215" s="21"/>
      <c r="D215" s="21"/>
      <c r="E215" s="21"/>
      <c r="F215" s="21">
        <v>1</v>
      </c>
      <c r="G215" s="21"/>
      <c r="H215" s="21">
        <v>4</v>
      </c>
      <c r="I215" s="21"/>
      <c r="J215" s="29"/>
      <c r="K215" s="21">
        <f t="shared" si="2"/>
        <v>5</v>
      </c>
    </row>
    <row r="216" spans="1:11">
      <c r="A216" s="51"/>
      <c r="B216" s="20"/>
      <c r="C216" s="20"/>
      <c r="D216" s="20"/>
      <c r="E216" s="20"/>
      <c r="F216" s="20"/>
      <c r="G216" s="20"/>
      <c r="H216" s="20"/>
      <c r="I216" s="20"/>
      <c r="J216" s="20"/>
      <c r="K216" s="20" t="str">
        <f t="shared" si="2"/>
        <v/>
      </c>
    </row>
    <row r="217" spans="1:11" ht="14">
      <c r="A217" s="2" t="s">
        <v>699</v>
      </c>
      <c r="B217" s="20"/>
      <c r="C217" s="20"/>
      <c r="D217" s="20"/>
      <c r="E217" s="20"/>
      <c r="F217" s="20"/>
      <c r="G217" s="20"/>
      <c r="H217" s="20"/>
      <c r="I217" s="20"/>
      <c r="J217" s="20"/>
      <c r="K217" s="20" t="str">
        <f t="shared" si="2"/>
        <v/>
      </c>
    </row>
    <row r="218" spans="1:11" ht="14">
      <c r="A218" s="38" t="s">
        <v>75</v>
      </c>
      <c r="B218" s="21">
        <v>22</v>
      </c>
      <c r="C218" s="21">
        <v>6</v>
      </c>
      <c r="D218" s="21">
        <v>22</v>
      </c>
      <c r="E218" s="21">
        <v>11</v>
      </c>
      <c r="F218" s="21">
        <v>3</v>
      </c>
      <c r="G218" s="21">
        <v>7</v>
      </c>
      <c r="H218" s="21"/>
      <c r="I218" s="21"/>
      <c r="J218" s="21">
        <v>1</v>
      </c>
      <c r="K218" s="21">
        <f t="shared" si="2"/>
        <v>72</v>
      </c>
    </row>
    <row r="219" spans="1:11" ht="14">
      <c r="A219" s="39" t="s">
        <v>181</v>
      </c>
      <c r="B219" s="21"/>
      <c r="C219" s="21"/>
      <c r="D219" s="21"/>
      <c r="E219" s="21"/>
      <c r="F219" s="21">
        <v>1</v>
      </c>
      <c r="G219" s="21"/>
      <c r="H219" s="21"/>
      <c r="I219" s="21"/>
      <c r="J219" s="21"/>
      <c r="K219" s="21">
        <f t="shared" si="2"/>
        <v>1</v>
      </c>
    </row>
    <row r="220" spans="1:11" ht="14">
      <c r="A220" s="39" t="s">
        <v>325</v>
      </c>
      <c r="B220" s="21"/>
      <c r="C220" s="21"/>
      <c r="D220" s="21"/>
      <c r="E220" s="21"/>
      <c r="F220" s="21"/>
      <c r="G220" s="21"/>
      <c r="H220" s="21"/>
      <c r="I220" s="21"/>
      <c r="J220" s="21"/>
      <c r="K220" s="21" t="str">
        <f t="shared" si="2"/>
        <v/>
      </c>
    </row>
    <row r="221" spans="1:11" ht="14">
      <c r="A221" s="39" t="s">
        <v>326</v>
      </c>
      <c r="B221" s="21"/>
      <c r="C221" s="21"/>
      <c r="D221" s="21">
        <v>1</v>
      </c>
      <c r="E221" s="21"/>
      <c r="F221" s="21"/>
      <c r="G221" s="21"/>
      <c r="H221" s="21"/>
      <c r="I221" s="21"/>
      <c r="J221" s="21"/>
      <c r="K221" s="21">
        <f t="shared" si="2"/>
        <v>1</v>
      </c>
    </row>
    <row r="222" spans="1:11">
      <c r="B222" s="20"/>
      <c r="C222" s="20"/>
      <c r="D222" s="20"/>
      <c r="E222" s="20"/>
      <c r="F222" s="20"/>
      <c r="G222" s="20"/>
      <c r="H222" s="20"/>
      <c r="I222" s="20"/>
      <c r="J222" s="20"/>
      <c r="K222" s="20"/>
    </row>
    <row r="223" spans="1:11" ht="14">
      <c r="A223" s="2" t="s">
        <v>560</v>
      </c>
      <c r="B223" s="20"/>
      <c r="C223" s="20"/>
      <c r="D223" s="20"/>
      <c r="E223" s="20"/>
      <c r="F223" s="20"/>
      <c r="G223" s="20"/>
      <c r="H223" s="20"/>
      <c r="I223" s="20"/>
      <c r="J223" s="20"/>
      <c r="K223" s="20"/>
    </row>
    <row r="224" spans="1:11" ht="14">
      <c r="A224" s="38" t="s">
        <v>327</v>
      </c>
      <c r="B224" s="21"/>
      <c r="C224" s="21"/>
      <c r="D224" s="21"/>
      <c r="E224" s="21"/>
      <c r="F224" s="21"/>
      <c r="G224" s="21"/>
      <c r="H224" s="21"/>
      <c r="I224" s="21">
        <v>8</v>
      </c>
      <c r="J224" s="21">
        <v>4</v>
      </c>
      <c r="K224" s="21">
        <f t="shared" si="2"/>
        <v>12</v>
      </c>
    </row>
    <row r="225" spans="1:11" ht="14">
      <c r="A225" s="39" t="s">
        <v>478</v>
      </c>
      <c r="B225" s="21"/>
      <c r="C225" s="21"/>
      <c r="D225" s="21"/>
      <c r="E225" s="21"/>
      <c r="F225" s="21"/>
      <c r="G225" s="21"/>
      <c r="H225" s="21"/>
      <c r="I225" s="21">
        <v>2</v>
      </c>
      <c r="J225" s="21">
        <v>1</v>
      </c>
      <c r="K225" s="21">
        <f t="shared" si="2"/>
        <v>3</v>
      </c>
    </row>
    <row r="226" spans="1:11" ht="14">
      <c r="A226" s="39" t="s">
        <v>629</v>
      </c>
      <c r="B226" s="21"/>
      <c r="C226" s="21"/>
      <c r="D226" s="21"/>
      <c r="E226" s="21">
        <v>3</v>
      </c>
      <c r="F226" s="21"/>
      <c r="G226" s="21"/>
      <c r="H226" s="21"/>
      <c r="I226" s="21">
        <v>4</v>
      </c>
      <c r="J226" s="21">
        <v>5</v>
      </c>
      <c r="K226" s="21">
        <f t="shared" si="2"/>
        <v>12</v>
      </c>
    </row>
    <row r="227" spans="1:11" ht="14">
      <c r="A227" s="39" t="s">
        <v>630</v>
      </c>
      <c r="B227" s="21">
        <v>6</v>
      </c>
      <c r="C227" s="21"/>
      <c r="D227" s="21"/>
      <c r="E227" s="21">
        <v>2</v>
      </c>
      <c r="F227" s="21"/>
      <c r="G227" s="21"/>
      <c r="H227" s="21">
        <v>7</v>
      </c>
      <c r="I227" s="21">
        <v>1</v>
      </c>
      <c r="J227" s="21">
        <v>3</v>
      </c>
      <c r="K227" s="21">
        <f t="shared" si="2"/>
        <v>19</v>
      </c>
    </row>
    <row r="228" spans="1:11" ht="14">
      <c r="A228" s="39" t="s">
        <v>207</v>
      </c>
      <c r="B228" s="21"/>
      <c r="C228" s="21"/>
      <c r="D228" s="21"/>
      <c r="E228" s="21"/>
      <c r="F228" s="21"/>
      <c r="G228" s="21"/>
      <c r="H228" s="21"/>
      <c r="I228" s="21"/>
      <c r="J228" s="21"/>
      <c r="K228" s="21" t="str">
        <f t="shared" si="2"/>
        <v/>
      </c>
    </row>
    <row r="229" spans="1:11" ht="14">
      <c r="A229" s="39" t="s">
        <v>8</v>
      </c>
      <c r="B229" s="21">
        <v>2</v>
      </c>
      <c r="C229" s="21"/>
      <c r="D229" s="21"/>
      <c r="E229" s="21"/>
      <c r="F229" s="21">
        <v>1</v>
      </c>
      <c r="G229" s="21"/>
      <c r="H229" s="21"/>
      <c r="I229" s="21"/>
      <c r="J229" s="21"/>
      <c r="K229" s="21">
        <f t="shared" si="2"/>
        <v>3</v>
      </c>
    </row>
    <row r="230" spans="1:11">
      <c r="B230" s="20"/>
      <c r="C230" s="20"/>
      <c r="D230" s="20"/>
      <c r="E230" s="20"/>
      <c r="F230" s="20"/>
      <c r="G230" s="20"/>
      <c r="H230" s="20"/>
      <c r="I230" s="20"/>
      <c r="J230" s="20"/>
      <c r="K230" s="20"/>
    </row>
    <row r="231" spans="1:11" ht="14">
      <c r="A231" s="2" t="s">
        <v>561</v>
      </c>
      <c r="B231" s="20"/>
      <c r="C231" s="20"/>
      <c r="D231" s="20"/>
      <c r="E231" s="20"/>
      <c r="F231" s="20"/>
      <c r="G231" s="20"/>
      <c r="H231" s="20"/>
      <c r="I231" s="20"/>
      <c r="J231" s="20"/>
      <c r="K231" s="20"/>
    </row>
    <row r="232" spans="1:11" ht="14">
      <c r="A232" s="39" t="s">
        <v>595</v>
      </c>
      <c r="B232" s="21"/>
      <c r="C232" s="21">
        <v>1</v>
      </c>
      <c r="D232" s="21">
        <v>1</v>
      </c>
      <c r="E232" s="21"/>
      <c r="F232" s="21">
        <v>1</v>
      </c>
      <c r="G232" s="21"/>
      <c r="H232" s="21"/>
      <c r="I232" s="21"/>
      <c r="J232" s="21"/>
      <c r="K232" s="21">
        <f t="shared" ref="K232:K299" si="3">IF(SUM(B232:J232)&gt;0,SUM(B232:J232),"")</f>
        <v>3</v>
      </c>
    </row>
    <row r="233" spans="1:11">
      <c r="A233" s="54"/>
      <c r="B233" s="20"/>
      <c r="C233" s="20"/>
      <c r="D233" s="20"/>
      <c r="E233" s="20"/>
      <c r="F233" s="20"/>
      <c r="G233" s="20"/>
      <c r="H233" s="20"/>
      <c r="I233" s="20"/>
      <c r="J233" s="20"/>
      <c r="K233" s="20"/>
    </row>
    <row r="234" spans="1:11" ht="14">
      <c r="A234" s="2" t="s">
        <v>562</v>
      </c>
      <c r="B234" s="20"/>
      <c r="C234" s="20"/>
      <c r="D234" s="20"/>
      <c r="E234" s="20"/>
      <c r="F234" s="20"/>
      <c r="G234" s="20"/>
      <c r="H234" s="20"/>
      <c r="I234" s="20"/>
      <c r="J234" s="20"/>
      <c r="K234" s="20"/>
    </row>
    <row r="235" spans="1:11" ht="14">
      <c r="A235" s="38" t="s">
        <v>596</v>
      </c>
      <c r="B235" s="21">
        <v>3</v>
      </c>
      <c r="C235" s="21"/>
      <c r="D235" s="21"/>
      <c r="E235" s="21"/>
      <c r="F235" s="21"/>
      <c r="G235" s="21">
        <v>2</v>
      </c>
      <c r="H235" s="21"/>
      <c r="I235" s="21"/>
      <c r="J235" s="21"/>
      <c r="K235" s="21">
        <f t="shared" si="3"/>
        <v>5</v>
      </c>
    </row>
    <row r="236" spans="1:11" ht="14">
      <c r="A236" s="38" t="s">
        <v>597</v>
      </c>
      <c r="B236" s="21">
        <v>1</v>
      </c>
      <c r="C236" s="21"/>
      <c r="D236" s="21"/>
      <c r="E236" s="21"/>
      <c r="F236" s="21"/>
      <c r="G236" s="21">
        <v>6</v>
      </c>
      <c r="H236" s="21">
        <v>2</v>
      </c>
      <c r="I236" s="21"/>
      <c r="J236" s="21">
        <v>1</v>
      </c>
      <c r="K236" s="21">
        <f t="shared" si="3"/>
        <v>10</v>
      </c>
    </row>
    <row r="237" spans="1:11">
      <c r="A237" s="54"/>
      <c r="B237" s="20"/>
      <c r="C237" s="20"/>
      <c r="D237" s="20"/>
      <c r="E237" s="20"/>
      <c r="F237" s="20"/>
      <c r="G237" s="20"/>
      <c r="H237" s="20"/>
      <c r="I237" s="20"/>
      <c r="J237" s="20"/>
      <c r="K237" s="20"/>
    </row>
    <row r="238" spans="1:11" ht="14">
      <c r="A238" s="2" t="s">
        <v>563</v>
      </c>
      <c r="B238" s="20"/>
      <c r="C238" s="20"/>
      <c r="D238" s="20"/>
      <c r="E238" s="20"/>
      <c r="F238" s="20"/>
      <c r="G238" s="20"/>
      <c r="H238" s="20"/>
      <c r="I238" s="20"/>
      <c r="J238" s="20"/>
      <c r="K238" s="20"/>
    </row>
    <row r="239" spans="1:11" ht="14">
      <c r="A239" s="38" t="s">
        <v>611</v>
      </c>
      <c r="B239" s="21"/>
      <c r="C239" s="21"/>
      <c r="D239" s="21">
        <v>6</v>
      </c>
      <c r="E239" s="21">
        <v>9</v>
      </c>
      <c r="F239" s="21">
        <v>51</v>
      </c>
      <c r="G239" s="21">
        <v>16</v>
      </c>
      <c r="H239" s="21">
        <v>3</v>
      </c>
      <c r="I239" s="21">
        <v>9</v>
      </c>
      <c r="J239" s="21"/>
      <c r="K239" s="21">
        <f t="shared" si="3"/>
        <v>94</v>
      </c>
    </row>
    <row r="240" spans="1:11" ht="14">
      <c r="A240" s="39" t="s">
        <v>613</v>
      </c>
      <c r="B240" s="21"/>
      <c r="C240" s="21"/>
      <c r="D240" s="21"/>
      <c r="E240" s="21"/>
      <c r="F240" s="21"/>
      <c r="G240" s="21"/>
      <c r="H240" s="21">
        <v>53</v>
      </c>
      <c r="I240" s="21">
        <v>19</v>
      </c>
      <c r="J240" s="21">
        <v>11</v>
      </c>
      <c r="K240" s="21">
        <f t="shared" si="3"/>
        <v>83</v>
      </c>
    </row>
    <row r="241" spans="1:11" ht="14">
      <c r="A241" s="39" t="s">
        <v>740</v>
      </c>
      <c r="B241" s="21"/>
      <c r="C241" s="21"/>
      <c r="D241" s="21"/>
      <c r="E241" s="21"/>
      <c r="F241" s="21"/>
      <c r="G241" s="21"/>
      <c r="H241" s="21"/>
      <c r="I241" s="21"/>
      <c r="J241" s="21"/>
      <c r="K241" s="21" t="str">
        <f t="shared" si="3"/>
        <v/>
      </c>
    </row>
    <row r="242" spans="1:11" ht="14">
      <c r="A242" s="39" t="s">
        <v>1039</v>
      </c>
      <c r="B242" s="21"/>
      <c r="C242" s="21"/>
      <c r="D242" s="21">
        <v>2</v>
      </c>
      <c r="E242" s="21"/>
      <c r="F242" s="21"/>
      <c r="G242" s="21"/>
      <c r="H242" s="21"/>
      <c r="I242" s="21"/>
      <c r="J242" s="21"/>
      <c r="K242" s="21">
        <f t="shared" si="3"/>
        <v>2</v>
      </c>
    </row>
    <row r="243" spans="1:11" ht="14">
      <c r="A243" s="39" t="s">
        <v>134</v>
      </c>
      <c r="B243" s="21"/>
      <c r="C243" s="21"/>
      <c r="D243" s="34">
        <v>1</v>
      </c>
      <c r="E243" s="22"/>
      <c r="F243" s="22"/>
      <c r="G243" s="22"/>
      <c r="H243" s="34"/>
      <c r="I243" s="21"/>
      <c r="J243" s="22"/>
      <c r="K243" s="21">
        <f t="shared" si="3"/>
        <v>1</v>
      </c>
    </row>
    <row r="244" spans="1:11" ht="14">
      <c r="A244" s="39" t="s">
        <v>1040</v>
      </c>
      <c r="B244" s="21"/>
      <c r="C244" s="21"/>
      <c r="D244" s="21"/>
      <c r="E244" s="21"/>
      <c r="F244" s="21"/>
      <c r="G244" s="21"/>
      <c r="H244" s="21"/>
      <c r="I244" s="21"/>
      <c r="J244" s="21"/>
      <c r="K244" s="21" t="str">
        <f t="shared" si="3"/>
        <v/>
      </c>
    </row>
    <row r="245" spans="1:11" ht="14">
      <c r="A245" s="39" t="s">
        <v>658</v>
      </c>
      <c r="B245" s="21">
        <v>54</v>
      </c>
      <c r="C245" s="21">
        <v>21</v>
      </c>
      <c r="D245" s="21">
        <v>23</v>
      </c>
      <c r="E245" s="21">
        <v>26</v>
      </c>
      <c r="F245" s="21">
        <v>23</v>
      </c>
      <c r="G245" s="21">
        <v>19</v>
      </c>
      <c r="H245" s="21">
        <v>16</v>
      </c>
      <c r="I245" s="21">
        <v>3</v>
      </c>
      <c r="J245" s="21">
        <v>3</v>
      </c>
      <c r="K245" s="21">
        <f t="shared" si="3"/>
        <v>188</v>
      </c>
    </row>
    <row r="246" spans="1:11" ht="14">
      <c r="A246" s="54" t="s">
        <v>303</v>
      </c>
      <c r="B246" s="21">
        <v>2</v>
      </c>
      <c r="C246" s="21"/>
      <c r="D246" s="21"/>
      <c r="E246" s="21">
        <v>1</v>
      </c>
      <c r="F246" s="21"/>
      <c r="G246" s="21"/>
      <c r="H246" s="21"/>
      <c r="I246" s="21"/>
      <c r="J246" s="21"/>
      <c r="K246" s="21">
        <f t="shared" si="3"/>
        <v>3</v>
      </c>
    </row>
    <row r="247" spans="1:11">
      <c r="A247" s="54"/>
      <c r="B247" s="20"/>
      <c r="C247" s="20"/>
      <c r="D247" s="20"/>
      <c r="E247" s="20"/>
      <c r="F247" s="20"/>
      <c r="G247" s="20"/>
      <c r="H247" s="20"/>
      <c r="I247" s="20"/>
      <c r="J247" s="20"/>
      <c r="K247" s="20"/>
    </row>
    <row r="248" spans="1:11" ht="14">
      <c r="A248" s="2" t="s">
        <v>564</v>
      </c>
      <c r="B248" s="20"/>
      <c r="C248" s="20"/>
      <c r="D248" s="20"/>
      <c r="E248" s="20"/>
      <c r="F248" s="20"/>
      <c r="G248" s="20"/>
      <c r="H248" s="20"/>
      <c r="I248" s="20"/>
      <c r="J248" s="20"/>
      <c r="K248" s="20"/>
    </row>
    <row r="249" spans="1:11" ht="14">
      <c r="A249" s="39" t="s">
        <v>135</v>
      </c>
      <c r="B249" s="21"/>
      <c r="C249" s="21"/>
      <c r="D249" s="21"/>
      <c r="E249" s="21"/>
      <c r="F249" s="21"/>
      <c r="G249" s="21"/>
      <c r="H249" s="21"/>
      <c r="I249" s="21"/>
      <c r="J249" s="21"/>
      <c r="K249" s="21" t="str">
        <f t="shared" si="3"/>
        <v/>
      </c>
    </row>
    <row r="250" spans="1:11" ht="14">
      <c r="A250" s="38" t="s">
        <v>659</v>
      </c>
      <c r="B250" s="21"/>
      <c r="C250" s="21"/>
      <c r="D250" s="21"/>
      <c r="E250" s="21"/>
      <c r="F250" s="21"/>
      <c r="G250" s="21"/>
      <c r="H250" s="21"/>
      <c r="I250" s="21"/>
      <c r="J250" s="21">
        <v>5</v>
      </c>
      <c r="K250" s="21">
        <f t="shared" si="3"/>
        <v>5</v>
      </c>
    </row>
    <row r="251" spans="1:11">
      <c r="A251" s="54"/>
      <c r="B251" s="20"/>
      <c r="C251" s="20"/>
      <c r="D251" s="20"/>
      <c r="E251" s="20"/>
      <c r="F251" s="20"/>
      <c r="G251" s="20"/>
      <c r="H251" s="20"/>
      <c r="I251" s="20"/>
      <c r="J251" s="20"/>
      <c r="K251" s="20"/>
    </row>
    <row r="252" spans="1:11" ht="14">
      <c r="A252" s="2" t="s">
        <v>565</v>
      </c>
      <c r="B252" s="20"/>
      <c r="C252" s="20"/>
      <c r="D252" s="20"/>
      <c r="E252" s="20"/>
      <c r="F252" s="20"/>
      <c r="G252" s="20"/>
      <c r="H252" s="20"/>
      <c r="I252" s="20"/>
      <c r="J252" s="20"/>
      <c r="K252" s="20"/>
    </row>
    <row r="253" spans="1:11" ht="14">
      <c r="A253" s="39" t="s">
        <v>661</v>
      </c>
      <c r="B253" s="21"/>
      <c r="C253" s="21"/>
      <c r="D253" s="21"/>
      <c r="E253" s="21"/>
      <c r="F253" s="21"/>
      <c r="G253" s="21"/>
      <c r="H253" s="21"/>
      <c r="I253" s="21"/>
      <c r="J253" s="21"/>
      <c r="K253" s="21" t="str">
        <f t="shared" si="3"/>
        <v/>
      </c>
    </row>
    <row r="254" spans="1:11">
      <c r="A254" s="54"/>
      <c r="B254" s="20"/>
      <c r="C254" s="20"/>
      <c r="D254" s="20"/>
      <c r="E254" s="20"/>
      <c r="F254" s="20"/>
      <c r="G254" s="20"/>
      <c r="H254" s="20"/>
      <c r="I254" s="20"/>
      <c r="J254" s="20"/>
      <c r="K254" s="20"/>
    </row>
    <row r="255" spans="1:11" ht="14">
      <c r="A255" s="2" t="s">
        <v>566</v>
      </c>
      <c r="B255" s="20"/>
      <c r="C255" s="20"/>
      <c r="D255" s="20"/>
      <c r="E255" s="20"/>
      <c r="F255" s="20"/>
      <c r="G255" s="20"/>
      <c r="H255" s="20"/>
      <c r="I255" s="20"/>
      <c r="J255" s="20"/>
      <c r="K255" s="20"/>
    </row>
    <row r="256" spans="1:11" ht="14">
      <c r="A256" s="38" t="s">
        <v>662</v>
      </c>
      <c r="B256" s="21"/>
      <c r="C256" s="21"/>
      <c r="D256" s="21"/>
      <c r="E256" s="21"/>
      <c r="F256" s="21"/>
      <c r="G256" s="21"/>
      <c r="H256" s="21"/>
      <c r="I256" s="21"/>
      <c r="J256" s="21">
        <v>1</v>
      </c>
      <c r="K256" s="21">
        <f t="shared" si="3"/>
        <v>1</v>
      </c>
    </row>
    <row r="257" spans="1:11" ht="14">
      <c r="A257" s="39" t="s">
        <v>660</v>
      </c>
      <c r="B257" s="21">
        <v>28</v>
      </c>
      <c r="C257" s="21">
        <v>8</v>
      </c>
      <c r="D257" s="21">
        <v>48</v>
      </c>
      <c r="E257" s="21">
        <v>69</v>
      </c>
      <c r="F257" s="21">
        <v>138</v>
      </c>
      <c r="G257" s="21">
        <v>45</v>
      </c>
      <c r="H257" s="21">
        <v>20</v>
      </c>
      <c r="I257" s="21">
        <v>35</v>
      </c>
      <c r="J257" s="21">
        <v>28</v>
      </c>
      <c r="K257" s="21">
        <f t="shared" si="3"/>
        <v>419</v>
      </c>
    </row>
    <row r="258" spans="1:11">
      <c r="A258" s="54"/>
      <c r="B258" s="20"/>
      <c r="C258" s="20"/>
      <c r="D258" s="20"/>
      <c r="E258" s="20"/>
      <c r="F258" s="20"/>
      <c r="G258" s="20"/>
      <c r="H258" s="20"/>
      <c r="I258" s="20"/>
      <c r="J258" s="20"/>
      <c r="K258" s="20"/>
    </row>
    <row r="259" spans="1:11" ht="14">
      <c r="A259" s="2" t="s">
        <v>405</v>
      </c>
      <c r="B259" s="20"/>
      <c r="C259" s="20"/>
      <c r="D259" s="20"/>
      <c r="E259" s="20"/>
      <c r="F259" s="20"/>
      <c r="G259" s="20"/>
      <c r="H259" s="20"/>
      <c r="I259" s="20"/>
      <c r="J259" s="20"/>
      <c r="K259" s="20"/>
    </row>
    <row r="260" spans="1:11" ht="14">
      <c r="A260" s="38" t="s">
        <v>620</v>
      </c>
      <c r="B260" s="21">
        <v>7</v>
      </c>
      <c r="C260" s="21"/>
      <c r="D260" s="21"/>
      <c r="E260" s="21"/>
      <c r="F260" s="21">
        <v>1</v>
      </c>
      <c r="G260" s="21">
        <v>5</v>
      </c>
      <c r="H260" s="21">
        <v>1</v>
      </c>
      <c r="I260" s="21"/>
      <c r="J260" s="21">
        <v>1</v>
      </c>
      <c r="K260" s="21">
        <f t="shared" si="3"/>
        <v>15</v>
      </c>
    </row>
    <row r="261" spans="1:11" ht="14">
      <c r="A261" s="39" t="s">
        <v>166</v>
      </c>
      <c r="B261" s="21">
        <v>17</v>
      </c>
      <c r="C261" s="21">
        <v>19</v>
      </c>
      <c r="D261" s="21">
        <v>1</v>
      </c>
      <c r="E261" s="21">
        <v>9</v>
      </c>
      <c r="F261" s="21">
        <v>3</v>
      </c>
      <c r="G261" s="21">
        <v>5</v>
      </c>
      <c r="H261" s="21">
        <v>2</v>
      </c>
      <c r="I261" s="21">
        <v>2</v>
      </c>
      <c r="J261" s="29"/>
      <c r="K261" s="21">
        <f t="shared" si="3"/>
        <v>58</v>
      </c>
    </row>
    <row r="262" spans="1:11" ht="14">
      <c r="A262" s="39" t="s">
        <v>176</v>
      </c>
      <c r="B262" s="21">
        <v>4</v>
      </c>
      <c r="C262" s="21">
        <v>5</v>
      </c>
      <c r="D262" s="21"/>
      <c r="E262" s="21">
        <v>1</v>
      </c>
      <c r="F262" s="21"/>
      <c r="G262" s="21"/>
      <c r="H262" s="21"/>
      <c r="I262" s="21"/>
      <c r="J262" s="21">
        <v>2</v>
      </c>
      <c r="K262" s="21">
        <f t="shared" si="3"/>
        <v>12</v>
      </c>
    </row>
    <row r="263" spans="1:11" ht="14">
      <c r="A263" s="39" t="s">
        <v>177</v>
      </c>
      <c r="B263" s="21">
        <v>23</v>
      </c>
      <c r="C263" s="21">
        <v>22</v>
      </c>
      <c r="D263" s="21">
        <v>3</v>
      </c>
      <c r="E263" s="21">
        <v>14</v>
      </c>
      <c r="F263" s="21">
        <v>7</v>
      </c>
      <c r="G263" s="21">
        <v>13</v>
      </c>
      <c r="H263" s="21">
        <v>13</v>
      </c>
      <c r="I263" s="21"/>
      <c r="J263" s="21">
        <v>1</v>
      </c>
      <c r="K263" s="21">
        <f t="shared" si="3"/>
        <v>96</v>
      </c>
    </row>
    <row r="264" spans="1:11" ht="14">
      <c r="A264" s="39" t="s">
        <v>178</v>
      </c>
      <c r="B264" s="21">
        <v>4</v>
      </c>
      <c r="C264" s="21">
        <v>6</v>
      </c>
      <c r="D264" s="21"/>
      <c r="E264" s="21">
        <v>1</v>
      </c>
      <c r="F264" s="21"/>
      <c r="G264" s="21"/>
      <c r="H264" s="21"/>
      <c r="I264" s="21"/>
      <c r="J264" s="21"/>
      <c r="K264" s="21">
        <f t="shared" si="3"/>
        <v>11</v>
      </c>
    </row>
    <row r="265" spans="1:11" ht="14">
      <c r="A265" s="39" t="s">
        <v>72</v>
      </c>
      <c r="B265" s="21"/>
      <c r="C265" s="21"/>
      <c r="D265" s="21"/>
      <c r="E265" s="21"/>
      <c r="F265" s="21"/>
      <c r="G265" s="21"/>
      <c r="H265" s="21"/>
      <c r="I265" s="21"/>
      <c r="J265" s="21"/>
      <c r="K265" s="21" t="str">
        <f t="shared" si="3"/>
        <v/>
      </c>
    </row>
    <row r="266" spans="1:11" ht="14">
      <c r="A266" s="39" t="s">
        <v>400</v>
      </c>
      <c r="B266" s="21"/>
      <c r="C266" s="21">
        <v>2</v>
      </c>
      <c r="D266" s="21"/>
      <c r="E266" s="21"/>
      <c r="F266" s="21"/>
      <c r="G266" s="21"/>
      <c r="H266" s="21"/>
      <c r="I266" s="21"/>
      <c r="J266" s="21"/>
      <c r="K266" s="21">
        <f t="shared" si="3"/>
        <v>2</v>
      </c>
    </row>
    <row r="267" spans="1:11" ht="14">
      <c r="A267" s="39" t="s">
        <v>583</v>
      </c>
      <c r="B267" s="21">
        <v>1</v>
      </c>
      <c r="C267" s="21"/>
      <c r="D267" s="21"/>
      <c r="E267" s="21">
        <v>1</v>
      </c>
      <c r="F267" s="21">
        <v>1</v>
      </c>
      <c r="G267" s="21"/>
      <c r="H267" s="21"/>
      <c r="I267" s="21"/>
      <c r="J267" s="21"/>
      <c r="K267" s="21">
        <f t="shared" si="3"/>
        <v>3</v>
      </c>
    </row>
    <row r="268" spans="1:11" ht="14">
      <c r="A268" s="39" t="s">
        <v>520</v>
      </c>
      <c r="B268" s="21">
        <v>33</v>
      </c>
      <c r="C268" s="21">
        <v>2</v>
      </c>
      <c r="D268" s="21">
        <v>2</v>
      </c>
      <c r="E268" s="21">
        <v>1</v>
      </c>
      <c r="F268" s="21"/>
      <c r="G268" s="21"/>
      <c r="H268" s="21"/>
      <c r="I268" s="21"/>
      <c r="J268" s="21"/>
      <c r="K268" s="21">
        <f t="shared" si="3"/>
        <v>38</v>
      </c>
    </row>
    <row r="269" spans="1:11" ht="14">
      <c r="A269" s="39" t="s">
        <v>521</v>
      </c>
      <c r="B269" s="21">
        <v>2</v>
      </c>
      <c r="C269" s="21"/>
      <c r="D269" s="21"/>
      <c r="E269" s="21"/>
      <c r="F269" s="21"/>
      <c r="G269" s="21"/>
      <c r="H269" s="21">
        <v>1</v>
      </c>
      <c r="I269" s="21"/>
      <c r="J269" s="21"/>
      <c r="K269" s="21">
        <f t="shared" si="3"/>
        <v>3</v>
      </c>
    </row>
    <row r="270" spans="1:11" ht="14">
      <c r="A270" s="54" t="s">
        <v>288</v>
      </c>
      <c r="B270" s="21"/>
      <c r="C270" s="21"/>
      <c r="D270" s="21"/>
      <c r="E270" s="21"/>
      <c r="F270" s="21"/>
      <c r="G270" s="21"/>
      <c r="H270" s="21"/>
      <c r="I270" s="21"/>
      <c r="J270" s="21"/>
      <c r="K270" s="21" t="str">
        <f t="shared" si="3"/>
        <v/>
      </c>
    </row>
    <row r="271" spans="1:11" ht="14">
      <c r="A271" s="54" t="s">
        <v>208</v>
      </c>
      <c r="B271" s="21"/>
      <c r="C271" s="21"/>
      <c r="D271" s="21"/>
      <c r="E271" s="21"/>
      <c r="F271" s="21"/>
      <c r="G271" s="21"/>
      <c r="H271" s="21"/>
      <c r="I271" s="21"/>
      <c r="J271" s="21"/>
      <c r="K271" s="21" t="str">
        <f t="shared" si="3"/>
        <v/>
      </c>
    </row>
    <row r="272" spans="1:11">
      <c r="A272" s="54"/>
      <c r="B272" s="20"/>
      <c r="C272" s="20"/>
      <c r="D272" s="20"/>
      <c r="E272" s="20"/>
      <c r="F272" s="20"/>
      <c r="G272" s="20"/>
      <c r="H272" s="20"/>
      <c r="I272" s="20"/>
      <c r="J272" s="20"/>
      <c r="K272" s="20"/>
    </row>
    <row r="273" spans="1:11" ht="14">
      <c r="A273" s="2" t="s">
        <v>73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</row>
    <row r="274" spans="1:11" ht="14">
      <c r="A274" s="38" t="s">
        <v>535</v>
      </c>
      <c r="B274" s="21">
        <v>2</v>
      </c>
      <c r="C274" s="21">
        <v>3</v>
      </c>
      <c r="D274" s="21"/>
      <c r="E274" s="21">
        <v>5</v>
      </c>
      <c r="F274" s="21">
        <v>1</v>
      </c>
      <c r="G274" s="21">
        <v>3</v>
      </c>
      <c r="H274" s="21"/>
      <c r="I274" s="21"/>
      <c r="J274" s="21">
        <v>1</v>
      </c>
      <c r="K274" s="21">
        <f t="shared" si="3"/>
        <v>15</v>
      </c>
    </row>
    <row r="275" spans="1:11">
      <c r="A275" s="54"/>
      <c r="B275" s="20"/>
      <c r="C275" s="20"/>
      <c r="D275" s="20"/>
      <c r="E275" s="20"/>
      <c r="F275" s="20"/>
      <c r="G275" s="20"/>
      <c r="H275" s="20"/>
      <c r="I275" s="20"/>
      <c r="J275" s="20"/>
      <c r="K275" s="20"/>
    </row>
    <row r="276" spans="1:11" ht="14">
      <c r="A276" s="2" t="s">
        <v>74</v>
      </c>
      <c r="B276" s="20"/>
      <c r="C276" s="20"/>
      <c r="D276" s="20"/>
      <c r="E276" s="20"/>
      <c r="F276" s="20"/>
      <c r="G276" s="20"/>
      <c r="H276" s="20"/>
      <c r="I276" s="20"/>
      <c r="J276" s="20"/>
      <c r="K276" s="20"/>
    </row>
    <row r="277" spans="1:11" ht="14">
      <c r="A277" s="38" t="s">
        <v>586</v>
      </c>
      <c r="B277" s="21">
        <v>7</v>
      </c>
      <c r="C277" s="21">
        <v>10</v>
      </c>
      <c r="D277" s="21">
        <v>1</v>
      </c>
      <c r="E277" s="21">
        <v>4</v>
      </c>
      <c r="F277" s="21">
        <v>6</v>
      </c>
      <c r="G277" s="21">
        <v>1</v>
      </c>
      <c r="H277" s="21"/>
      <c r="I277" s="21"/>
      <c r="J277" s="21"/>
      <c r="K277" s="21">
        <f t="shared" si="3"/>
        <v>29</v>
      </c>
    </row>
    <row r="278" spans="1:11" ht="14">
      <c r="A278" s="39" t="s">
        <v>882</v>
      </c>
      <c r="B278" s="21"/>
      <c r="C278" s="21"/>
      <c r="D278" s="21">
        <v>2</v>
      </c>
      <c r="E278" s="21">
        <v>1</v>
      </c>
      <c r="F278" s="21">
        <v>1</v>
      </c>
      <c r="G278" s="21">
        <v>1</v>
      </c>
      <c r="H278" s="21"/>
      <c r="I278" s="21">
        <v>3</v>
      </c>
      <c r="J278" s="21">
        <v>1</v>
      </c>
      <c r="K278" s="21">
        <f t="shared" si="3"/>
        <v>9</v>
      </c>
    </row>
    <row r="279" spans="1:11" ht="14">
      <c r="A279" s="39" t="s">
        <v>536</v>
      </c>
      <c r="B279" s="21">
        <v>3</v>
      </c>
      <c r="C279" s="21">
        <v>19</v>
      </c>
      <c r="D279" s="21">
        <v>1</v>
      </c>
      <c r="E279" s="21">
        <v>7</v>
      </c>
      <c r="F279" s="21">
        <v>5</v>
      </c>
      <c r="G279" s="21">
        <v>10</v>
      </c>
      <c r="H279" s="21">
        <v>13</v>
      </c>
      <c r="I279" s="21"/>
      <c r="J279" s="21">
        <v>2</v>
      </c>
      <c r="K279" s="21">
        <f t="shared" si="3"/>
        <v>60</v>
      </c>
    </row>
    <row r="280" spans="1:11" ht="14">
      <c r="A280" s="39" t="s">
        <v>380</v>
      </c>
      <c r="B280" s="21">
        <v>12</v>
      </c>
      <c r="C280" s="21">
        <v>2</v>
      </c>
      <c r="D280" s="21">
        <v>25</v>
      </c>
      <c r="E280" s="21">
        <v>6</v>
      </c>
      <c r="F280" s="21">
        <v>11</v>
      </c>
      <c r="G280" s="21">
        <v>7</v>
      </c>
      <c r="H280" s="21">
        <v>11</v>
      </c>
      <c r="I280" s="21">
        <v>1</v>
      </c>
      <c r="J280" s="21">
        <v>1</v>
      </c>
      <c r="K280" s="21">
        <f t="shared" si="3"/>
        <v>76</v>
      </c>
    </row>
    <row r="281" spans="1:11" ht="14">
      <c r="A281" s="39" t="s">
        <v>381</v>
      </c>
      <c r="B281" s="21"/>
      <c r="C281" s="21"/>
      <c r="D281" s="21"/>
      <c r="E281" s="21"/>
      <c r="F281" s="21"/>
      <c r="G281" s="21"/>
      <c r="H281" s="21"/>
      <c r="I281" s="21"/>
      <c r="J281" s="21">
        <v>3</v>
      </c>
      <c r="K281" s="21">
        <f t="shared" si="3"/>
        <v>3</v>
      </c>
    </row>
    <row r="282" spans="1:11" ht="14">
      <c r="A282" s="39" t="s">
        <v>382</v>
      </c>
      <c r="B282" s="21"/>
      <c r="C282" s="21"/>
      <c r="D282" s="21"/>
      <c r="E282" s="21"/>
      <c r="F282" s="21"/>
      <c r="G282" s="21">
        <v>1</v>
      </c>
      <c r="H282" s="21">
        <v>16</v>
      </c>
      <c r="I282" s="21"/>
      <c r="J282" s="21">
        <v>2</v>
      </c>
      <c r="K282" s="21">
        <f t="shared" si="3"/>
        <v>19</v>
      </c>
    </row>
    <row r="283" spans="1:11" ht="14">
      <c r="A283" s="39" t="s">
        <v>232</v>
      </c>
      <c r="B283" s="21"/>
      <c r="C283" s="21"/>
      <c r="D283" s="21">
        <v>2</v>
      </c>
      <c r="E283" s="21"/>
      <c r="F283" s="21"/>
      <c r="G283" s="21">
        <v>1</v>
      </c>
      <c r="H283" s="21"/>
      <c r="I283" s="21"/>
      <c r="J283" s="21">
        <v>2</v>
      </c>
      <c r="K283" s="21">
        <f t="shared" si="3"/>
        <v>5</v>
      </c>
    </row>
    <row r="284" spans="1:11" ht="14">
      <c r="A284" s="39" t="s">
        <v>287</v>
      </c>
      <c r="B284" s="21"/>
      <c r="C284" s="21"/>
      <c r="D284" s="21"/>
      <c r="E284" s="21"/>
      <c r="F284" s="21"/>
      <c r="G284" s="21"/>
      <c r="H284" s="21"/>
      <c r="I284" s="21"/>
      <c r="J284" s="21"/>
      <c r="K284" s="21" t="str">
        <f t="shared" si="3"/>
        <v/>
      </c>
    </row>
    <row r="285" spans="1:11" ht="14">
      <c r="A285" s="39" t="s">
        <v>233</v>
      </c>
      <c r="B285" s="21"/>
      <c r="C285" s="21"/>
      <c r="D285" s="21"/>
      <c r="E285" s="21"/>
      <c r="F285" s="21"/>
      <c r="G285" s="21"/>
      <c r="H285" s="21"/>
      <c r="I285" s="21"/>
      <c r="J285" s="21">
        <v>4</v>
      </c>
      <c r="K285" s="21">
        <f t="shared" si="3"/>
        <v>4</v>
      </c>
    </row>
    <row r="286" spans="1:11" ht="14">
      <c r="A286" s="39" t="s">
        <v>234</v>
      </c>
      <c r="B286" s="21"/>
      <c r="C286" s="21"/>
      <c r="D286" s="21"/>
      <c r="E286" s="21"/>
      <c r="F286" s="21">
        <v>6</v>
      </c>
      <c r="G286" s="60"/>
      <c r="H286" s="36">
        <v>5</v>
      </c>
      <c r="I286" s="21"/>
      <c r="J286" s="21">
        <v>3</v>
      </c>
      <c r="K286" s="21">
        <f t="shared" si="3"/>
        <v>14</v>
      </c>
    </row>
    <row r="287" spans="1:11" ht="14">
      <c r="A287" s="39" t="s">
        <v>120</v>
      </c>
      <c r="B287" s="21"/>
      <c r="C287" s="21"/>
      <c r="D287" s="21"/>
      <c r="E287" s="21"/>
      <c r="F287" s="21"/>
      <c r="G287" s="21"/>
      <c r="H287" s="21">
        <v>7</v>
      </c>
      <c r="I287" s="21"/>
      <c r="J287" s="21"/>
      <c r="K287" s="21">
        <f t="shared" si="3"/>
        <v>7</v>
      </c>
    </row>
    <row r="288" spans="1:11" ht="14">
      <c r="A288" s="39" t="s">
        <v>121</v>
      </c>
      <c r="B288" s="34"/>
      <c r="C288" s="34"/>
      <c r="D288" s="21"/>
      <c r="E288" s="21"/>
      <c r="F288" s="21"/>
      <c r="G288" s="21"/>
      <c r="H288" s="21">
        <v>1</v>
      </c>
      <c r="I288" s="21"/>
      <c r="J288" s="21"/>
      <c r="K288" s="21">
        <f t="shared" si="3"/>
        <v>1</v>
      </c>
    </row>
    <row r="289" spans="1:11" ht="14">
      <c r="A289" s="39" t="s">
        <v>122</v>
      </c>
      <c r="B289" s="21">
        <v>8</v>
      </c>
      <c r="C289" s="21">
        <v>10</v>
      </c>
      <c r="D289" s="21">
        <v>4</v>
      </c>
      <c r="E289" s="21">
        <v>7</v>
      </c>
      <c r="F289" s="21">
        <v>12</v>
      </c>
      <c r="G289" s="21">
        <v>10</v>
      </c>
      <c r="H289" s="21">
        <v>5</v>
      </c>
      <c r="I289" s="21"/>
      <c r="J289" s="21">
        <v>18</v>
      </c>
      <c r="K289" s="21">
        <f t="shared" si="3"/>
        <v>74</v>
      </c>
    </row>
    <row r="290" spans="1:11" ht="14">
      <c r="A290" s="39" t="s">
        <v>2</v>
      </c>
      <c r="B290" s="21"/>
      <c r="C290" s="21"/>
      <c r="D290" s="21"/>
      <c r="E290" s="21"/>
      <c r="F290" s="21"/>
      <c r="G290" s="21"/>
      <c r="H290" s="21"/>
      <c r="I290" s="21"/>
      <c r="J290" s="21"/>
      <c r="K290" s="21" t="str">
        <f t="shared" si="3"/>
        <v/>
      </c>
    </row>
    <row r="291" spans="1:11" ht="14">
      <c r="A291" s="39" t="s">
        <v>420</v>
      </c>
      <c r="B291" s="21">
        <v>11</v>
      </c>
      <c r="C291" s="21">
        <v>6</v>
      </c>
      <c r="D291" s="21">
        <v>5</v>
      </c>
      <c r="E291" s="21">
        <v>9</v>
      </c>
      <c r="F291" s="21">
        <v>4</v>
      </c>
      <c r="G291" s="21">
        <v>3</v>
      </c>
      <c r="H291" s="21">
        <v>6</v>
      </c>
      <c r="I291" s="21">
        <v>1</v>
      </c>
      <c r="J291" s="21">
        <v>2</v>
      </c>
      <c r="K291" s="21">
        <f t="shared" si="3"/>
        <v>47</v>
      </c>
    </row>
    <row r="292" spans="1:11" ht="14">
      <c r="A292" s="39" t="s">
        <v>856</v>
      </c>
      <c r="B292" s="34">
        <v>18</v>
      </c>
      <c r="C292" s="34"/>
      <c r="D292" s="21"/>
      <c r="E292" s="21">
        <v>3</v>
      </c>
      <c r="F292" s="21"/>
      <c r="G292" s="21">
        <v>1</v>
      </c>
      <c r="H292" s="21">
        <v>2</v>
      </c>
      <c r="I292" s="21">
        <v>1</v>
      </c>
      <c r="J292" s="21">
        <v>1</v>
      </c>
      <c r="K292" s="21">
        <f t="shared" si="3"/>
        <v>26</v>
      </c>
    </row>
    <row r="293" spans="1:11" ht="14">
      <c r="A293" s="39" t="s">
        <v>744</v>
      </c>
      <c r="B293" s="27"/>
      <c r="C293" s="27"/>
      <c r="D293" s="21"/>
      <c r="E293" s="21"/>
      <c r="F293" s="21"/>
      <c r="G293" s="21"/>
      <c r="H293" s="21"/>
      <c r="I293" s="21"/>
      <c r="J293" s="21"/>
      <c r="K293" s="21" t="str">
        <f t="shared" si="3"/>
        <v/>
      </c>
    </row>
    <row r="294" spans="1:11" ht="14">
      <c r="A294" s="39" t="s">
        <v>857</v>
      </c>
      <c r="B294" s="21">
        <v>8</v>
      </c>
      <c r="C294" s="21">
        <v>2</v>
      </c>
      <c r="D294" s="21">
        <v>27</v>
      </c>
      <c r="E294" s="21">
        <v>31</v>
      </c>
      <c r="F294" s="21"/>
      <c r="G294" s="21">
        <v>5</v>
      </c>
      <c r="H294" s="21">
        <v>11</v>
      </c>
      <c r="I294" s="21"/>
      <c r="J294" s="21"/>
      <c r="K294" s="21">
        <f t="shared" si="3"/>
        <v>84</v>
      </c>
    </row>
    <row r="295" spans="1:11" ht="14">
      <c r="A295" s="39" t="s">
        <v>209</v>
      </c>
      <c r="B295" s="21"/>
      <c r="C295" s="21"/>
      <c r="D295" s="21"/>
      <c r="E295" s="21"/>
      <c r="F295" s="21"/>
      <c r="G295" s="21"/>
      <c r="H295" s="21">
        <v>4</v>
      </c>
      <c r="I295" s="21"/>
      <c r="J295" s="21"/>
      <c r="K295" s="21">
        <f t="shared" si="3"/>
        <v>4</v>
      </c>
    </row>
    <row r="296" spans="1:11">
      <c r="B296" s="20"/>
      <c r="C296" s="20"/>
      <c r="D296" s="20"/>
      <c r="E296" s="20"/>
      <c r="F296" s="20"/>
      <c r="G296" s="20"/>
      <c r="H296" s="20"/>
      <c r="I296" s="20"/>
      <c r="J296" s="20"/>
      <c r="K296" s="20"/>
    </row>
    <row r="297" spans="1:11" ht="14">
      <c r="A297" s="2" t="s">
        <v>1041</v>
      </c>
      <c r="B297" s="20"/>
      <c r="C297" s="20"/>
      <c r="D297" s="20"/>
      <c r="E297" s="20"/>
      <c r="F297" s="20"/>
      <c r="G297" s="20"/>
      <c r="H297" s="20"/>
      <c r="I297" s="20"/>
      <c r="J297" s="20"/>
      <c r="K297" s="20"/>
    </row>
    <row r="298" spans="1:11" ht="14">
      <c r="A298" s="38" t="s">
        <v>752</v>
      </c>
      <c r="B298" s="21">
        <v>42</v>
      </c>
      <c r="C298" s="21">
        <v>11</v>
      </c>
      <c r="D298" s="21">
        <v>84</v>
      </c>
      <c r="E298" s="21">
        <v>28</v>
      </c>
      <c r="F298" s="21">
        <v>49</v>
      </c>
      <c r="G298" s="21">
        <v>15</v>
      </c>
      <c r="H298" s="21">
        <v>6</v>
      </c>
      <c r="I298" s="21"/>
      <c r="J298" s="21">
        <v>27</v>
      </c>
      <c r="K298" s="21">
        <f t="shared" si="3"/>
        <v>262</v>
      </c>
    </row>
    <row r="299" spans="1:11" ht="14">
      <c r="A299" s="39" t="s">
        <v>289</v>
      </c>
      <c r="B299" s="21"/>
      <c r="C299" s="21"/>
      <c r="D299" s="21"/>
      <c r="E299" s="21"/>
      <c r="F299" s="21"/>
      <c r="G299" s="21"/>
      <c r="H299" s="21"/>
      <c r="I299" s="21"/>
      <c r="J299" s="21"/>
      <c r="K299" s="21" t="str">
        <f t="shared" si="3"/>
        <v/>
      </c>
    </row>
    <row r="300" spans="1:11" ht="14">
      <c r="A300" s="39" t="s">
        <v>747</v>
      </c>
      <c r="B300" s="21">
        <v>3</v>
      </c>
      <c r="C300" s="21">
        <v>4</v>
      </c>
      <c r="D300" s="21">
        <v>31</v>
      </c>
      <c r="E300" s="21">
        <v>8</v>
      </c>
      <c r="F300" s="21">
        <v>62</v>
      </c>
      <c r="G300" s="21">
        <v>20</v>
      </c>
      <c r="H300" s="21">
        <v>63</v>
      </c>
      <c r="I300" s="21">
        <v>54</v>
      </c>
      <c r="J300" s="21">
        <v>52</v>
      </c>
      <c r="K300" s="21">
        <f t="shared" ref="K300:K316" si="4">IF(SUM(B300:J300)&gt;0,SUM(B300:J300),"")</f>
        <v>297</v>
      </c>
    </row>
    <row r="301" spans="1:11" ht="14">
      <c r="A301" s="39" t="s">
        <v>610</v>
      </c>
      <c r="B301" s="21">
        <v>1</v>
      </c>
      <c r="C301" s="21"/>
      <c r="D301" s="21"/>
      <c r="E301" s="21"/>
      <c r="F301" s="21"/>
      <c r="G301" s="21"/>
      <c r="H301" s="21"/>
      <c r="I301" s="21"/>
      <c r="J301" s="21"/>
      <c r="K301" s="21">
        <f t="shared" si="4"/>
        <v>1</v>
      </c>
    </row>
    <row r="302" spans="1:11" ht="14">
      <c r="A302" s="39" t="s">
        <v>631</v>
      </c>
      <c r="B302" s="21">
        <v>19</v>
      </c>
      <c r="C302" s="21"/>
      <c r="D302" s="21">
        <v>63</v>
      </c>
      <c r="E302" s="21">
        <v>23</v>
      </c>
      <c r="F302" s="21">
        <v>155</v>
      </c>
      <c r="G302" s="21">
        <v>10</v>
      </c>
      <c r="H302" s="21">
        <v>40</v>
      </c>
      <c r="I302" s="21"/>
      <c r="J302" s="21">
        <v>4</v>
      </c>
      <c r="K302" s="21">
        <f t="shared" si="4"/>
        <v>314</v>
      </c>
    </row>
    <row r="303" spans="1:11" ht="14">
      <c r="A303" s="39" t="s">
        <v>484</v>
      </c>
      <c r="B303" s="21">
        <v>43</v>
      </c>
      <c r="C303" s="21">
        <v>4</v>
      </c>
      <c r="D303" s="21"/>
      <c r="E303" s="21">
        <v>16</v>
      </c>
      <c r="F303" s="21">
        <v>13</v>
      </c>
      <c r="G303" s="21">
        <v>83</v>
      </c>
      <c r="H303" s="21">
        <v>1</v>
      </c>
      <c r="I303" s="21"/>
      <c r="J303" s="21">
        <v>7</v>
      </c>
      <c r="K303" s="21">
        <f t="shared" si="4"/>
        <v>167</v>
      </c>
    </row>
    <row r="304" spans="1:11" ht="14">
      <c r="A304" s="39" t="s">
        <v>507</v>
      </c>
      <c r="B304" s="21"/>
      <c r="C304" s="21"/>
      <c r="D304" s="21"/>
      <c r="E304" s="21"/>
      <c r="F304" s="21"/>
      <c r="G304" s="21"/>
      <c r="H304" s="21"/>
      <c r="I304" s="21"/>
      <c r="J304" s="21"/>
      <c r="K304" s="21" t="str">
        <f t="shared" si="4"/>
        <v/>
      </c>
    </row>
    <row r="305" spans="1:12" ht="14">
      <c r="A305" s="39" t="s">
        <v>553</v>
      </c>
      <c r="B305" s="21"/>
      <c r="C305" s="21"/>
      <c r="D305" s="21"/>
      <c r="E305" s="21"/>
      <c r="F305" s="21"/>
      <c r="G305" s="21"/>
      <c r="H305" s="21"/>
      <c r="I305" s="21"/>
      <c r="J305" s="21">
        <v>2</v>
      </c>
      <c r="K305" s="21">
        <f t="shared" si="4"/>
        <v>2</v>
      </c>
    </row>
    <row r="306" spans="1:12">
      <c r="A306" s="54"/>
      <c r="B306" s="20"/>
      <c r="C306" s="20"/>
      <c r="D306" s="20"/>
      <c r="E306" s="20"/>
      <c r="F306" s="20"/>
      <c r="G306" s="20"/>
      <c r="H306" s="20"/>
      <c r="I306" s="20"/>
      <c r="J306" s="20"/>
      <c r="K306" s="20"/>
    </row>
    <row r="307" spans="1:12" ht="14">
      <c r="A307" s="2" t="s">
        <v>1042</v>
      </c>
      <c r="B307" s="20"/>
      <c r="C307" s="20"/>
      <c r="D307" s="20"/>
      <c r="E307" s="20"/>
      <c r="F307" s="20"/>
      <c r="G307" s="20"/>
      <c r="H307" s="20"/>
      <c r="I307" s="20"/>
      <c r="J307" s="20"/>
      <c r="K307" s="20"/>
    </row>
    <row r="308" spans="1:12" ht="14">
      <c r="A308" s="38" t="s">
        <v>402</v>
      </c>
      <c r="B308" s="21">
        <v>14</v>
      </c>
      <c r="C308" s="21"/>
      <c r="D308" s="21"/>
      <c r="E308" s="21">
        <v>2</v>
      </c>
      <c r="F308" s="21"/>
      <c r="G308" s="21">
        <v>2</v>
      </c>
      <c r="H308" s="21">
        <v>1</v>
      </c>
      <c r="I308" s="21"/>
      <c r="J308" s="21"/>
      <c r="K308" s="21">
        <f t="shared" si="4"/>
        <v>19</v>
      </c>
    </row>
    <row r="309" spans="1:12" ht="14">
      <c r="A309" s="39" t="s">
        <v>403</v>
      </c>
      <c r="B309" s="21"/>
      <c r="C309" s="21"/>
      <c r="D309" s="21"/>
      <c r="E309" s="21"/>
      <c r="F309" s="21"/>
      <c r="G309" s="21">
        <v>16</v>
      </c>
      <c r="H309" s="21"/>
      <c r="I309" s="21"/>
      <c r="J309" s="21"/>
      <c r="K309" s="21">
        <f t="shared" si="4"/>
        <v>16</v>
      </c>
    </row>
    <row r="310" spans="1:12" ht="14">
      <c r="A310" s="39" t="s">
        <v>404</v>
      </c>
      <c r="B310" s="21">
        <v>5</v>
      </c>
      <c r="C310" s="21">
        <v>2</v>
      </c>
      <c r="D310" s="21">
        <v>1</v>
      </c>
      <c r="E310" s="21">
        <v>18</v>
      </c>
      <c r="F310" s="21">
        <v>62</v>
      </c>
      <c r="G310" s="21">
        <v>22</v>
      </c>
      <c r="H310" s="21">
        <v>12</v>
      </c>
      <c r="I310" s="21"/>
      <c r="J310" s="21">
        <v>9</v>
      </c>
      <c r="K310" s="21">
        <f t="shared" si="4"/>
        <v>131</v>
      </c>
    </row>
    <row r="311" spans="1:12" ht="14">
      <c r="A311" s="39" t="s">
        <v>262</v>
      </c>
      <c r="B311" s="21">
        <v>14</v>
      </c>
      <c r="C311" s="21"/>
      <c r="D311" s="21">
        <v>5</v>
      </c>
      <c r="E311" s="21"/>
      <c r="F311" s="21"/>
      <c r="G311" s="21"/>
      <c r="H311" s="21"/>
      <c r="I311" s="21"/>
      <c r="J311" s="21"/>
      <c r="K311" s="21">
        <f t="shared" si="4"/>
        <v>19</v>
      </c>
    </row>
    <row r="312" spans="1:12" ht="14">
      <c r="A312" s="39" t="s">
        <v>654</v>
      </c>
      <c r="B312" s="21">
        <v>111</v>
      </c>
      <c r="C312" s="21">
        <v>5</v>
      </c>
      <c r="D312" s="21">
        <v>5</v>
      </c>
      <c r="E312" s="21">
        <v>9</v>
      </c>
      <c r="F312" s="21">
        <v>16</v>
      </c>
      <c r="G312" s="21">
        <v>9</v>
      </c>
      <c r="H312" s="21"/>
      <c r="I312" s="21"/>
      <c r="J312" s="21"/>
      <c r="K312" s="21">
        <f t="shared" si="4"/>
        <v>155</v>
      </c>
    </row>
    <row r="313" spans="1:12" ht="14">
      <c r="A313" s="39" t="s">
        <v>669</v>
      </c>
      <c r="B313" s="21"/>
      <c r="C313" s="21"/>
      <c r="D313" s="21"/>
      <c r="E313" s="21">
        <v>4</v>
      </c>
      <c r="F313" s="21">
        <v>1</v>
      </c>
      <c r="G313" s="21">
        <v>2</v>
      </c>
      <c r="H313" s="21"/>
      <c r="I313" s="21">
        <v>3</v>
      </c>
      <c r="J313" s="21"/>
      <c r="K313" s="21">
        <f t="shared" si="4"/>
        <v>10</v>
      </c>
    </row>
    <row r="314" spans="1:12" ht="14">
      <c r="A314" s="39" t="s">
        <v>670</v>
      </c>
      <c r="B314" s="21">
        <v>9</v>
      </c>
      <c r="C314" s="21">
        <v>6</v>
      </c>
      <c r="D314" s="21">
        <v>12</v>
      </c>
      <c r="E314" s="21">
        <v>14</v>
      </c>
      <c r="F314" s="21">
        <v>3</v>
      </c>
      <c r="G314" s="21">
        <v>14</v>
      </c>
      <c r="H314" s="21">
        <v>3</v>
      </c>
      <c r="I314" s="21">
        <v>10</v>
      </c>
      <c r="J314" s="21">
        <v>6</v>
      </c>
      <c r="K314" s="21">
        <f t="shared" si="4"/>
        <v>77</v>
      </c>
    </row>
    <row r="315" spans="1:12" ht="14">
      <c r="A315" s="39" t="s">
        <v>689</v>
      </c>
      <c r="B315" s="21">
        <v>67</v>
      </c>
      <c r="C315" s="21">
        <v>17</v>
      </c>
      <c r="D315" s="21">
        <v>12</v>
      </c>
      <c r="E315" s="21">
        <v>72</v>
      </c>
      <c r="F315" s="21"/>
      <c r="G315" s="21">
        <v>12</v>
      </c>
      <c r="H315" s="21"/>
      <c r="I315" s="21"/>
      <c r="J315" s="21"/>
      <c r="K315" s="21">
        <f t="shared" si="4"/>
        <v>180</v>
      </c>
    </row>
    <row r="316" spans="1:12" ht="14">
      <c r="A316" s="39" t="s">
        <v>690</v>
      </c>
      <c r="B316" s="21">
        <v>7</v>
      </c>
      <c r="C316" s="21">
        <v>3</v>
      </c>
      <c r="D316" s="21"/>
      <c r="E316" s="21">
        <v>31</v>
      </c>
      <c r="F316" s="21">
        <v>43</v>
      </c>
      <c r="G316" s="21">
        <v>6</v>
      </c>
      <c r="H316" s="21">
        <v>9</v>
      </c>
      <c r="I316" s="21"/>
      <c r="J316" s="21">
        <v>7</v>
      </c>
      <c r="K316" s="21">
        <f t="shared" si="4"/>
        <v>106</v>
      </c>
    </row>
    <row r="317" spans="1:12">
      <c r="B317" s="20"/>
      <c r="C317" s="20"/>
      <c r="D317" s="20"/>
      <c r="E317" s="20"/>
      <c r="F317" s="20"/>
      <c r="G317" s="20"/>
      <c r="H317" s="20"/>
      <c r="I317" s="20"/>
      <c r="J317" s="20"/>
      <c r="K317" s="20"/>
    </row>
    <row r="318" spans="1:12" ht="14">
      <c r="A318" s="32" t="s">
        <v>1043</v>
      </c>
      <c r="B318" s="21">
        <f t="shared" ref="B318:K318" si="5">COUNT(B6:B6,B8:B41,B43:B49,B51:B51,B55:B59,B62:B70,B75:B106,B111:B116,B120:B138,B142:B151,B155:B161,B163:B167,B171:B176,B178:B180,B182:B188,B192:B207,B211:B213,B215:B240,B242:B270,B274:B292,B294:B294,B298:B303,B305:B316)</f>
        <v>76</v>
      </c>
      <c r="C318" s="21">
        <f t="shared" si="5"/>
        <v>56</v>
      </c>
      <c r="D318" s="21">
        <f t="shared" si="5"/>
        <v>62</v>
      </c>
      <c r="E318" s="21">
        <f t="shared" si="5"/>
        <v>78</v>
      </c>
      <c r="F318" s="21">
        <f t="shared" si="5"/>
        <v>70</v>
      </c>
      <c r="G318" s="21">
        <f t="shared" si="5"/>
        <v>66</v>
      </c>
      <c r="H318" s="21">
        <f t="shared" si="5"/>
        <v>51</v>
      </c>
      <c r="I318" s="21">
        <f t="shared" si="5"/>
        <v>41</v>
      </c>
      <c r="J318" s="21">
        <f t="shared" si="5"/>
        <v>76</v>
      </c>
      <c r="K318" s="21">
        <f t="shared" si="5"/>
        <v>151</v>
      </c>
    </row>
    <row r="319" spans="1:12" ht="14">
      <c r="A319" s="7" t="s">
        <v>915</v>
      </c>
      <c r="B319" s="21">
        <f t="shared" ref="B319:K319" si="6">SUM(B6:B274)+SUM(B275:B316)</f>
        <v>907</v>
      </c>
      <c r="C319" s="21">
        <f t="shared" si="6"/>
        <v>329</v>
      </c>
      <c r="D319" s="21">
        <f t="shared" si="6"/>
        <v>805</v>
      </c>
      <c r="E319" s="21">
        <f t="shared" si="6"/>
        <v>1062</v>
      </c>
      <c r="F319" s="21">
        <f t="shared" si="6"/>
        <v>1418</v>
      </c>
      <c r="G319" s="21">
        <f t="shared" si="6"/>
        <v>587</v>
      </c>
      <c r="H319" s="21">
        <f t="shared" si="6"/>
        <v>522</v>
      </c>
      <c r="I319" s="21">
        <f t="shared" si="6"/>
        <v>275</v>
      </c>
      <c r="J319" s="21">
        <f t="shared" si="6"/>
        <v>602</v>
      </c>
      <c r="K319" s="21">
        <f t="shared" si="6"/>
        <v>6507</v>
      </c>
      <c r="L319" s="71"/>
    </row>
    <row r="320" spans="1:12">
      <c r="A320" s="4"/>
      <c r="B320" s="20"/>
      <c r="C320" s="20"/>
      <c r="D320" s="20"/>
      <c r="E320" s="20"/>
      <c r="F320" s="20"/>
      <c r="G320" s="20"/>
      <c r="H320" s="20"/>
      <c r="I320" s="20"/>
      <c r="J320" s="20"/>
      <c r="K320" s="20"/>
    </row>
    <row r="321" spans="1:11">
      <c r="A321" s="33" t="s">
        <v>624</v>
      </c>
      <c r="B321" s="21">
        <v>2</v>
      </c>
      <c r="C321" s="21">
        <v>3</v>
      </c>
      <c r="D321" s="21">
        <v>2</v>
      </c>
      <c r="E321" s="21">
        <v>6</v>
      </c>
      <c r="F321" s="21">
        <v>1</v>
      </c>
      <c r="G321" s="21">
        <v>2</v>
      </c>
      <c r="H321" s="21">
        <v>2</v>
      </c>
      <c r="I321" s="21">
        <v>2</v>
      </c>
      <c r="J321" s="21">
        <v>1</v>
      </c>
      <c r="K321" s="21">
        <f>SUM(B321:J321)</f>
        <v>21</v>
      </c>
    </row>
    <row r="322" spans="1:11">
      <c r="A322" s="8" t="s">
        <v>850</v>
      </c>
      <c r="B322" s="21">
        <v>1</v>
      </c>
      <c r="C322" s="21">
        <v>2</v>
      </c>
      <c r="D322" s="21">
        <v>1</v>
      </c>
      <c r="E322" s="21">
        <v>3</v>
      </c>
      <c r="F322" s="21">
        <v>1</v>
      </c>
      <c r="G322" s="21">
        <v>1</v>
      </c>
      <c r="H322" s="21">
        <v>1</v>
      </c>
      <c r="I322" s="21">
        <v>1</v>
      </c>
      <c r="J322" s="21">
        <v>1</v>
      </c>
      <c r="K322" s="21">
        <f>SUM(B322:J322)</f>
        <v>12</v>
      </c>
    </row>
    <row r="323" spans="1:11">
      <c r="A323" s="8" t="s">
        <v>622</v>
      </c>
      <c r="B323" s="23">
        <v>0.29166666666666669</v>
      </c>
      <c r="C323" s="23">
        <v>0.32083333333333336</v>
      </c>
      <c r="D323" s="23">
        <v>0.3125</v>
      </c>
      <c r="E323" s="23">
        <v>0.3263888888888889</v>
      </c>
      <c r="F323" s="23">
        <v>0.24305555555555555</v>
      </c>
      <c r="G323" s="23">
        <v>0.27083333333333331</v>
      </c>
      <c r="H323" s="23">
        <v>0.28125</v>
      </c>
      <c r="I323" s="23">
        <v>0.39583333333333331</v>
      </c>
      <c r="J323" s="23"/>
      <c r="K323" s="21"/>
    </row>
    <row r="324" spans="1:11">
      <c r="A324" s="8" t="s">
        <v>623</v>
      </c>
      <c r="B324" s="23">
        <v>0.79166666666666663</v>
      </c>
      <c r="C324" s="23">
        <v>0.63750000000000007</v>
      </c>
      <c r="D324" s="23">
        <v>0.6875</v>
      </c>
      <c r="E324" s="23">
        <v>0.78680555555555554</v>
      </c>
      <c r="F324" s="23">
        <v>0.76388888888888884</v>
      </c>
      <c r="G324" s="23">
        <v>0.84027777777777779</v>
      </c>
      <c r="H324" s="23">
        <v>0.60416666666666663</v>
      </c>
      <c r="I324" s="23">
        <v>0.6875</v>
      </c>
      <c r="J324" s="23"/>
      <c r="K324" s="21"/>
    </row>
    <row r="325" spans="1:11">
      <c r="A325" s="9" t="s">
        <v>940</v>
      </c>
      <c r="B325" s="21">
        <v>54</v>
      </c>
      <c r="C325" s="21">
        <v>70.2</v>
      </c>
      <c r="D325" s="21">
        <v>50</v>
      </c>
      <c r="E325" s="21"/>
      <c r="F325" s="21">
        <v>137</v>
      </c>
      <c r="G325" s="21">
        <v>54.5</v>
      </c>
      <c r="H325" s="21">
        <v>84</v>
      </c>
      <c r="I325" s="21">
        <v>60.4</v>
      </c>
      <c r="J325" s="21"/>
      <c r="K325" s="21">
        <f>SUM(B325:J325)</f>
        <v>510.09999999999997</v>
      </c>
    </row>
    <row r="326" spans="1:11">
      <c r="A326" s="9" t="s">
        <v>621</v>
      </c>
      <c r="B326" s="21">
        <v>5</v>
      </c>
      <c r="C326" s="21">
        <v>1.5</v>
      </c>
      <c r="D326" s="21">
        <v>2</v>
      </c>
      <c r="E326" s="21"/>
      <c r="F326" s="21">
        <v>3</v>
      </c>
      <c r="G326" s="21">
        <v>2.5</v>
      </c>
      <c r="H326" s="21">
        <v>1</v>
      </c>
      <c r="I326" s="21">
        <v>0.5</v>
      </c>
      <c r="J326" s="21"/>
      <c r="K326" s="21">
        <f>SUM(B326:J326)</f>
        <v>15.5</v>
      </c>
    </row>
    <row r="327" spans="1:11">
      <c r="A327" s="9" t="s">
        <v>618</v>
      </c>
      <c r="B327" s="21">
        <v>4</v>
      </c>
      <c r="C327" s="21"/>
      <c r="D327" s="21">
        <v>6</v>
      </c>
      <c r="E327" s="21"/>
      <c r="F327" s="21">
        <v>8.5</v>
      </c>
      <c r="G327" s="21">
        <v>8.5</v>
      </c>
      <c r="H327" s="21">
        <v>6.75</v>
      </c>
      <c r="I327" s="21">
        <v>6</v>
      </c>
      <c r="J327" s="23"/>
      <c r="K327" s="21">
        <f>SUM(B327:J327)</f>
        <v>39.75</v>
      </c>
    </row>
    <row r="328" spans="1:11">
      <c r="A328" s="9" t="s">
        <v>619</v>
      </c>
      <c r="B328" s="21">
        <v>8</v>
      </c>
      <c r="C328" s="21"/>
      <c r="D328" s="21">
        <v>3</v>
      </c>
      <c r="E328" s="75"/>
      <c r="F328" s="21">
        <v>4</v>
      </c>
      <c r="G328" s="21">
        <v>4.5</v>
      </c>
      <c r="H328" s="21">
        <v>1</v>
      </c>
      <c r="I328" s="21">
        <v>0.5</v>
      </c>
      <c r="J328" s="21"/>
      <c r="K328" s="21">
        <f>SUM(B328:J328)</f>
        <v>21</v>
      </c>
    </row>
    <row r="329" spans="1:11">
      <c r="A329" s="9" t="s">
        <v>215</v>
      </c>
      <c r="B329" s="21"/>
      <c r="C329" s="21"/>
      <c r="D329" s="21"/>
      <c r="E329" s="21"/>
      <c r="F329" s="21"/>
      <c r="G329" s="21"/>
      <c r="H329" s="21"/>
      <c r="I329" s="21"/>
      <c r="J329" s="21"/>
      <c r="K329" s="21"/>
    </row>
    <row r="330" spans="1:11">
      <c r="A330" s="9" t="s">
        <v>682</v>
      </c>
      <c r="B330" s="21"/>
      <c r="C330" s="21"/>
      <c r="D330" s="21"/>
      <c r="E330" s="21"/>
      <c r="F330" s="21"/>
      <c r="G330" s="21"/>
      <c r="H330" s="21"/>
      <c r="I330" s="21"/>
      <c r="J330" s="21"/>
      <c r="K330" s="21"/>
    </row>
    <row r="331" spans="1:11">
      <c r="A331" s="9" t="s">
        <v>993</v>
      </c>
      <c r="B331" s="21"/>
      <c r="C331" s="21"/>
      <c r="D331" s="21"/>
      <c r="E331" s="21"/>
      <c r="F331" s="21"/>
      <c r="G331" s="21"/>
      <c r="H331" s="21"/>
      <c r="I331" s="21"/>
      <c r="J331" s="21"/>
      <c r="K331" s="21"/>
    </row>
    <row r="332" spans="1:11">
      <c r="A332" s="9" t="s">
        <v>683</v>
      </c>
      <c r="B332" s="21"/>
      <c r="C332" s="21"/>
      <c r="D332" s="21"/>
      <c r="E332" s="21"/>
      <c r="F332" s="21"/>
      <c r="G332" s="21"/>
      <c r="H332" s="21"/>
      <c r="I332" s="21"/>
      <c r="J332" s="21"/>
      <c r="K332" s="21"/>
    </row>
    <row r="333" spans="1:11">
      <c r="A333" s="9" t="s">
        <v>703</v>
      </c>
      <c r="B333" s="21"/>
      <c r="C333" s="21"/>
      <c r="D333" s="21"/>
      <c r="E333" s="21"/>
      <c r="F333" s="21"/>
      <c r="G333" s="21"/>
      <c r="H333" s="21"/>
      <c r="I333" s="21"/>
      <c r="J333" s="21"/>
      <c r="K333" s="21"/>
    </row>
    <row r="334" spans="1:11">
      <c r="A334" s="9" t="s">
        <v>702</v>
      </c>
      <c r="B334" s="21"/>
      <c r="C334" s="21"/>
      <c r="D334" s="21"/>
      <c r="E334" s="21"/>
      <c r="F334" s="21"/>
      <c r="G334" s="21"/>
      <c r="H334" s="21"/>
      <c r="I334" s="21"/>
      <c r="J334" s="21"/>
      <c r="K334" s="21"/>
    </row>
    <row r="335" spans="1:11">
      <c r="A335" s="8" t="s">
        <v>763</v>
      </c>
      <c r="B335" s="21"/>
      <c r="C335" s="21"/>
      <c r="D335" s="21"/>
      <c r="E335" s="21"/>
      <c r="F335" s="21"/>
      <c r="G335" s="21"/>
      <c r="H335" s="21"/>
      <c r="I335" s="21"/>
      <c r="J335" s="21"/>
      <c r="K335" s="21"/>
    </row>
    <row r="336" spans="1:11">
      <c r="A336" s="10" t="s">
        <v>764</v>
      </c>
      <c r="B336" s="29"/>
      <c r="C336" s="29"/>
      <c r="D336" s="29" t="s">
        <v>416</v>
      </c>
      <c r="E336" s="29" t="s">
        <v>531</v>
      </c>
      <c r="F336" s="29"/>
      <c r="G336" s="29"/>
      <c r="H336" s="29" t="s">
        <v>902</v>
      </c>
      <c r="I336" s="29"/>
      <c r="J336" s="29"/>
      <c r="K336" s="21"/>
    </row>
    <row r="337" spans="1:11">
      <c r="A337" s="10" t="s">
        <v>765</v>
      </c>
      <c r="B337" s="29"/>
      <c r="C337" s="29"/>
      <c r="D337" s="29" t="s">
        <v>416</v>
      </c>
      <c r="E337" s="29" t="s">
        <v>531</v>
      </c>
      <c r="F337" s="29"/>
      <c r="G337" s="29"/>
      <c r="H337" s="29" t="s">
        <v>902</v>
      </c>
      <c r="I337" s="29"/>
      <c r="J337" s="29"/>
      <c r="K337" s="21"/>
    </row>
    <row r="338" spans="1:11">
      <c r="A338" s="10" t="s">
        <v>1017</v>
      </c>
      <c r="B338" s="29"/>
      <c r="C338" s="29"/>
      <c r="D338" s="29" t="s">
        <v>416</v>
      </c>
      <c r="E338" s="29" t="s">
        <v>531</v>
      </c>
      <c r="F338" s="29"/>
      <c r="G338" s="29"/>
      <c r="H338" s="29" t="s">
        <v>902</v>
      </c>
      <c r="I338" s="29"/>
      <c r="J338" s="29"/>
      <c r="K338" s="21"/>
    </row>
    <row r="339" spans="1:11">
      <c r="A339" s="9" t="s">
        <v>766</v>
      </c>
      <c r="B339" s="21"/>
      <c r="C339" s="21"/>
      <c r="D339" s="21"/>
      <c r="E339" s="21"/>
      <c r="F339" s="21"/>
      <c r="G339" s="21"/>
      <c r="H339" s="21"/>
      <c r="I339" s="21"/>
      <c r="J339" s="21"/>
      <c r="K339" s="21"/>
    </row>
    <row r="340" spans="1:11">
      <c r="A340" s="10" t="s">
        <v>764</v>
      </c>
      <c r="B340" s="28"/>
      <c r="C340" s="28"/>
      <c r="D340" s="28">
        <v>0.8</v>
      </c>
      <c r="E340" s="28" t="s">
        <v>900</v>
      </c>
      <c r="F340" s="28">
        <v>0.8</v>
      </c>
      <c r="G340" s="28"/>
      <c r="H340" s="28" t="s">
        <v>754</v>
      </c>
      <c r="I340" s="28"/>
      <c r="J340" s="28"/>
      <c r="K340" s="21"/>
    </row>
    <row r="341" spans="1:11">
      <c r="A341" s="10" t="s">
        <v>765</v>
      </c>
      <c r="B341" s="28"/>
      <c r="C341" s="28"/>
      <c r="D341" s="28">
        <v>0.8</v>
      </c>
      <c r="E341" s="28" t="s">
        <v>900</v>
      </c>
      <c r="F341" s="28">
        <v>0.8</v>
      </c>
      <c r="G341" s="28"/>
      <c r="H341" s="28" t="s">
        <v>754</v>
      </c>
      <c r="I341" s="28"/>
      <c r="J341" s="28"/>
      <c r="K341" s="21"/>
    </row>
    <row r="342" spans="1:11">
      <c r="A342" s="10" t="s">
        <v>1017</v>
      </c>
      <c r="B342" s="28"/>
      <c r="C342" s="28"/>
      <c r="D342" s="28">
        <v>0.8</v>
      </c>
      <c r="E342" s="28" t="s">
        <v>900</v>
      </c>
      <c r="F342" s="28">
        <v>0.8</v>
      </c>
      <c r="G342" s="28"/>
      <c r="H342" s="28" t="s">
        <v>754</v>
      </c>
      <c r="I342" s="28"/>
      <c r="J342" s="28"/>
      <c r="K342" s="21"/>
    </row>
    <row r="343" spans="1:11">
      <c r="A343" s="9" t="s">
        <v>1079</v>
      </c>
      <c r="B343" s="29"/>
      <c r="C343" s="29"/>
      <c r="D343" s="29"/>
      <c r="E343" s="28"/>
      <c r="F343" s="29"/>
      <c r="G343" s="28"/>
      <c r="H343" s="28"/>
      <c r="I343" s="28"/>
      <c r="J343" s="29"/>
      <c r="K343" s="21"/>
    </row>
    <row r="344" spans="1:11">
      <c r="A344" s="10" t="s">
        <v>764</v>
      </c>
      <c r="B344" s="29"/>
      <c r="C344" s="29"/>
      <c r="D344" s="29" t="s">
        <v>813</v>
      </c>
      <c r="E344" s="29" t="s">
        <v>899</v>
      </c>
      <c r="F344" s="29" t="s">
        <v>901</v>
      </c>
      <c r="G344" s="29"/>
      <c r="H344" s="70" t="s">
        <v>755</v>
      </c>
      <c r="I344" s="70"/>
      <c r="J344" s="70"/>
      <c r="K344" s="21"/>
    </row>
    <row r="345" spans="1:11">
      <c r="A345" s="10" t="s">
        <v>765</v>
      </c>
      <c r="B345" s="29"/>
      <c r="C345" s="29"/>
      <c r="D345" s="29" t="s">
        <v>813</v>
      </c>
      <c r="E345" s="29" t="s">
        <v>899</v>
      </c>
      <c r="F345" s="29" t="s">
        <v>901</v>
      </c>
      <c r="G345" s="29"/>
      <c r="H345" s="70" t="s">
        <v>755</v>
      </c>
      <c r="I345" s="70"/>
      <c r="J345" s="70"/>
      <c r="K345" s="21"/>
    </row>
    <row r="346" spans="1:11">
      <c r="A346" s="10" t="s">
        <v>1017</v>
      </c>
      <c r="B346" s="29"/>
      <c r="C346" s="29"/>
      <c r="D346" s="29" t="s">
        <v>813</v>
      </c>
      <c r="E346" s="29" t="s">
        <v>899</v>
      </c>
      <c r="F346" s="29" t="s">
        <v>901</v>
      </c>
      <c r="G346" s="29"/>
      <c r="H346" s="70" t="s">
        <v>755</v>
      </c>
      <c r="I346" s="70"/>
      <c r="J346" s="70"/>
      <c r="K346" s="21"/>
    </row>
    <row r="347" spans="1:11">
      <c r="A347" s="9" t="s">
        <v>872</v>
      </c>
      <c r="B347" s="29"/>
      <c r="C347" s="29"/>
      <c r="D347" s="29"/>
      <c r="E347" s="28"/>
      <c r="F347" s="29"/>
      <c r="G347" s="28"/>
      <c r="H347" s="28"/>
      <c r="I347" s="28"/>
      <c r="J347" s="29"/>
      <c r="K347" s="21"/>
    </row>
    <row r="348" spans="1:11">
      <c r="A348" s="10" t="s">
        <v>764</v>
      </c>
      <c r="B348" s="29"/>
      <c r="C348" s="70"/>
      <c r="D348" s="29" t="s">
        <v>898</v>
      </c>
      <c r="E348" s="37">
        <v>0</v>
      </c>
      <c r="F348" s="29">
        <v>0</v>
      </c>
      <c r="G348" s="29"/>
      <c r="H348" s="29">
        <v>0</v>
      </c>
      <c r="I348" s="37"/>
      <c r="J348" s="29"/>
      <c r="K348" s="21"/>
    </row>
    <row r="349" spans="1:11">
      <c r="A349" s="10" t="s">
        <v>765</v>
      </c>
      <c r="B349" s="29"/>
      <c r="C349" s="70"/>
      <c r="D349" s="29" t="s">
        <v>898</v>
      </c>
      <c r="E349" s="37">
        <v>0</v>
      </c>
      <c r="F349" s="29">
        <v>0</v>
      </c>
      <c r="G349" s="29"/>
      <c r="H349" s="29">
        <v>0</v>
      </c>
      <c r="I349" s="37"/>
      <c r="J349" s="29"/>
      <c r="K349" s="21"/>
    </row>
    <row r="350" spans="1:11">
      <c r="A350" s="10" t="s">
        <v>1017</v>
      </c>
      <c r="B350" s="29"/>
      <c r="C350" s="70"/>
      <c r="D350" s="29" t="s">
        <v>898</v>
      </c>
      <c r="E350" s="37">
        <v>0</v>
      </c>
      <c r="F350" s="29">
        <v>0</v>
      </c>
      <c r="G350" s="29"/>
      <c r="H350" s="29">
        <v>0</v>
      </c>
      <c r="I350" s="37"/>
      <c r="J350" s="29"/>
      <c r="K350" s="21"/>
    </row>
    <row r="351" spans="1:11">
      <c r="A351" s="8"/>
      <c r="B351" s="21"/>
      <c r="C351" s="21"/>
      <c r="D351" s="21"/>
      <c r="E351" s="21"/>
      <c r="F351" s="21"/>
      <c r="G351" s="21"/>
      <c r="H351" s="21"/>
      <c r="I351" s="21"/>
      <c r="J351" s="21"/>
      <c r="K351" s="21"/>
    </row>
    <row r="352" spans="1:11" ht="42">
      <c r="A352" s="10" t="s">
        <v>615</v>
      </c>
      <c r="B352" s="24" t="s">
        <v>130</v>
      </c>
      <c r="C352" s="24" t="s">
        <v>608</v>
      </c>
      <c r="D352" s="24" t="s">
        <v>760</v>
      </c>
      <c r="E352" s="24" t="s">
        <v>459</v>
      </c>
      <c r="F352" s="24" t="s">
        <v>836</v>
      </c>
      <c r="G352" s="24" t="s">
        <v>846</v>
      </c>
      <c r="H352" s="24" t="s">
        <v>358</v>
      </c>
      <c r="I352" s="24" t="s">
        <v>904</v>
      </c>
      <c r="J352" s="24" t="s">
        <v>493</v>
      </c>
      <c r="K352" s="21"/>
    </row>
    <row r="353" spans="1:11" ht="28">
      <c r="B353" s="24" t="s">
        <v>756</v>
      </c>
      <c r="C353" s="24" t="s">
        <v>609</v>
      </c>
      <c r="D353" s="21" t="s">
        <v>388</v>
      </c>
      <c r="E353" s="24" t="s">
        <v>385</v>
      </c>
      <c r="F353" s="24"/>
      <c r="G353" s="24" t="s">
        <v>1093</v>
      </c>
      <c r="H353" s="24" t="s">
        <v>1094</v>
      </c>
      <c r="I353" s="24" t="s">
        <v>937</v>
      </c>
      <c r="J353" s="24"/>
      <c r="K353" s="21"/>
    </row>
    <row r="354" spans="1:11">
      <c r="B354" s="24"/>
      <c r="C354" s="24"/>
      <c r="D354" s="24"/>
      <c r="E354" s="24"/>
      <c r="F354" s="24"/>
      <c r="G354" s="24"/>
      <c r="H354" s="24"/>
      <c r="I354" s="24"/>
      <c r="J354" s="24"/>
      <c r="K354" s="21"/>
    </row>
    <row r="355" spans="1:11">
      <c r="B355" s="24"/>
      <c r="C355" s="24"/>
      <c r="D355" s="24"/>
      <c r="E355" s="24"/>
      <c r="F355" s="24"/>
      <c r="G355" s="24"/>
      <c r="H355" s="24"/>
      <c r="I355" s="24"/>
      <c r="J355" s="24"/>
      <c r="K355" s="21"/>
    </row>
    <row r="356" spans="1:11" ht="28">
      <c r="A356" t="s">
        <v>924</v>
      </c>
      <c r="B356" s="69"/>
      <c r="C356" s="69" t="s">
        <v>612</v>
      </c>
      <c r="D356" s="69"/>
      <c r="E356" s="69" t="s">
        <v>1089</v>
      </c>
      <c r="F356" s="69"/>
      <c r="G356" s="69"/>
      <c r="H356" s="69"/>
      <c r="I356" s="69"/>
      <c r="J356" s="69"/>
      <c r="K356" s="69"/>
    </row>
    <row r="357" spans="1:11" ht="14">
      <c r="B357" s="69"/>
      <c r="C357" s="69"/>
      <c r="D357" s="69"/>
      <c r="E357" s="69" t="s">
        <v>1090</v>
      </c>
      <c r="F357" s="69"/>
      <c r="G357" s="69"/>
      <c r="H357" s="69"/>
      <c r="I357" s="69"/>
      <c r="J357" s="69"/>
      <c r="K357" s="69"/>
    </row>
    <row r="358" spans="1:11">
      <c r="B358" s="69"/>
      <c r="C358" s="69"/>
      <c r="D358" s="69"/>
      <c r="E358" s="69"/>
      <c r="F358" s="69"/>
      <c r="G358" s="69"/>
      <c r="H358" s="69"/>
      <c r="I358" s="69"/>
      <c r="J358" s="69"/>
      <c r="K358" s="69"/>
    </row>
    <row r="359" spans="1:11" ht="15">
      <c r="A359" s="73" t="s">
        <v>370</v>
      </c>
      <c r="B359" s="69"/>
      <c r="C359" s="69"/>
      <c r="D359" s="69"/>
      <c r="E359" s="69" t="s">
        <v>1091</v>
      </c>
      <c r="F359" s="69"/>
      <c r="G359" s="69"/>
      <c r="H359" s="69"/>
      <c r="I359" s="69"/>
      <c r="J359" s="69"/>
      <c r="K359" s="69"/>
    </row>
    <row r="360" spans="1:11" ht="15">
      <c r="A360" s="73"/>
      <c r="B360" s="21"/>
      <c r="C360" s="21"/>
      <c r="D360" s="21"/>
      <c r="E360" s="69" t="s">
        <v>1092</v>
      </c>
      <c r="F360" s="21"/>
      <c r="G360" s="21"/>
      <c r="H360" s="21"/>
      <c r="I360" s="21"/>
      <c r="J360" s="21"/>
      <c r="K360" s="21"/>
    </row>
    <row r="361" spans="1:11" ht="14">
      <c r="A361" s="73"/>
      <c r="B361" s="21"/>
      <c r="C361" s="21"/>
      <c r="D361" s="21"/>
      <c r="E361" s="69"/>
      <c r="F361" s="21"/>
      <c r="G361" s="21"/>
      <c r="H361" s="21"/>
      <c r="I361" s="21"/>
      <c r="J361" s="21"/>
      <c r="K361" s="21"/>
    </row>
    <row r="362" spans="1:11" ht="14">
      <c r="A362" s="73"/>
      <c r="B362" s="21"/>
      <c r="C362" s="21"/>
      <c r="D362" s="21"/>
      <c r="E362" s="69"/>
      <c r="F362" s="21"/>
      <c r="G362" s="21"/>
      <c r="H362" s="21"/>
      <c r="I362" s="21"/>
      <c r="J362" s="21"/>
      <c r="K362" s="21"/>
    </row>
    <row r="363" spans="1:11" ht="14">
      <c r="A363" s="73"/>
    </row>
    <row r="364" spans="1:11">
      <c r="A364" t="s">
        <v>938</v>
      </c>
      <c r="C364" t="s">
        <v>939</v>
      </c>
      <c r="D364" t="s">
        <v>914</v>
      </c>
    </row>
    <row r="365" spans="1:11" ht="14">
      <c r="A365" s="73"/>
    </row>
    <row r="366" spans="1:11" ht="42">
      <c r="A366" t="s">
        <v>975</v>
      </c>
      <c r="G366" s="48" t="s">
        <v>976</v>
      </c>
    </row>
    <row r="367" spans="1:11" ht="29">
      <c r="A367" s="73" t="s">
        <v>1100</v>
      </c>
      <c r="D367" t="s">
        <v>877</v>
      </c>
      <c r="K367" s="48" t="s">
        <v>912</v>
      </c>
    </row>
    <row r="368" spans="1:11" ht="43">
      <c r="A368" s="73"/>
      <c r="K368" s="48" t="s">
        <v>913</v>
      </c>
    </row>
    <row r="369" spans="1:11" ht="42">
      <c r="K369" s="48" t="s">
        <v>711</v>
      </c>
    </row>
    <row r="370" spans="1:11" ht="29">
      <c r="A370" s="73"/>
      <c r="K370" s="48" t="s">
        <v>712</v>
      </c>
    </row>
    <row r="371" spans="1:11" ht="43">
      <c r="A371" s="73"/>
      <c r="K371" s="48" t="s">
        <v>713</v>
      </c>
    </row>
    <row r="373" spans="1:11" ht="14">
      <c r="A373" s="73"/>
    </row>
    <row r="374" spans="1:11" ht="14">
      <c r="A374" s="73"/>
    </row>
    <row r="375" spans="1:11" ht="14">
      <c r="A375" s="73"/>
    </row>
    <row r="376" spans="1:11" ht="14">
      <c r="A376" s="73"/>
    </row>
    <row r="377" spans="1:11" ht="14">
      <c r="A377" s="73"/>
    </row>
    <row r="378" spans="1:11" ht="14">
      <c r="A378" s="73"/>
    </row>
    <row r="379" spans="1:11" ht="14">
      <c r="A379" s="73"/>
    </row>
    <row r="380" spans="1:11" ht="14">
      <c r="A380" s="73"/>
    </row>
    <row r="381" spans="1:11" ht="14">
      <c r="A381" s="73"/>
    </row>
    <row r="382" spans="1:11" ht="14">
      <c r="A382" s="73"/>
    </row>
  </sheetData>
  <phoneticPr fontId="9" type="noConversion"/>
  <pageMargins left="0.75" right="0.75" top="1" bottom="1" header="0.5" footer="0.5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86"/>
  <sheetViews>
    <sheetView topLeftCell="A267" workbookViewId="0">
      <selection activeCell="A280" sqref="A280:XFD280"/>
    </sheetView>
  </sheetViews>
  <sheetFormatPr baseColWidth="10" defaultColWidth="8.6640625" defaultRowHeight="13"/>
  <cols>
    <col min="1" max="1" width="25.6640625" customWidth="1"/>
    <col min="4" max="4" width="9.1640625" customWidth="1"/>
    <col min="5" max="5" width="9" customWidth="1"/>
    <col min="6" max="6" width="9.6640625" customWidth="1"/>
    <col min="7" max="7" width="9.83203125" customWidth="1"/>
    <col min="8" max="8" width="8.5" customWidth="1"/>
    <col min="9" max="9" width="9.33203125" customWidth="1"/>
    <col min="10" max="10" width="9.6640625" customWidth="1"/>
  </cols>
  <sheetData>
    <row r="1" spans="1:12">
      <c r="A1" s="3" t="s">
        <v>204</v>
      </c>
      <c r="D1" s="5" t="s">
        <v>514</v>
      </c>
      <c r="E1" s="5">
        <f>K319</f>
        <v>154</v>
      </c>
      <c r="F1" s="4" t="s">
        <v>350</v>
      </c>
      <c r="G1" s="5"/>
      <c r="H1" s="5"/>
      <c r="I1" s="5"/>
      <c r="J1" s="5"/>
    </row>
    <row r="2" spans="1:12">
      <c r="A2" s="3"/>
      <c r="D2" s="5"/>
      <c r="E2" s="5"/>
      <c r="F2" s="5"/>
      <c r="G2" s="5"/>
      <c r="H2" s="5"/>
      <c r="I2" s="5"/>
      <c r="J2" s="5"/>
    </row>
    <row r="3" spans="1:12" ht="24" customHeight="1">
      <c r="A3" s="3"/>
      <c r="B3" s="40" t="s">
        <v>694</v>
      </c>
      <c r="C3" s="47" t="s">
        <v>118</v>
      </c>
      <c r="D3" s="47" t="s">
        <v>148</v>
      </c>
      <c r="E3" s="40" t="s">
        <v>251</v>
      </c>
      <c r="F3" s="40" t="s">
        <v>377</v>
      </c>
      <c r="G3" s="47" t="s">
        <v>252</v>
      </c>
      <c r="H3" s="47" t="s">
        <v>10</v>
      </c>
      <c r="I3" s="47" t="s">
        <v>11</v>
      </c>
      <c r="J3" s="40" t="s">
        <v>12</v>
      </c>
      <c r="K3" s="41" t="s">
        <v>378</v>
      </c>
    </row>
    <row r="4" spans="1:12" ht="14">
      <c r="B4" s="46"/>
      <c r="C4" s="46" t="s">
        <v>147</v>
      </c>
      <c r="D4" s="76" t="s">
        <v>250</v>
      </c>
      <c r="E4" s="42"/>
      <c r="F4" s="76"/>
      <c r="G4" s="42"/>
      <c r="H4" s="42"/>
      <c r="I4" s="42"/>
      <c r="J4" s="42"/>
      <c r="K4" s="72"/>
      <c r="L4" s="52"/>
    </row>
    <row r="5" spans="1:12" s="1" customFormat="1" ht="12">
      <c r="A5" s="53" t="s">
        <v>843</v>
      </c>
      <c r="B5" s="68"/>
      <c r="C5" s="68"/>
      <c r="D5" s="19"/>
      <c r="E5" s="19"/>
      <c r="F5" s="19"/>
      <c r="G5" s="19"/>
      <c r="H5" s="19"/>
      <c r="I5" s="19"/>
      <c r="J5" s="19"/>
      <c r="K5" s="43"/>
    </row>
    <row r="6" spans="1:12" ht="14">
      <c r="A6" s="39" t="s">
        <v>1</v>
      </c>
      <c r="B6" s="21"/>
      <c r="C6" s="21"/>
      <c r="D6" s="21"/>
      <c r="E6" s="21"/>
      <c r="F6" s="21"/>
      <c r="G6" s="21"/>
      <c r="H6" s="21"/>
      <c r="I6" s="21"/>
      <c r="J6" s="21"/>
      <c r="K6" s="21" t="str">
        <f t="shared" ref="K6:K79" si="0">IF(SUM(B6:J6)&gt;0,SUM(B6:J6),"")</f>
        <v/>
      </c>
    </row>
    <row r="7" spans="1:12" ht="14">
      <c r="A7" s="39" t="s">
        <v>376</v>
      </c>
      <c r="B7" s="21"/>
      <c r="C7" s="21"/>
      <c r="D7" s="21"/>
      <c r="E7" s="21"/>
      <c r="F7" s="21"/>
      <c r="G7" s="21"/>
      <c r="H7" s="21"/>
      <c r="I7" s="21"/>
      <c r="J7" s="21"/>
      <c r="K7" s="21" t="str">
        <f t="shared" si="0"/>
        <v/>
      </c>
    </row>
    <row r="8" spans="1:12" ht="14">
      <c r="A8" s="39" t="s">
        <v>245</v>
      </c>
      <c r="B8" s="21">
        <v>1</v>
      </c>
      <c r="C8" s="21"/>
      <c r="D8" s="21"/>
      <c r="E8" s="21"/>
      <c r="F8" s="21"/>
      <c r="G8" s="21"/>
      <c r="H8" s="21"/>
      <c r="I8" s="21"/>
      <c r="J8" s="21"/>
      <c r="K8" s="21">
        <f t="shared" si="0"/>
        <v>1</v>
      </c>
    </row>
    <row r="9" spans="1:12" ht="14">
      <c r="A9" s="39" t="s">
        <v>246</v>
      </c>
      <c r="B9" s="21"/>
      <c r="C9" s="21"/>
      <c r="D9" s="21"/>
      <c r="E9" s="21"/>
      <c r="F9" s="21"/>
      <c r="G9" s="21"/>
      <c r="H9" s="21"/>
      <c r="I9" s="21"/>
      <c r="J9" s="21"/>
      <c r="K9" s="21" t="str">
        <f t="shared" si="0"/>
        <v/>
      </c>
    </row>
    <row r="10" spans="1:12" ht="14">
      <c r="A10" s="39" t="s">
        <v>247</v>
      </c>
      <c r="B10" s="21"/>
      <c r="C10" s="21"/>
      <c r="D10" s="21"/>
      <c r="E10" s="21"/>
      <c r="F10" s="21"/>
      <c r="G10" s="21"/>
      <c r="H10" s="21"/>
      <c r="I10" s="21"/>
      <c r="J10" s="21"/>
      <c r="K10" s="21" t="str">
        <f t="shared" si="0"/>
        <v/>
      </c>
    </row>
    <row r="11" spans="1:12" ht="14">
      <c r="A11" s="39" t="s">
        <v>248</v>
      </c>
      <c r="B11" s="21"/>
      <c r="C11" s="21"/>
      <c r="D11" s="21"/>
      <c r="E11" s="21"/>
      <c r="F11" s="21"/>
      <c r="G11" s="21"/>
      <c r="H11" s="21"/>
      <c r="I11" s="21"/>
      <c r="J11" s="21"/>
      <c r="K11" s="21" t="str">
        <f t="shared" si="0"/>
        <v/>
      </c>
    </row>
    <row r="12" spans="1:12" ht="14">
      <c r="A12" s="54" t="s">
        <v>649</v>
      </c>
      <c r="B12" s="21"/>
      <c r="C12" s="21"/>
      <c r="D12" s="21"/>
      <c r="E12" s="21"/>
      <c r="F12" s="21"/>
      <c r="G12" s="21"/>
      <c r="H12" s="21"/>
      <c r="I12" s="21"/>
      <c r="J12" s="21"/>
      <c r="K12" s="21" t="str">
        <f t="shared" si="0"/>
        <v/>
      </c>
    </row>
    <row r="13" spans="1:12">
      <c r="A13" s="54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2" ht="14">
      <c r="A14" s="2" t="s">
        <v>995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2" ht="14">
      <c r="A15" s="39" t="s">
        <v>896</v>
      </c>
      <c r="B15" s="21"/>
      <c r="C15" s="21"/>
      <c r="D15" s="21"/>
      <c r="E15" s="21"/>
      <c r="F15" s="21"/>
      <c r="G15" s="21"/>
      <c r="H15" s="21"/>
      <c r="I15" s="21"/>
      <c r="J15" s="21">
        <v>1</v>
      </c>
      <c r="K15" s="21">
        <f t="shared" si="0"/>
        <v>1</v>
      </c>
    </row>
    <row r="16" spans="1:12" ht="14">
      <c r="A16" s="38" t="s">
        <v>695</v>
      </c>
      <c r="B16" s="21"/>
      <c r="C16" s="21"/>
      <c r="D16" s="21"/>
      <c r="E16" s="21"/>
      <c r="F16" s="21"/>
      <c r="G16" s="21"/>
      <c r="H16" s="21"/>
      <c r="I16" s="21"/>
      <c r="J16" s="21">
        <v>1</v>
      </c>
      <c r="K16" s="21">
        <f t="shared" si="0"/>
        <v>1</v>
      </c>
    </row>
    <row r="17" spans="1:11" ht="14">
      <c r="A17" s="38" t="s">
        <v>570</v>
      </c>
      <c r="B17" s="21"/>
      <c r="C17" s="21"/>
      <c r="D17" s="21"/>
      <c r="E17" s="21">
        <v>2</v>
      </c>
      <c r="F17" s="21"/>
      <c r="G17" s="21"/>
      <c r="H17" s="21"/>
      <c r="I17" s="21"/>
      <c r="J17" s="21"/>
      <c r="K17" s="21">
        <f t="shared" si="0"/>
        <v>2</v>
      </c>
    </row>
    <row r="18" spans="1:11" ht="14">
      <c r="A18" s="38" t="s">
        <v>571</v>
      </c>
      <c r="B18" s="21"/>
      <c r="C18" s="21"/>
      <c r="D18" s="21"/>
      <c r="E18" s="21">
        <v>4</v>
      </c>
      <c r="F18" s="21">
        <v>3</v>
      </c>
      <c r="G18" s="21"/>
      <c r="H18" s="21"/>
      <c r="I18" s="21"/>
      <c r="J18" s="21">
        <v>1</v>
      </c>
      <c r="K18" s="21">
        <f t="shared" si="0"/>
        <v>8</v>
      </c>
    </row>
    <row r="19" spans="1:11" ht="14">
      <c r="A19" s="38" t="s">
        <v>572</v>
      </c>
      <c r="B19" s="21"/>
      <c r="C19" s="21"/>
      <c r="D19" s="21"/>
      <c r="E19" s="29"/>
      <c r="F19" s="21"/>
      <c r="G19" s="21"/>
      <c r="H19" s="21"/>
      <c r="I19" s="21">
        <v>1</v>
      </c>
      <c r="J19" s="21">
        <v>2</v>
      </c>
      <c r="K19" s="21">
        <f t="shared" si="0"/>
        <v>3</v>
      </c>
    </row>
    <row r="20" spans="1:11" ht="14">
      <c r="A20" s="38" t="s">
        <v>821</v>
      </c>
      <c r="B20" s="21"/>
      <c r="C20" s="21"/>
      <c r="D20" s="21"/>
      <c r="E20" s="21"/>
      <c r="F20" s="21"/>
      <c r="G20" s="21"/>
      <c r="H20" s="21"/>
      <c r="I20" s="21"/>
      <c r="J20" s="21"/>
      <c r="K20" s="21" t="str">
        <f t="shared" si="0"/>
        <v/>
      </c>
    </row>
    <row r="21" spans="1:11" ht="14">
      <c r="A21" s="38" t="s">
        <v>528</v>
      </c>
      <c r="B21" s="21"/>
      <c r="C21" s="21"/>
      <c r="D21" s="21"/>
      <c r="E21" s="21"/>
      <c r="F21" s="21"/>
      <c r="G21" s="21"/>
      <c r="H21" s="21"/>
      <c r="I21" s="21"/>
      <c r="J21" s="21">
        <v>3</v>
      </c>
      <c r="K21" s="21">
        <f t="shared" si="0"/>
        <v>3</v>
      </c>
    </row>
    <row r="22" spans="1:11" ht="14">
      <c r="A22" s="38" t="s">
        <v>390</v>
      </c>
      <c r="B22" s="21">
        <v>7</v>
      </c>
      <c r="C22" s="21">
        <v>8</v>
      </c>
      <c r="D22" s="21">
        <v>15</v>
      </c>
      <c r="E22" s="21">
        <v>1</v>
      </c>
      <c r="F22" s="21">
        <v>18</v>
      </c>
      <c r="G22" s="21">
        <v>5</v>
      </c>
      <c r="H22" s="21">
        <v>5</v>
      </c>
      <c r="I22" s="21"/>
      <c r="J22" s="21">
        <v>1</v>
      </c>
      <c r="K22" s="21">
        <f t="shared" si="0"/>
        <v>60</v>
      </c>
    </row>
    <row r="23" spans="1:11">
      <c r="A23" s="54"/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1" ht="14">
      <c r="A24" s="2" t="s">
        <v>983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</row>
    <row r="25" spans="1:11" ht="14">
      <c r="A25" s="69" t="s">
        <v>242</v>
      </c>
      <c r="B25" s="36"/>
      <c r="C25" s="36"/>
      <c r="D25" s="36"/>
      <c r="E25" s="36"/>
      <c r="F25" s="36"/>
      <c r="G25" s="36"/>
      <c r="H25" s="36"/>
      <c r="I25" s="36"/>
      <c r="J25" s="36"/>
      <c r="K25" s="21" t="str">
        <f t="shared" si="0"/>
        <v/>
      </c>
    </row>
    <row r="26" spans="1:11">
      <c r="A26" s="57" t="s">
        <v>123</v>
      </c>
      <c r="B26" s="45"/>
      <c r="C26" s="45"/>
      <c r="D26" s="45"/>
      <c r="E26" s="45"/>
      <c r="F26" s="45"/>
      <c r="G26" s="45"/>
      <c r="H26" s="45"/>
      <c r="I26" s="45"/>
      <c r="J26" s="45"/>
      <c r="K26" s="21" t="str">
        <f t="shared" si="0"/>
        <v/>
      </c>
    </row>
    <row r="27" spans="1:11">
      <c r="A27" s="56" t="s">
        <v>408</v>
      </c>
      <c r="B27" s="21"/>
      <c r="C27" s="21"/>
      <c r="D27" s="21"/>
      <c r="E27" s="21"/>
      <c r="F27" s="21"/>
      <c r="G27" s="21"/>
      <c r="H27" s="21"/>
      <c r="I27" s="21"/>
      <c r="J27" s="21"/>
      <c r="K27" s="21" t="str">
        <f t="shared" si="0"/>
        <v/>
      </c>
    </row>
    <row r="28" spans="1:11">
      <c r="A28" s="58" t="s">
        <v>266</v>
      </c>
      <c r="B28" s="21">
        <v>15</v>
      </c>
      <c r="C28" s="21"/>
      <c r="D28" s="21">
        <v>33</v>
      </c>
      <c r="E28" s="21">
        <v>21</v>
      </c>
      <c r="F28" s="21">
        <v>37</v>
      </c>
      <c r="G28" s="21">
        <v>87</v>
      </c>
      <c r="H28" s="21"/>
      <c r="I28" s="21">
        <v>3</v>
      </c>
      <c r="J28" s="21"/>
      <c r="K28" s="21">
        <f t="shared" si="0"/>
        <v>196</v>
      </c>
    </row>
    <row r="29" spans="1:11">
      <c r="A29" s="55" t="s">
        <v>267</v>
      </c>
      <c r="B29" s="21">
        <v>2</v>
      </c>
      <c r="C29" s="21">
        <v>15</v>
      </c>
      <c r="D29" s="21"/>
      <c r="E29" s="21">
        <v>30</v>
      </c>
      <c r="F29" s="21">
        <v>31</v>
      </c>
      <c r="G29" s="21"/>
      <c r="H29" s="21"/>
      <c r="I29" s="21"/>
      <c r="J29" s="21"/>
      <c r="K29" s="21">
        <f t="shared" si="0"/>
        <v>78</v>
      </c>
    </row>
    <row r="30" spans="1:11">
      <c r="A30" s="55" t="s">
        <v>268</v>
      </c>
      <c r="B30" s="21"/>
      <c r="C30" s="21"/>
      <c r="D30" s="21">
        <v>6</v>
      </c>
      <c r="E30" s="21"/>
      <c r="F30" s="21"/>
      <c r="G30" s="21"/>
      <c r="H30" s="21"/>
      <c r="I30" s="21"/>
      <c r="J30" s="21"/>
      <c r="K30" s="21">
        <f t="shared" si="0"/>
        <v>6</v>
      </c>
    </row>
    <row r="31" spans="1:11">
      <c r="A31" s="55" t="s">
        <v>269</v>
      </c>
      <c r="B31" s="21"/>
      <c r="C31" s="21"/>
      <c r="D31" s="21">
        <v>3</v>
      </c>
      <c r="E31" s="21"/>
      <c r="F31" s="21"/>
      <c r="G31" s="34"/>
      <c r="H31" s="34"/>
      <c r="I31" s="21"/>
      <c r="J31" s="21"/>
      <c r="K31" s="21">
        <f t="shared" si="0"/>
        <v>3</v>
      </c>
    </row>
    <row r="32" spans="1:11">
      <c r="A32" s="55" t="s">
        <v>410</v>
      </c>
      <c r="B32" s="21">
        <v>6</v>
      </c>
      <c r="C32" s="21">
        <v>9</v>
      </c>
      <c r="D32" s="21">
        <v>1</v>
      </c>
      <c r="E32" s="21">
        <v>32</v>
      </c>
      <c r="F32" s="21"/>
      <c r="G32" s="21">
        <v>8</v>
      </c>
      <c r="H32" s="21">
        <v>17</v>
      </c>
      <c r="I32" s="21">
        <v>6</v>
      </c>
      <c r="J32" s="21">
        <v>4</v>
      </c>
      <c r="K32" s="21">
        <f t="shared" si="0"/>
        <v>83</v>
      </c>
    </row>
    <row r="33" spans="1:11">
      <c r="A33" s="55" t="s">
        <v>40</v>
      </c>
      <c r="B33" s="21"/>
      <c r="C33" s="21"/>
      <c r="D33" s="21"/>
      <c r="E33" s="21"/>
      <c r="F33" s="21"/>
      <c r="G33" s="21"/>
      <c r="H33" s="21"/>
      <c r="I33" s="21"/>
      <c r="J33" s="21"/>
      <c r="K33" s="21" t="str">
        <f t="shared" si="0"/>
        <v/>
      </c>
    </row>
    <row r="34" spans="1:11">
      <c r="A34" s="55" t="s">
        <v>411</v>
      </c>
      <c r="B34" s="21"/>
      <c r="C34" s="21"/>
      <c r="D34" s="21"/>
      <c r="E34" s="21"/>
      <c r="F34" s="21"/>
      <c r="G34" s="21"/>
      <c r="H34" s="21"/>
      <c r="I34" s="21"/>
      <c r="J34" s="21"/>
      <c r="K34" s="21" t="str">
        <f t="shared" si="0"/>
        <v/>
      </c>
    </row>
    <row r="35" spans="1:11">
      <c r="A35" s="55" t="s">
        <v>568</v>
      </c>
      <c r="B35" s="21"/>
      <c r="C35" s="21"/>
      <c r="D35" s="21"/>
      <c r="E35" s="21">
        <v>12</v>
      </c>
      <c r="F35" s="21">
        <v>4</v>
      </c>
      <c r="G35" s="21"/>
      <c r="H35" s="21"/>
      <c r="I35" s="21"/>
      <c r="J35" s="21"/>
      <c r="K35" s="21">
        <f t="shared" si="0"/>
        <v>16</v>
      </c>
    </row>
    <row r="36" spans="1:11">
      <c r="A36" s="55" t="s">
        <v>569</v>
      </c>
      <c r="B36" s="21"/>
      <c r="C36" s="21"/>
      <c r="D36" s="21"/>
      <c r="E36" s="21"/>
      <c r="F36" s="21"/>
      <c r="G36" s="21"/>
      <c r="H36" s="21">
        <v>2</v>
      </c>
      <c r="I36" s="21"/>
      <c r="J36" s="21"/>
      <c r="K36" s="21">
        <f t="shared" si="0"/>
        <v>2</v>
      </c>
    </row>
    <row r="37" spans="1:11">
      <c r="A37" s="55" t="s">
        <v>417</v>
      </c>
      <c r="B37" s="21"/>
      <c r="C37" s="21"/>
      <c r="D37" s="21"/>
      <c r="E37" s="21"/>
      <c r="F37" s="21"/>
      <c r="G37" s="21"/>
      <c r="H37" s="21"/>
      <c r="I37" s="21"/>
      <c r="J37" s="21">
        <v>2</v>
      </c>
      <c r="K37" s="21">
        <f t="shared" si="0"/>
        <v>2</v>
      </c>
    </row>
    <row r="38" spans="1:11">
      <c r="A38" s="55" t="s">
        <v>124</v>
      </c>
      <c r="B38" s="21"/>
      <c r="C38" s="21"/>
      <c r="D38" s="21"/>
      <c r="E38" s="21"/>
      <c r="F38" s="21"/>
      <c r="G38" s="21"/>
      <c r="H38" s="21"/>
      <c r="I38" s="21"/>
      <c r="J38" s="21"/>
      <c r="K38" s="21" t="str">
        <f t="shared" si="0"/>
        <v/>
      </c>
    </row>
    <row r="39" spans="1:11">
      <c r="A39" s="55" t="s">
        <v>418</v>
      </c>
      <c r="B39" s="21"/>
      <c r="C39" s="21"/>
      <c r="D39" s="21"/>
      <c r="E39" s="21">
        <v>12</v>
      </c>
      <c r="F39" s="21"/>
      <c r="G39" s="21"/>
      <c r="H39" s="21"/>
      <c r="I39" s="21"/>
      <c r="J39" s="29"/>
      <c r="K39" s="21">
        <f t="shared" si="0"/>
        <v>12</v>
      </c>
    </row>
    <row r="40" spans="1:11">
      <c r="A40" s="55" t="s">
        <v>849</v>
      </c>
      <c r="B40" s="21"/>
      <c r="C40" s="21"/>
      <c r="D40" s="21"/>
      <c r="E40" s="21"/>
      <c r="F40" s="21"/>
      <c r="G40" s="21"/>
      <c r="H40" s="21"/>
      <c r="I40" s="21"/>
      <c r="J40" s="21"/>
      <c r="K40" s="21" t="str">
        <f t="shared" si="0"/>
        <v/>
      </c>
    </row>
    <row r="41" spans="1:11">
      <c r="A41" s="55" t="s">
        <v>419</v>
      </c>
      <c r="B41" s="21"/>
      <c r="C41" s="21"/>
      <c r="D41" s="21"/>
      <c r="E41" s="21"/>
      <c r="F41" s="21"/>
      <c r="G41" s="21"/>
      <c r="H41" s="21"/>
      <c r="I41" s="21"/>
      <c r="J41" s="21"/>
      <c r="K41" s="21" t="str">
        <f t="shared" si="0"/>
        <v/>
      </c>
    </row>
    <row r="42" spans="1:11">
      <c r="A42" s="55" t="s">
        <v>163</v>
      </c>
      <c r="B42" s="21"/>
      <c r="C42" s="21"/>
      <c r="D42" s="21"/>
      <c r="E42" s="21"/>
      <c r="F42" s="21"/>
      <c r="G42" s="21"/>
      <c r="H42" s="21"/>
      <c r="I42" s="21"/>
      <c r="J42" s="21"/>
      <c r="K42" s="21" t="str">
        <f t="shared" si="0"/>
        <v/>
      </c>
    </row>
    <row r="43" spans="1:11">
      <c r="A43" s="55" t="s">
        <v>828</v>
      </c>
      <c r="B43" s="21"/>
      <c r="C43" s="21"/>
      <c r="D43" s="21"/>
      <c r="E43" s="21"/>
      <c r="F43" s="21"/>
      <c r="G43" s="21"/>
      <c r="H43" s="21"/>
      <c r="I43" s="21"/>
      <c r="J43" s="21"/>
      <c r="K43" s="21" t="str">
        <f t="shared" si="0"/>
        <v/>
      </c>
    </row>
    <row r="44" spans="1:11">
      <c r="A44" s="55" t="s">
        <v>770</v>
      </c>
      <c r="B44" s="21"/>
      <c r="C44" s="21"/>
      <c r="D44" s="21"/>
      <c r="E44" s="21"/>
      <c r="F44" s="21"/>
      <c r="G44" s="21"/>
      <c r="H44" s="21"/>
      <c r="I44" s="21"/>
      <c r="J44" s="21">
        <v>1</v>
      </c>
      <c r="K44" s="21">
        <f t="shared" si="0"/>
        <v>1</v>
      </c>
    </row>
    <row r="45" spans="1:11">
      <c r="A45" s="55" t="s">
        <v>684</v>
      </c>
      <c r="B45" s="21">
        <v>6</v>
      </c>
      <c r="C45" s="21"/>
      <c r="D45" s="21"/>
      <c r="E45" s="21"/>
      <c r="F45" s="21"/>
      <c r="G45" s="21"/>
      <c r="H45" s="21"/>
      <c r="I45" s="21"/>
      <c r="J45" s="21"/>
      <c r="K45" s="21">
        <f t="shared" si="0"/>
        <v>6</v>
      </c>
    </row>
    <row r="46" spans="1:11">
      <c r="A46" s="55" t="s">
        <v>771</v>
      </c>
      <c r="B46" s="21"/>
      <c r="C46" s="21"/>
      <c r="D46" s="21"/>
      <c r="E46" s="21"/>
      <c r="F46" s="21"/>
      <c r="G46" s="21"/>
      <c r="H46" s="21"/>
      <c r="I46" s="21"/>
      <c r="J46" s="21"/>
      <c r="K46" s="21" t="str">
        <f t="shared" si="0"/>
        <v/>
      </c>
    </row>
    <row r="47" spans="1:11">
      <c r="A47" s="55" t="s">
        <v>179</v>
      </c>
      <c r="B47" s="21"/>
      <c r="C47" s="21"/>
      <c r="D47" s="21"/>
      <c r="E47" s="21"/>
      <c r="F47" s="21"/>
      <c r="G47" s="21"/>
      <c r="H47" s="21"/>
      <c r="I47" s="21"/>
      <c r="J47" s="21"/>
      <c r="K47" s="21" t="str">
        <f t="shared" si="0"/>
        <v/>
      </c>
    </row>
    <row r="48" spans="1:11">
      <c r="A48" s="55" t="s">
        <v>180</v>
      </c>
      <c r="B48" s="21"/>
      <c r="C48" s="21">
        <v>13</v>
      </c>
      <c r="D48" s="21"/>
      <c r="E48" s="21"/>
      <c r="F48" s="21">
        <v>1</v>
      </c>
      <c r="G48" s="21">
        <v>13</v>
      </c>
      <c r="H48" s="21"/>
      <c r="I48" s="21">
        <v>1</v>
      </c>
      <c r="J48" s="21"/>
      <c r="K48" s="21">
        <f t="shared" si="0"/>
        <v>28</v>
      </c>
    </row>
    <row r="49" spans="1:11">
      <c r="A49" s="55" t="s">
        <v>650</v>
      </c>
      <c r="B49" s="21"/>
      <c r="C49" s="21"/>
      <c r="D49" s="21"/>
      <c r="E49" s="21"/>
      <c r="F49" s="21"/>
      <c r="G49" s="21"/>
      <c r="H49" s="21"/>
      <c r="I49" s="21"/>
      <c r="J49" s="21"/>
      <c r="K49" s="21" t="str">
        <f t="shared" si="0"/>
        <v/>
      </c>
    </row>
    <row r="50" spans="1:11">
      <c r="A50" s="55" t="s">
        <v>651</v>
      </c>
      <c r="B50" s="21"/>
      <c r="C50" s="21"/>
      <c r="D50" s="21"/>
      <c r="E50" s="21"/>
      <c r="F50" s="21"/>
      <c r="G50" s="21"/>
      <c r="H50" s="21"/>
      <c r="I50" s="21"/>
      <c r="J50" s="21"/>
      <c r="K50" s="21" t="str">
        <f t="shared" si="0"/>
        <v/>
      </c>
    </row>
    <row r="51" spans="1:11">
      <c r="A51" s="55" t="s">
        <v>476</v>
      </c>
      <c r="B51" s="21"/>
      <c r="C51" s="21"/>
      <c r="D51" s="21"/>
      <c r="E51" s="21"/>
      <c r="F51" s="21"/>
      <c r="G51" s="21"/>
      <c r="H51" s="21"/>
      <c r="I51" s="21"/>
      <c r="J51" s="21"/>
      <c r="K51" s="21" t="str">
        <f t="shared" si="0"/>
        <v/>
      </c>
    </row>
    <row r="52" spans="1:11">
      <c r="A52" s="56" t="s">
        <v>290</v>
      </c>
      <c r="B52" s="21"/>
      <c r="C52" s="21"/>
      <c r="D52" s="21"/>
      <c r="E52" s="21"/>
      <c r="F52" s="21">
        <v>1</v>
      </c>
      <c r="G52" s="21"/>
      <c r="H52" s="21"/>
      <c r="I52" s="21"/>
      <c r="J52" s="21"/>
      <c r="K52" s="21">
        <f t="shared" si="0"/>
        <v>1</v>
      </c>
    </row>
    <row r="53" spans="1:11">
      <c r="A53" s="56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1">
      <c r="A54" s="3" t="s">
        <v>692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1" ht="14">
      <c r="A55" s="38" t="s">
        <v>391</v>
      </c>
      <c r="B55" s="21" t="s">
        <v>9</v>
      </c>
      <c r="C55" s="21" t="s">
        <v>14</v>
      </c>
      <c r="D55" s="21">
        <v>4</v>
      </c>
      <c r="E55" s="21" t="s">
        <v>14</v>
      </c>
      <c r="F55" s="21">
        <v>1</v>
      </c>
      <c r="G55" s="21">
        <v>3</v>
      </c>
      <c r="H55" s="21"/>
      <c r="I55" s="21"/>
      <c r="J55" s="21">
        <v>1</v>
      </c>
      <c r="K55" s="21">
        <f t="shared" si="0"/>
        <v>9</v>
      </c>
    </row>
    <row r="56" spans="1:11" ht="14">
      <c r="A56" s="38" t="s">
        <v>392</v>
      </c>
      <c r="B56" s="21">
        <v>1</v>
      </c>
      <c r="C56" s="21">
        <v>1</v>
      </c>
      <c r="D56" s="21"/>
      <c r="E56" s="21">
        <v>3</v>
      </c>
      <c r="F56" s="21">
        <v>1</v>
      </c>
      <c r="G56" s="21"/>
      <c r="H56" s="21"/>
      <c r="I56" s="21"/>
      <c r="J56" s="21"/>
      <c r="K56" s="21">
        <f t="shared" si="0"/>
        <v>6</v>
      </c>
    </row>
    <row r="57" spans="1:11" ht="14">
      <c r="A57" s="38" t="s">
        <v>551</v>
      </c>
      <c r="B57" s="21"/>
      <c r="C57" s="21"/>
      <c r="D57" s="21"/>
      <c r="E57" s="21">
        <v>1</v>
      </c>
      <c r="F57" s="21"/>
      <c r="G57" s="21"/>
      <c r="H57" s="21"/>
      <c r="I57" s="21"/>
      <c r="J57" s="21">
        <v>2</v>
      </c>
      <c r="K57" s="21">
        <f t="shared" si="0"/>
        <v>3</v>
      </c>
    </row>
    <row r="58" spans="1:11" ht="14">
      <c r="A58" s="38" t="s">
        <v>593</v>
      </c>
      <c r="B58" s="21"/>
      <c r="C58" s="21"/>
      <c r="D58" s="21"/>
      <c r="E58" s="21"/>
      <c r="F58" s="21"/>
      <c r="G58" s="21"/>
      <c r="H58" s="21">
        <v>1</v>
      </c>
      <c r="I58" s="21"/>
      <c r="J58" s="21"/>
      <c r="K58" s="21">
        <f t="shared" si="0"/>
        <v>1</v>
      </c>
    </row>
    <row r="59" spans="1:11" ht="14">
      <c r="A59" s="38" t="s">
        <v>594</v>
      </c>
      <c r="B59" s="21"/>
      <c r="C59" s="21"/>
      <c r="D59" s="21"/>
      <c r="E59" s="21"/>
      <c r="F59" s="21"/>
      <c r="G59" s="21"/>
      <c r="H59" s="21">
        <v>1</v>
      </c>
      <c r="I59" s="21"/>
      <c r="J59" s="21"/>
      <c r="K59" s="21">
        <f t="shared" si="0"/>
        <v>1</v>
      </c>
    </row>
    <row r="60" spans="1:11" ht="14">
      <c r="A60" s="38" t="s">
        <v>212</v>
      </c>
      <c r="B60" s="21"/>
      <c r="C60" s="21"/>
      <c r="D60" s="21"/>
      <c r="E60" s="21"/>
      <c r="F60" s="21"/>
      <c r="G60" s="21"/>
      <c r="H60" s="21">
        <v>1</v>
      </c>
      <c r="I60" s="21"/>
      <c r="J60" s="21"/>
      <c r="K60" s="21">
        <f t="shared" si="0"/>
        <v>1</v>
      </c>
    </row>
    <row r="61" spans="1:11" ht="14">
      <c r="A61" s="38" t="s">
        <v>357</v>
      </c>
      <c r="B61" s="21"/>
      <c r="C61" s="21">
        <v>1</v>
      </c>
      <c r="D61" s="21"/>
      <c r="E61" s="21"/>
      <c r="F61" s="21"/>
      <c r="G61" s="21"/>
      <c r="H61" s="21"/>
      <c r="I61" s="21"/>
      <c r="J61" s="21"/>
      <c r="K61" s="21">
        <f t="shared" si="0"/>
        <v>1</v>
      </c>
    </row>
    <row r="62" spans="1:11" ht="14">
      <c r="A62" s="38" t="s">
        <v>437</v>
      </c>
      <c r="B62" s="21"/>
      <c r="C62" s="21"/>
      <c r="D62" s="21"/>
      <c r="E62" s="21"/>
      <c r="F62" s="21"/>
      <c r="G62" s="21"/>
      <c r="H62" s="21">
        <v>1</v>
      </c>
      <c r="I62" s="21"/>
      <c r="J62" s="21"/>
      <c r="K62" s="21">
        <f t="shared" si="0"/>
        <v>1</v>
      </c>
    </row>
    <row r="63" spans="1:11" ht="14">
      <c r="A63" s="38" t="s">
        <v>438</v>
      </c>
      <c r="B63" s="21">
        <v>2</v>
      </c>
      <c r="C63" s="21">
        <v>3</v>
      </c>
      <c r="D63" s="21"/>
      <c r="E63" s="21">
        <v>1</v>
      </c>
      <c r="F63" s="21">
        <v>6</v>
      </c>
      <c r="G63" s="21">
        <v>13</v>
      </c>
      <c r="H63" s="21">
        <v>16</v>
      </c>
      <c r="I63" s="21">
        <v>4</v>
      </c>
      <c r="J63" s="21">
        <v>8</v>
      </c>
      <c r="K63" s="21">
        <f t="shared" si="0"/>
        <v>53</v>
      </c>
    </row>
    <row r="64" spans="1:11" ht="14">
      <c r="A64" s="38" t="s">
        <v>393</v>
      </c>
      <c r="B64" s="21"/>
      <c r="C64" s="21"/>
      <c r="D64" s="21"/>
      <c r="E64" s="21"/>
      <c r="F64" s="21"/>
      <c r="G64" s="21"/>
      <c r="H64" s="21"/>
      <c r="I64" s="21"/>
      <c r="J64" s="21"/>
      <c r="K64" s="21" t="str">
        <f t="shared" si="0"/>
        <v/>
      </c>
    </row>
    <row r="65" spans="1:11" ht="14">
      <c r="A65" s="38" t="s">
        <v>160</v>
      </c>
      <c r="B65" s="21"/>
      <c r="C65" s="21"/>
      <c r="D65" s="21"/>
      <c r="E65" s="21"/>
      <c r="F65" s="21"/>
      <c r="G65" s="21"/>
      <c r="H65" s="21"/>
      <c r="I65" s="21"/>
      <c r="J65" s="21"/>
      <c r="K65" s="21" t="str">
        <f t="shared" si="0"/>
        <v/>
      </c>
    </row>
    <row r="66" spans="1:11" ht="14">
      <c r="A66" s="38" t="s">
        <v>439</v>
      </c>
      <c r="B66" s="21"/>
      <c r="C66" s="21"/>
      <c r="D66" s="21"/>
      <c r="E66" s="21"/>
      <c r="F66" s="21">
        <v>1</v>
      </c>
      <c r="G66" s="21"/>
      <c r="H66" s="21"/>
      <c r="I66" s="21"/>
      <c r="J66" s="29"/>
      <c r="K66" s="21">
        <f t="shared" si="0"/>
        <v>1</v>
      </c>
    </row>
    <row r="67" spans="1:11" ht="14">
      <c r="A67" s="38" t="s">
        <v>440</v>
      </c>
      <c r="B67" s="21">
        <v>1</v>
      </c>
      <c r="C67" s="21">
        <v>2</v>
      </c>
      <c r="D67" s="21"/>
      <c r="E67" s="21">
        <v>2</v>
      </c>
      <c r="F67" s="21">
        <v>1</v>
      </c>
      <c r="G67" s="21">
        <v>4</v>
      </c>
      <c r="H67" s="21">
        <v>4</v>
      </c>
      <c r="I67" s="21">
        <v>2</v>
      </c>
      <c r="J67" s="21">
        <v>10</v>
      </c>
      <c r="K67" s="21">
        <f t="shared" si="0"/>
        <v>26</v>
      </c>
    </row>
    <row r="68" spans="1:11" ht="14">
      <c r="A68" s="38" t="s">
        <v>441</v>
      </c>
      <c r="B68" s="21"/>
      <c r="C68" s="21"/>
      <c r="D68" s="21"/>
      <c r="E68" s="21"/>
      <c r="F68" s="21"/>
      <c r="G68" s="21"/>
      <c r="H68" s="21"/>
      <c r="I68" s="21"/>
      <c r="J68" s="21">
        <v>1</v>
      </c>
      <c r="K68" s="21">
        <f t="shared" si="0"/>
        <v>1</v>
      </c>
    </row>
    <row r="69" spans="1:11" ht="14">
      <c r="A69" s="38" t="s">
        <v>442</v>
      </c>
      <c r="B69" s="21"/>
      <c r="C69" s="21"/>
      <c r="D69" s="21"/>
      <c r="E69" s="21"/>
      <c r="F69" s="21"/>
      <c r="G69" s="21"/>
      <c r="H69" s="21"/>
      <c r="I69" s="21"/>
      <c r="J69" s="29"/>
      <c r="K69" s="21" t="str">
        <f t="shared" si="0"/>
        <v/>
      </c>
    </row>
    <row r="70" spans="1:11" ht="14">
      <c r="A70" s="38" t="s">
        <v>443</v>
      </c>
      <c r="B70" s="21"/>
      <c r="C70" s="21"/>
      <c r="D70" s="21"/>
      <c r="E70" s="21"/>
      <c r="F70" s="21"/>
      <c r="G70" s="21"/>
      <c r="H70" s="21"/>
      <c r="I70" s="21"/>
      <c r="J70" s="21"/>
      <c r="K70" s="21" t="str">
        <f t="shared" si="0"/>
        <v/>
      </c>
    </row>
    <row r="71" spans="1:11" ht="14">
      <c r="A71" s="38" t="s">
        <v>407</v>
      </c>
      <c r="B71" s="21"/>
      <c r="C71" s="21"/>
      <c r="D71" s="21"/>
      <c r="E71" s="21"/>
      <c r="F71" s="21"/>
      <c r="G71" s="21"/>
      <c r="H71" s="21"/>
      <c r="I71" s="21"/>
      <c r="J71" s="21"/>
      <c r="K71" s="21" t="str">
        <f t="shared" si="0"/>
        <v/>
      </c>
    </row>
    <row r="72" spans="1:11" ht="14">
      <c r="A72" s="38" t="s">
        <v>76</v>
      </c>
      <c r="B72" s="21"/>
      <c r="C72" s="21"/>
      <c r="D72" s="21"/>
      <c r="E72" s="21"/>
      <c r="F72" s="21">
        <v>1</v>
      </c>
      <c r="G72" s="21"/>
      <c r="H72" s="21"/>
      <c r="I72" s="21"/>
      <c r="J72" s="21"/>
      <c r="K72" s="21">
        <f t="shared" si="0"/>
        <v>1</v>
      </c>
    </row>
    <row r="73" spans="1:11">
      <c r="A73" s="54"/>
      <c r="B73" s="20"/>
      <c r="C73" s="20"/>
      <c r="D73" s="20"/>
      <c r="E73" s="20"/>
      <c r="F73" s="20"/>
      <c r="G73" s="20"/>
      <c r="H73" s="20"/>
      <c r="I73" s="20"/>
      <c r="J73" s="20"/>
      <c r="K73" s="20"/>
    </row>
    <row r="74" spans="1:11" ht="14">
      <c r="A74" s="2" t="s">
        <v>691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</row>
    <row r="75" spans="1:11">
      <c r="A75" s="58" t="s">
        <v>477</v>
      </c>
      <c r="B75" s="21"/>
      <c r="C75" s="21"/>
      <c r="D75" s="21"/>
      <c r="E75" s="21"/>
      <c r="F75" s="21"/>
      <c r="G75" s="21"/>
      <c r="H75" s="21"/>
      <c r="I75" s="21">
        <v>1</v>
      </c>
      <c r="J75" s="21">
        <v>1</v>
      </c>
      <c r="K75" s="21">
        <f t="shared" si="0"/>
        <v>2</v>
      </c>
    </row>
    <row r="76" spans="1:11">
      <c r="A76" s="55" t="s">
        <v>626</v>
      </c>
      <c r="B76" s="21"/>
      <c r="C76" s="21"/>
      <c r="D76" s="21"/>
      <c r="E76" s="21"/>
      <c r="F76" s="21"/>
      <c r="G76" s="21"/>
      <c r="H76" s="21"/>
      <c r="I76" s="21"/>
      <c r="J76" s="29"/>
      <c r="K76" s="21" t="str">
        <f t="shared" si="0"/>
        <v/>
      </c>
    </row>
    <row r="77" spans="1:11">
      <c r="A77" s="55" t="s">
        <v>509</v>
      </c>
      <c r="B77" s="21"/>
      <c r="C77" s="21"/>
      <c r="D77" s="21"/>
      <c r="E77" s="21"/>
      <c r="F77" s="21"/>
      <c r="G77" s="21"/>
      <c r="H77" s="21"/>
      <c r="I77" s="21"/>
      <c r="J77" s="21"/>
      <c r="K77" s="21" t="str">
        <f t="shared" si="0"/>
        <v/>
      </c>
    </row>
    <row r="78" spans="1:11">
      <c r="A78" s="55" t="s">
        <v>485</v>
      </c>
      <c r="B78" s="21">
        <v>3</v>
      </c>
      <c r="C78" s="21"/>
      <c r="D78" s="34"/>
      <c r="E78" s="34">
        <v>1</v>
      </c>
      <c r="F78" s="22"/>
      <c r="G78" s="22"/>
      <c r="H78" s="22"/>
      <c r="I78" s="21"/>
      <c r="J78" s="22"/>
      <c r="K78" s="21">
        <f t="shared" si="0"/>
        <v>4</v>
      </c>
    </row>
    <row r="79" spans="1:11">
      <c r="A79" s="55" t="s">
        <v>486</v>
      </c>
      <c r="B79" s="21"/>
      <c r="C79" s="21"/>
      <c r="D79" s="21"/>
      <c r="E79" s="21"/>
      <c r="F79" s="21"/>
      <c r="G79" s="29"/>
      <c r="H79" s="21"/>
      <c r="I79" s="21"/>
      <c r="J79" s="21"/>
      <c r="K79" s="21" t="str">
        <f t="shared" si="0"/>
        <v/>
      </c>
    </row>
    <row r="80" spans="1:11">
      <c r="A80" s="55" t="s">
        <v>487</v>
      </c>
      <c r="B80" s="21"/>
      <c r="C80" s="21"/>
      <c r="D80" s="21"/>
      <c r="E80" s="21"/>
      <c r="F80" s="21"/>
      <c r="G80" s="21"/>
      <c r="H80" s="21"/>
      <c r="I80" s="21"/>
      <c r="J80" s="21"/>
      <c r="K80" s="21" t="str">
        <f t="shared" ref="K80:K159" si="1">IF(SUM(B80:J80)&gt;0,SUM(B80:J80),"")</f>
        <v/>
      </c>
    </row>
    <row r="81" spans="1:11">
      <c r="A81" s="55" t="s">
        <v>0</v>
      </c>
      <c r="B81" s="21"/>
      <c r="C81" s="21">
        <v>12</v>
      </c>
      <c r="D81" s="21">
        <v>43</v>
      </c>
      <c r="E81" s="21">
        <v>6</v>
      </c>
      <c r="F81" s="21">
        <v>5</v>
      </c>
      <c r="G81" s="21">
        <v>3</v>
      </c>
      <c r="H81" s="21">
        <v>5</v>
      </c>
      <c r="I81" s="21">
        <v>3</v>
      </c>
      <c r="J81" s="21">
        <v>5</v>
      </c>
      <c r="K81" s="21">
        <f t="shared" si="1"/>
        <v>82</v>
      </c>
    </row>
    <row r="82" spans="1:11">
      <c r="A82" s="56"/>
      <c r="B82" s="20" t="s">
        <v>14</v>
      </c>
      <c r="C82" s="20"/>
      <c r="D82" s="20"/>
      <c r="E82" s="20"/>
      <c r="F82" s="20" t="s">
        <v>14</v>
      </c>
      <c r="G82" s="20"/>
      <c r="H82" s="20"/>
      <c r="I82" s="20"/>
      <c r="J82" s="20"/>
      <c r="K82" s="20"/>
    </row>
    <row r="83" spans="1:11">
      <c r="A83" s="3" t="s">
        <v>829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</row>
    <row r="84" spans="1:11" ht="14">
      <c r="A84" s="38" t="s">
        <v>745</v>
      </c>
      <c r="B84" s="36">
        <v>1</v>
      </c>
      <c r="C84" s="77"/>
      <c r="D84" s="36"/>
      <c r="E84" s="36"/>
      <c r="F84" s="36">
        <v>1</v>
      </c>
      <c r="G84" s="36"/>
      <c r="H84" s="36"/>
      <c r="I84" s="36"/>
      <c r="J84" s="36"/>
      <c r="K84" s="21">
        <f t="shared" si="1"/>
        <v>2</v>
      </c>
    </row>
    <row r="85" spans="1:11" ht="14">
      <c r="A85" s="39" t="s">
        <v>746</v>
      </c>
      <c r="B85" s="21">
        <v>3</v>
      </c>
      <c r="C85" s="21"/>
      <c r="D85" s="21"/>
      <c r="E85" s="21">
        <v>9</v>
      </c>
      <c r="F85" s="21">
        <v>1</v>
      </c>
      <c r="G85" s="21"/>
      <c r="H85" s="21"/>
      <c r="I85" s="21"/>
      <c r="J85" s="21">
        <v>1</v>
      </c>
      <c r="K85" s="21">
        <f t="shared" si="1"/>
        <v>14</v>
      </c>
    </row>
    <row r="86" spans="1:11" ht="14">
      <c r="A86" s="39" t="s">
        <v>436</v>
      </c>
      <c r="B86" s="21"/>
      <c r="C86" s="21"/>
      <c r="D86" s="21">
        <v>1</v>
      </c>
      <c r="E86" s="21">
        <v>8</v>
      </c>
      <c r="F86" s="21"/>
      <c r="G86" s="21"/>
      <c r="H86" s="21">
        <v>2</v>
      </c>
      <c r="I86" s="21"/>
      <c r="J86" s="21"/>
      <c r="K86" s="21">
        <f t="shared" si="1"/>
        <v>11</v>
      </c>
    </row>
    <row r="87" spans="1:11" ht="14">
      <c r="A87" s="39" t="s">
        <v>444</v>
      </c>
      <c r="B87" s="21"/>
      <c r="C87" s="21"/>
      <c r="D87" s="21"/>
      <c r="E87" s="21">
        <v>14</v>
      </c>
      <c r="F87" s="21"/>
      <c r="G87" s="21"/>
      <c r="H87" s="21"/>
      <c r="I87" s="21"/>
      <c r="J87" s="21"/>
      <c r="K87" s="21">
        <f t="shared" si="1"/>
        <v>14</v>
      </c>
    </row>
    <row r="88" spans="1:11">
      <c r="A88" s="54"/>
      <c r="B88" s="20"/>
      <c r="C88" s="20"/>
      <c r="D88" s="20"/>
      <c r="E88" s="20"/>
      <c r="F88" s="20"/>
      <c r="G88" s="20"/>
      <c r="H88" s="20"/>
      <c r="I88" s="20"/>
      <c r="J88" s="20"/>
      <c r="K88" s="20"/>
    </row>
    <row r="89" spans="1:11" ht="14">
      <c r="A89" s="2" t="s">
        <v>830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</row>
    <row r="90" spans="1:11" ht="14">
      <c r="A90" s="69" t="s">
        <v>808</v>
      </c>
      <c r="B90" s="21"/>
      <c r="C90" s="21"/>
      <c r="D90" s="21"/>
      <c r="E90" s="21"/>
      <c r="F90" s="21"/>
      <c r="G90" s="21"/>
      <c r="H90" s="21"/>
      <c r="I90" s="21"/>
      <c r="J90" s="21"/>
      <c r="K90" s="21" t="str">
        <f t="shared" si="1"/>
        <v/>
      </c>
    </row>
    <row r="91" spans="1:11" ht="14">
      <c r="A91" s="38" t="s">
        <v>173</v>
      </c>
      <c r="B91" s="45">
        <v>3</v>
      </c>
      <c r="C91" s="45"/>
      <c r="D91" s="45">
        <v>1</v>
      </c>
      <c r="E91" s="45">
        <v>1</v>
      </c>
      <c r="F91" s="45"/>
      <c r="G91" s="45">
        <v>3</v>
      </c>
      <c r="H91" s="45">
        <v>2</v>
      </c>
      <c r="I91" s="45">
        <v>4</v>
      </c>
      <c r="J91" s="45">
        <v>3</v>
      </c>
      <c r="K91" s="21">
        <f t="shared" si="1"/>
        <v>17</v>
      </c>
    </row>
    <row r="92" spans="1:11" ht="14">
      <c r="A92" s="38" t="s">
        <v>174</v>
      </c>
      <c r="B92" s="21"/>
      <c r="C92" s="21"/>
      <c r="D92" s="21"/>
      <c r="E92" s="21"/>
      <c r="F92" s="21"/>
      <c r="G92" s="21"/>
      <c r="H92" s="21"/>
      <c r="I92" s="21"/>
      <c r="J92" s="21"/>
      <c r="K92" s="21" t="str">
        <f t="shared" si="1"/>
        <v/>
      </c>
    </row>
    <row r="93" spans="1:11" ht="14">
      <c r="A93" s="38" t="s">
        <v>175</v>
      </c>
      <c r="B93" s="21"/>
      <c r="C93" s="21"/>
      <c r="D93" s="21"/>
      <c r="E93" s="21"/>
      <c r="F93" s="21"/>
      <c r="G93" s="21"/>
      <c r="H93" s="21"/>
      <c r="I93" s="21"/>
      <c r="J93" s="21"/>
      <c r="K93" s="21" t="str">
        <f t="shared" si="1"/>
        <v/>
      </c>
    </row>
    <row r="94" spans="1:11" ht="14">
      <c r="A94" s="38" t="s">
        <v>893</v>
      </c>
      <c r="B94" s="21"/>
      <c r="C94" s="21"/>
      <c r="D94" s="21"/>
      <c r="E94" s="21"/>
      <c r="F94" s="21"/>
      <c r="G94" s="21"/>
      <c r="H94" s="21"/>
      <c r="I94" s="29"/>
      <c r="J94" s="21"/>
      <c r="K94" s="21" t="str">
        <f t="shared" si="1"/>
        <v/>
      </c>
    </row>
    <row r="95" spans="1:11" ht="14">
      <c r="A95" s="38" t="s">
        <v>671</v>
      </c>
      <c r="B95" s="21"/>
      <c r="C95" s="21">
        <v>1</v>
      </c>
      <c r="D95" s="21"/>
      <c r="E95" s="21">
        <v>1</v>
      </c>
      <c r="F95" s="21"/>
      <c r="G95" s="21"/>
      <c r="H95" s="21">
        <v>1</v>
      </c>
      <c r="I95" s="21"/>
      <c r="J95" s="21"/>
      <c r="K95" s="21">
        <f t="shared" si="1"/>
        <v>3</v>
      </c>
    </row>
    <row r="96" spans="1:11" ht="14">
      <c r="A96" s="38" t="s">
        <v>897</v>
      </c>
      <c r="B96" s="21"/>
      <c r="C96" s="21"/>
      <c r="D96" s="21"/>
      <c r="E96" s="21">
        <v>1</v>
      </c>
      <c r="F96" s="21"/>
      <c r="G96" s="21"/>
      <c r="H96" s="21"/>
      <c r="I96" s="21"/>
      <c r="J96" s="21"/>
      <c r="K96" s="21">
        <f t="shared" si="1"/>
        <v>1</v>
      </c>
    </row>
    <row r="97" spans="1:11" ht="14">
      <c r="A97" s="38" t="s">
        <v>397</v>
      </c>
      <c r="B97" s="21"/>
      <c r="C97" s="21"/>
      <c r="D97" s="21"/>
      <c r="E97" s="21"/>
      <c r="F97" s="21"/>
      <c r="G97" s="21"/>
      <c r="H97" s="21"/>
      <c r="I97" s="21"/>
      <c r="J97" s="21"/>
      <c r="K97" s="21" t="str">
        <f t="shared" si="1"/>
        <v/>
      </c>
    </row>
    <row r="98" spans="1:11" ht="14">
      <c r="A98" s="38" t="s">
        <v>425</v>
      </c>
      <c r="B98" s="21"/>
      <c r="C98" s="21"/>
      <c r="D98" s="21"/>
      <c r="E98" s="21"/>
      <c r="F98" s="21"/>
      <c r="G98" s="21"/>
      <c r="H98" s="21"/>
      <c r="I98" s="21"/>
      <c r="J98" s="21"/>
      <c r="K98" s="21" t="str">
        <f t="shared" si="1"/>
        <v/>
      </c>
    </row>
    <row r="99" spans="1:11" ht="14">
      <c r="A99" s="38" t="s">
        <v>614</v>
      </c>
      <c r="B99" s="21"/>
      <c r="C99" s="21"/>
      <c r="D99" s="21"/>
      <c r="E99" s="21"/>
      <c r="F99" s="21"/>
      <c r="G99" s="21">
        <v>2</v>
      </c>
      <c r="H99" s="21"/>
      <c r="I99" s="21"/>
      <c r="J99" s="21"/>
      <c r="K99" s="21">
        <f t="shared" si="1"/>
        <v>2</v>
      </c>
    </row>
    <row r="100" spans="1:11" ht="14">
      <c r="A100" s="38" t="s">
        <v>467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 t="str">
        <f t="shared" si="1"/>
        <v/>
      </c>
    </row>
    <row r="101" spans="1:11" ht="14">
      <c r="A101" s="38" t="s">
        <v>435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 t="str">
        <f t="shared" si="1"/>
        <v/>
      </c>
    </row>
    <row r="102" spans="1:11" ht="14">
      <c r="A102" s="38" t="s">
        <v>344</v>
      </c>
      <c r="B102" s="21"/>
      <c r="C102" s="21"/>
      <c r="D102" s="21"/>
      <c r="E102" s="21">
        <v>7</v>
      </c>
      <c r="F102" s="21"/>
      <c r="G102" s="21"/>
      <c r="H102" s="21"/>
      <c r="I102" s="21"/>
      <c r="J102" s="21"/>
      <c r="K102" s="21">
        <f t="shared" si="1"/>
        <v>7</v>
      </c>
    </row>
    <row r="103" spans="1:11" ht="14">
      <c r="A103" s="38" t="s">
        <v>342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 t="str">
        <f t="shared" si="1"/>
        <v/>
      </c>
    </row>
    <row r="104" spans="1:11" ht="14">
      <c r="A104" s="38" t="s">
        <v>398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 t="str">
        <f t="shared" si="1"/>
        <v/>
      </c>
    </row>
    <row r="105" spans="1:11" ht="14">
      <c r="A105" s="38" t="s">
        <v>540</v>
      </c>
      <c r="B105" s="21">
        <v>6</v>
      </c>
      <c r="C105" s="21"/>
      <c r="D105" s="21"/>
      <c r="E105" s="21">
        <v>1</v>
      </c>
      <c r="F105" s="21"/>
      <c r="G105" s="21"/>
      <c r="H105" s="21"/>
      <c r="I105" s="21"/>
      <c r="J105" s="21"/>
      <c r="K105" s="21">
        <f t="shared" si="1"/>
        <v>7</v>
      </c>
    </row>
    <row r="106" spans="1:11" ht="14">
      <c r="A106" s="38" t="s">
        <v>686</v>
      </c>
      <c r="B106" s="21"/>
      <c r="C106" s="21"/>
      <c r="D106" s="21"/>
      <c r="E106" s="21">
        <v>3</v>
      </c>
      <c r="F106" s="21"/>
      <c r="G106" s="21"/>
      <c r="H106" s="21"/>
      <c r="I106" s="21"/>
      <c r="J106" s="21"/>
      <c r="K106" s="21">
        <f t="shared" si="1"/>
        <v>3</v>
      </c>
    </row>
    <row r="107" spans="1:11" ht="14">
      <c r="A107" s="38" t="s">
        <v>537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 t="str">
        <f t="shared" si="1"/>
        <v/>
      </c>
    </row>
    <row r="108" spans="1:11" ht="14">
      <c r="A108" s="54" t="s">
        <v>346</v>
      </c>
      <c r="B108" s="21"/>
      <c r="C108" s="21"/>
      <c r="D108" s="21"/>
      <c r="E108" s="21"/>
      <c r="F108" s="21"/>
      <c r="G108" s="21">
        <v>3</v>
      </c>
      <c r="H108" s="21"/>
      <c r="I108" s="21"/>
      <c r="J108" s="21"/>
      <c r="K108" s="21">
        <f t="shared" si="1"/>
        <v>3</v>
      </c>
    </row>
    <row r="109" spans="1:11">
      <c r="A109" s="54"/>
      <c r="B109" s="20"/>
      <c r="C109" s="20"/>
      <c r="D109" s="20"/>
      <c r="E109" s="20"/>
      <c r="F109" s="20"/>
      <c r="G109" s="20"/>
      <c r="H109" s="20"/>
      <c r="I109" s="20"/>
      <c r="J109" s="20"/>
      <c r="K109" s="20"/>
    </row>
    <row r="110" spans="1:11" ht="14">
      <c r="A110" s="2" t="s">
        <v>977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</row>
    <row r="111" spans="1:11" ht="14">
      <c r="A111" s="38" t="s">
        <v>801</v>
      </c>
      <c r="B111" s="21"/>
      <c r="C111" s="21"/>
      <c r="D111" s="21"/>
      <c r="E111" s="21"/>
      <c r="F111" s="21">
        <v>1</v>
      </c>
      <c r="G111" s="21"/>
      <c r="H111" s="21"/>
      <c r="I111" s="21"/>
      <c r="J111" s="21"/>
      <c r="K111" s="21">
        <f t="shared" si="1"/>
        <v>1</v>
      </c>
    </row>
    <row r="112" spans="1:11" ht="14">
      <c r="A112" s="38" t="s">
        <v>167</v>
      </c>
      <c r="B112" s="21"/>
      <c r="C112" s="21"/>
      <c r="D112" s="21"/>
      <c r="E112" s="21"/>
      <c r="F112" s="21">
        <v>1</v>
      </c>
      <c r="G112" s="21"/>
      <c r="H112" s="21">
        <v>4</v>
      </c>
      <c r="I112" s="21"/>
      <c r="J112" s="21">
        <v>5</v>
      </c>
      <c r="K112" s="21">
        <f t="shared" si="1"/>
        <v>10</v>
      </c>
    </row>
    <row r="113" spans="1:11" ht="14">
      <c r="A113" s="38" t="s">
        <v>168</v>
      </c>
      <c r="B113" s="21"/>
      <c r="C113" s="21"/>
      <c r="D113" s="21"/>
      <c r="E113" s="21"/>
      <c r="F113" s="21">
        <v>3</v>
      </c>
      <c r="G113" s="21">
        <v>43</v>
      </c>
      <c r="H113" s="21"/>
      <c r="I113" s="21"/>
      <c r="J113" s="21"/>
      <c r="K113" s="21">
        <f t="shared" si="1"/>
        <v>46</v>
      </c>
    </row>
    <row r="114" spans="1:11" ht="14">
      <c r="A114" s="38" t="s">
        <v>205</v>
      </c>
      <c r="B114" s="21"/>
      <c r="C114" s="21"/>
      <c r="D114" s="21"/>
      <c r="E114" s="29"/>
      <c r="F114" s="21"/>
      <c r="G114" s="21"/>
      <c r="H114" s="21"/>
      <c r="I114" s="21"/>
      <c r="J114" s="21">
        <v>4</v>
      </c>
      <c r="K114" s="21">
        <f t="shared" si="1"/>
        <v>4</v>
      </c>
    </row>
    <row r="115" spans="1:11" ht="14">
      <c r="A115" s="38" t="s">
        <v>652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 t="str">
        <f t="shared" si="1"/>
        <v/>
      </c>
    </row>
    <row r="116" spans="1:11" ht="14">
      <c r="A116" s="38" t="s">
        <v>6</v>
      </c>
      <c r="B116" s="21"/>
      <c r="C116" s="21"/>
      <c r="D116" s="21"/>
      <c r="E116" s="29"/>
      <c r="F116" s="21">
        <v>1</v>
      </c>
      <c r="G116" s="21"/>
      <c r="H116" s="21">
        <v>1</v>
      </c>
      <c r="I116" s="21"/>
      <c r="J116" s="21"/>
      <c r="K116" s="21">
        <f t="shared" si="1"/>
        <v>2</v>
      </c>
    </row>
    <row r="117" spans="1:11" ht="14">
      <c r="A117" s="38" t="s">
        <v>616</v>
      </c>
      <c r="B117" s="21"/>
      <c r="C117" s="21"/>
      <c r="D117" s="21">
        <v>5</v>
      </c>
      <c r="E117" s="21"/>
      <c r="F117" s="21">
        <v>1</v>
      </c>
      <c r="G117" s="21">
        <v>15</v>
      </c>
      <c r="H117" s="21">
        <v>1</v>
      </c>
      <c r="I117" s="21"/>
      <c r="J117" s="21">
        <v>7</v>
      </c>
      <c r="K117" s="21">
        <f t="shared" si="1"/>
        <v>29</v>
      </c>
    </row>
    <row r="118" spans="1:11">
      <c r="A118" s="51"/>
      <c r="B118" s="20"/>
      <c r="C118" s="20"/>
      <c r="D118" s="20"/>
      <c r="E118" s="20"/>
      <c r="F118" s="20"/>
      <c r="G118" s="20"/>
      <c r="H118" s="20"/>
      <c r="I118" s="20"/>
      <c r="J118" s="20"/>
      <c r="K118" s="20"/>
    </row>
    <row r="119" spans="1:11" ht="14">
      <c r="A119" s="2" t="s">
        <v>978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</row>
    <row r="120" spans="1:11" ht="14">
      <c r="A120" s="38" t="s">
        <v>687</v>
      </c>
      <c r="B120" s="21"/>
      <c r="C120" s="21"/>
      <c r="D120" s="21"/>
      <c r="E120" s="21"/>
      <c r="F120" s="21">
        <v>4</v>
      </c>
      <c r="G120" s="21"/>
      <c r="H120" s="21"/>
      <c r="I120" s="21"/>
      <c r="J120" s="21"/>
      <c r="K120" s="21">
        <f t="shared" si="1"/>
        <v>4</v>
      </c>
    </row>
    <row r="121" spans="1:11" ht="14">
      <c r="A121" s="39" t="s">
        <v>791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 t="str">
        <f t="shared" si="1"/>
        <v/>
      </c>
    </row>
    <row r="122" spans="1:11" ht="14">
      <c r="A122" s="39" t="s">
        <v>688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 t="str">
        <f t="shared" si="1"/>
        <v/>
      </c>
    </row>
    <row r="123" spans="1:11">
      <c r="A123" s="51"/>
      <c r="B123" s="20"/>
      <c r="C123" s="20"/>
      <c r="D123" s="20"/>
      <c r="E123" s="20"/>
      <c r="F123" s="20"/>
      <c r="G123" s="20"/>
      <c r="H123" s="20"/>
      <c r="I123" s="20"/>
      <c r="J123" s="20"/>
      <c r="K123" s="20"/>
    </row>
    <row r="124" spans="1:11" ht="14">
      <c r="A124" s="2" t="s">
        <v>979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</row>
    <row r="125" spans="1:11" ht="14">
      <c r="A125" s="38" t="s">
        <v>324</v>
      </c>
      <c r="B125" s="21"/>
      <c r="C125" s="21">
        <v>5</v>
      </c>
      <c r="D125" s="21">
        <v>3</v>
      </c>
      <c r="E125" s="21"/>
      <c r="F125" s="21">
        <v>8</v>
      </c>
      <c r="G125" s="21">
        <v>3</v>
      </c>
      <c r="H125" s="21"/>
      <c r="I125" s="21"/>
      <c r="J125" s="21">
        <v>26</v>
      </c>
      <c r="K125" s="21">
        <f t="shared" si="1"/>
        <v>45</v>
      </c>
    </row>
    <row r="126" spans="1:11" ht="14">
      <c r="A126" s="39" t="s">
        <v>769</v>
      </c>
      <c r="B126" s="21">
        <v>4</v>
      </c>
      <c r="C126" s="21"/>
      <c r="D126" s="21"/>
      <c r="E126" s="21"/>
      <c r="F126" s="21"/>
      <c r="G126" s="21"/>
      <c r="H126" s="21"/>
      <c r="I126" s="21"/>
      <c r="J126" s="21"/>
      <c r="K126" s="21">
        <f t="shared" si="1"/>
        <v>4</v>
      </c>
    </row>
    <row r="127" spans="1:11" ht="14">
      <c r="A127" s="39" t="s">
        <v>863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21" t="str">
        <f t="shared" si="1"/>
        <v/>
      </c>
    </row>
    <row r="128" spans="1:11" ht="14">
      <c r="A128" s="39" t="s">
        <v>864</v>
      </c>
      <c r="B128" s="21">
        <v>4</v>
      </c>
      <c r="C128" s="21">
        <v>3</v>
      </c>
      <c r="D128" s="21"/>
      <c r="E128" s="21">
        <v>11</v>
      </c>
      <c r="F128" s="21">
        <v>4</v>
      </c>
      <c r="G128" s="21">
        <v>9</v>
      </c>
      <c r="H128" s="21">
        <v>53</v>
      </c>
      <c r="I128" s="21">
        <v>4</v>
      </c>
      <c r="J128" s="21">
        <v>31</v>
      </c>
      <c r="K128" s="21">
        <f t="shared" si="1"/>
        <v>119</v>
      </c>
    </row>
    <row r="129" spans="1:11">
      <c r="B129" s="20"/>
      <c r="C129" s="20"/>
      <c r="D129" s="20"/>
      <c r="E129" s="20"/>
      <c r="F129" s="20"/>
      <c r="G129" s="20"/>
      <c r="H129" s="20"/>
      <c r="I129" s="20"/>
      <c r="J129" s="20"/>
      <c r="K129" s="20"/>
    </row>
    <row r="130" spans="1:11" ht="14">
      <c r="A130" s="2" t="s">
        <v>980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</row>
    <row r="131" spans="1:11" ht="14">
      <c r="A131" s="38" t="s">
        <v>865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 t="str">
        <f t="shared" si="1"/>
        <v/>
      </c>
    </row>
    <row r="132" spans="1:11" ht="14">
      <c r="A132" s="39" t="s">
        <v>696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 t="str">
        <f t="shared" si="1"/>
        <v/>
      </c>
    </row>
    <row r="133" spans="1:11" ht="14">
      <c r="A133" s="39" t="s">
        <v>866</v>
      </c>
      <c r="B133" s="21"/>
      <c r="C133" s="21"/>
      <c r="D133" s="21"/>
      <c r="E133" s="21"/>
      <c r="F133" s="21"/>
      <c r="G133" s="21"/>
      <c r="H133" s="21"/>
      <c r="I133" s="21"/>
      <c r="J133" s="21"/>
      <c r="K133" s="21" t="str">
        <f t="shared" si="1"/>
        <v/>
      </c>
    </row>
    <row r="134" spans="1:11" ht="14">
      <c r="A134" s="39" t="s">
        <v>479</v>
      </c>
      <c r="B134" s="21"/>
      <c r="C134" s="21"/>
      <c r="D134" s="21"/>
      <c r="E134" s="21"/>
      <c r="F134" s="21"/>
      <c r="G134" s="21"/>
      <c r="H134" s="21"/>
      <c r="I134" s="21"/>
      <c r="J134" s="21"/>
      <c r="K134" s="21" t="str">
        <f t="shared" si="1"/>
        <v/>
      </c>
    </row>
    <row r="135" spans="1:11" ht="14">
      <c r="A135" s="39" t="s">
        <v>480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 t="str">
        <f t="shared" si="1"/>
        <v/>
      </c>
    </row>
    <row r="136" spans="1:11" ht="14">
      <c r="A136" s="39" t="s">
        <v>867</v>
      </c>
      <c r="B136" s="21"/>
      <c r="C136" s="21"/>
      <c r="D136" s="21"/>
      <c r="E136" s="21"/>
      <c r="F136" s="21"/>
      <c r="G136" s="21"/>
      <c r="H136" s="21"/>
      <c r="I136" s="21"/>
      <c r="J136" s="21"/>
      <c r="K136" s="21" t="str">
        <f t="shared" si="1"/>
        <v/>
      </c>
    </row>
    <row r="137" spans="1:11" ht="14">
      <c r="A137" s="39" t="s">
        <v>576</v>
      </c>
      <c r="B137" s="21"/>
      <c r="C137" s="21"/>
      <c r="D137" s="21"/>
      <c r="E137" s="21"/>
      <c r="F137" s="21"/>
      <c r="G137" s="21"/>
      <c r="H137" s="21"/>
      <c r="I137" s="21"/>
      <c r="J137" s="21"/>
      <c r="K137" s="21" t="str">
        <f t="shared" si="1"/>
        <v/>
      </c>
    </row>
    <row r="138" spans="1:11" ht="14">
      <c r="A138" s="59" t="s">
        <v>1078</v>
      </c>
      <c r="B138" s="45"/>
      <c r="C138" s="45"/>
      <c r="D138" s="45"/>
      <c r="E138" s="45"/>
      <c r="F138" s="45"/>
      <c r="G138" s="45"/>
      <c r="H138" s="45"/>
      <c r="I138" s="45"/>
      <c r="J138" s="45"/>
      <c r="K138" s="21" t="str">
        <f t="shared" si="1"/>
        <v/>
      </c>
    </row>
    <row r="139" spans="1:11" ht="14">
      <c r="A139" s="39" t="s">
        <v>291</v>
      </c>
      <c r="B139" s="21"/>
      <c r="C139" s="21"/>
      <c r="D139" s="21"/>
      <c r="E139" s="21"/>
      <c r="F139" s="21"/>
      <c r="G139" s="21"/>
      <c r="H139" s="21"/>
      <c r="I139" s="21"/>
      <c r="J139" s="21"/>
      <c r="K139" s="21" t="str">
        <f t="shared" si="1"/>
        <v/>
      </c>
    </row>
    <row r="140" spans="1:11">
      <c r="B140" s="20"/>
      <c r="C140" s="20"/>
      <c r="D140" s="20"/>
      <c r="E140" s="20"/>
      <c r="F140" s="20"/>
      <c r="G140" s="20"/>
      <c r="H140" s="20"/>
      <c r="I140" s="20"/>
      <c r="J140" s="20"/>
      <c r="K140" s="20"/>
    </row>
    <row r="141" spans="1:11" ht="14">
      <c r="A141" s="2" t="s">
        <v>981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</row>
    <row r="142" spans="1:11" ht="14">
      <c r="A142" s="39" t="s">
        <v>792</v>
      </c>
      <c r="B142" s="21"/>
      <c r="C142" s="21"/>
      <c r="D142" s="21"/>
      <c r="E142" s="21"/>
      <c r="F142" s="21"/>
      <c r="G142" s="21"/>
      <c r="H142" s="21"/>
      <c r="I142" s="21"/>
      <c r="J142" s="21"/>
      <c r="K142" s="21" t="str">
        <f t="shared" si="1"/>
        <v/>
      </c>
    </row>
    <row r="143" spans="1:11" ht="14">
      <c r="A143" s="39" t="s">
        <v>758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 t="str">
        <f t="shared" si="1"/>
        <v/>
      </c>
    </row>
    <row r="144" spans="1:11" ht="14">
      <c r="A144" s="38" t="s">
        <v>552</v>
      </c>
      <c r="B144" s="21">
        <v>2</v>
      </c>
      <c r="C144" s="21">
        <v>7</v>
      </c>
      <c r="D144" s="21">
        <v>10</v>
      </c>
      <c r="E144" s="21"/>
      <c r="F144" s="21">
        <v>6</v>
      </c>
      <c r="G144" s="21">
        <v>45</v>
      </c>
      <c r="H144" s="21">
        <v>15</v>
      </c>
      <c r="I144" s="21">
        <v>120</v>
      </c>
      <c r="J144" s="21">
        <v>2</v>
      </c>
      <c r="K144" s="21">
        <f t="shared" si="1"/>
        <v>207</v>
      </c>
    </row>
    <row r="145" spans="1:11" ht="14">
      <c r="A145" s="39" t="s">
        <v>739</v>
      </c>
      <c r="B145" s="21"/>
      <c r="C145" s="21"/>
      <c r="D145" s="21"/>
      <c r="E145" s="29"/>
      <c r="F145" s="29"/>
      <c r="G145" s="21"/>
      <c r="H145" s="21"/>
      <c r="I145" s="21"/>
      <c r="J145" s="21"/>
      <c r="K145" s="21" t="str">
        <f t="shared" si="1"/>
        <v/>
      </c>
    </row>
    <row r="146" spans="1:11">
      <c r="B146" s="20"/>
      <c r="C146" s="20"/>
      <c r="D146" s="20"/>
      <c r="E146" s="20"/>
      <c r="F146" s="20"/>
      <c r="G146" s="20"/>
      <c r="H146" s="20"/>
      <c r="I146" s="20"/>
      <c r="J146" s="20"/>
      <c r="K146" s="20"/>
    </row>
    <row r="147" spans="1:11" ht="14">
      <c r="A147" s="2" t="s">
        <v>982</v>
      </c>
      <c r="B147" s="20"/>
      <c r="C147" s="20"/>
      <c r="D147" s="20"/>
      <c r="E147" s="20"/>
      <c r="F147" s="20"/>
      <c r="G147" s="20"/>
      <c r="H147" s="20"/>
      <c r="I147" s="20"/>
      <c r="J147" s="20"/>
      <c r="K147" s="20"/>
    </row>
    <row r="148" spans="1:11" ht="14">
      <c r="A148" s="38" t="s">
        <v>481</v>
      </c>
      <c r="B148" s="21"/>
      <c r="C148" s="21"/>
      <c r="D148" s="21"/>
      <c r="E148" s="21"/>
      <c r="F148" s="35"/>
      <c r="G148" s="21"/>
      <c r="H148" s="21"/>
      <c r="I148" s="21"/>
      <c r="J148" s="21"/>
      <c r="K148" s="21" t="str">
        <f t="shared" si="1"/>
        <v/>
      </c>
    </row>
    <row r="149" spans="1:11" ht="14">
      <c r="A149" s="39" t="s">
        <v>488</v>
      </c>
      <c r="B149" s="21"/>
      <c r="C149" s="21"/>
      <c r="D149" s="21">
        <v>2</v>
      </c>
      <c r="E149" s="21"/>
      <c r="F149" s="35"/>
      <c r="G149" s="21">
        <v>1</v>
      </c>
      <c r="H149" s="21"/>
      <c r="I149" s="21"/>
      <c r="J149" s="21">
        <v>1</v>
      </c>
      <c r="K149" s="21">
        <f t="shared" si="1"/>
        <v>4</v>
      </c>
    </row>
    <row r="150" spans="1:11" ht="14">
      <c r="A150" s="39" t="s">
        <v>489</v>
      </c>
      <c r="B150" s="21">
        <v>1</v>
      </c>
      <c r="C150" s="21"/>
      <c r="D150" s="21"/>
      <c r="E150" s="21"/>
      <c r="F150" s="21">
        <v>2</v>
      </c>
      <c r="G150" s="21">
        <v>1</v>
      </c>
      <c r="H150" s="21"/>
      <c r="I150" s="21"/>
      <c r="J150" s="21"/>
      <c r="K150" s="21">
        <f t="shared" si="1"/>
        <v>4</v>
      </c>
    </row>
    <row r="151" spans="1:11" ht="14">
      <c r="A151" s="39" t="s">
        <v>490</v>
      </c>
      <c r="B151" s="21"/>
      <c r="C151" s="21">
        <v>1</v>
      </c>
      <c r="D151" s="21">
        <v>3</v>
      </c>
      <c r="E151" s="21"/>
      <c r="F151" s="21">
        <v>2</v>
      </c>
      <c r="G151" s="21"/>
      <c r="H151" s="21"/>
      <c r="I151" s="21"/>
      <c r="J151" s="21"/>
      <c r="K151" s="21">
        <f t="shared" si="1"/>
        <v>6</v>
      </c>
    </row>
    <row r="152" spans="1:11" ht="14">
      <c r="A152" s="59" t="s">
        <v>762</v>
      </c>
      <c r="B152" s="21"/>
      <c r="C152" s="21"/>
      <c r="D152" s="21"/>
      <c r="E152" s="21"/>
      <c r="F152" s="21"/>
      <c r="G152" s="21">
        <v>1</v>
      </c>
      <c r="H152" s="21"/>
      <c r="I152" s="21"/>
      <c r="J152" s="21"/>
      <c r="K152" s="21">
        <f t="shared" si="1"/>
        <v>1</v>
      </c>
    </row>
    <row r="153" spans="1:11">
      <c r="A153" s="51"/>
      <c r="B153" s="20"/>
      <c r="C153" s="20"/>
      <c r="D153" s="20"/>
      <c r="E153" s="20"/>
      <c r="F153" s="20"/>
      <c r="G153" s="20"/>
      <c r="H153" s="20"/>
      <c r="I153" s="20"/>
      <c r="J153" s="20"/>
      <c r="K153" s="20"/>
    </row>
    <row r="154" spans="1:11" ht="14">
      <c r="A154" s="2" t="s">
        <v>383</v>
      </c>
      <c r="B154" s="20"/>
      <c r="C154" s="20"/>
      <c r="D154" s="20"/>
      <c r="E154" s="20"/>
      <c r="F154" s="20"/>
      <c r="G154" s="20"/>
      <c r="H154" s="20"/>
      <c r="I154" s="20"/>
      <c r="J154" s="20"/>
      <c r="K154" s="20"/>
    </row>
    <row r="155" spans="1:11" ht="14">
      <c r="A155" s="38" t="s">
        <v>332</v>
      </c>
      <c r="B155" s="21">
        <v>1</v>
      </c>
      <c r="C155" s="21"/>
      <c r="D155" s="21">
        <v>2</v>
      </c>
      <c r="E155" s="21"/>
      <c r="F155" s="21"/>
      <c r="G155" s="21"/>
      <c r="H155" s="21"/>
      <c r="I155" s="21">
        <v>1</v>
      </c>
      <c r="J155" s="21"/>
      <c r="K155" s="21">
        <f t="shared" si="1"/>
        <v>4</v>
      </c>
    </row>
    <row r="156" spans="1:11">
      <c r="B156" s="20"/>
      <c r="C156" s="20"/>
      <c r="D156" s="20"/>
      <c r="E156" s="20"/>
      <c r="F156" s="20"/>
      <c r="G156" s="20"/>
      <c r="H156" s="20"/>
      <c r="I156" s="20"/>
      <c r="J156" s="20"/>
      <c r="K156" s="20"/>
    </row>
    <row r="157" spans="1:11">
      <c r="A157" s="3" t="s">
        <v>554</v>
      </c>
      <c r="B157" s="20"/>
      <c r="C157" s="20"/>
      <c r="D157" s="20"/>
      <c r="E157" s="20"/>
      <c r="F157" s="20"/>
      <c r="G157" s="20"/>
      <c r="H157" s="20"/>
      <c r="I157" s="20"/>
      <c r="J157" s="20"/>
      <c r="K157" s="20"/>
    </row>
    <row r="158" spans="1:11" ht="14">
      <c r="A158" s="38" t="s">
        <v>333</v>
      </c>
      <c r="B158" s="21"/>
      <c r="C158" s="21"/>
      <c r="D158" s="21"/>
      <c r="E158" s="21"/>
      <c r="F158" s="21">
        <v>2</v>
      </c>
      <c r="G158" s="21">
        <v>1</v>
      </c>
      <c r="H158" s="21">
        <v>3</v>
      </c>
      <c r="I158" s="21"/>
      <c r="J158" s="21"/>
      <c r="K158" s="21">
        <f t="shared" si="1"/>
        <v>6</v>
      </c>
    </row>
    <row r="159" spans="1:11" ht="14">
      <c r="A159" s="39" t="s">
        <v>334</v>
      </c>
      <c r="B159" s="21"/>
      <c r="C159" s="21"/>
      <c r="D159" s="21"/>
      <c r="E159" s="21"/>
      <c r="F159" s="21">
        <v>1</v>
      </c>
      <c r="G159" s="21"/>
      <c r="H159" s="21"/>
      <c r="I159" s="21"/>
      <c r="J159" s="21"/>
      <c r="K159" s="21">
        <f t="shared" si="1"/>
        <v>1</v>
      </c>
    </row>
    <row r="160" spans="1:11" ht="14">
      <c r="A160" s="38" t="s">
        <v>198</v>
      </c>
      <c r="B160" s="21"/>
      <c r="C160" s="21"/>
      <c r="D160" s="21"/>
      <c r="E160" s="21">
        <v>1</v>
      </c>
      <c r="F160" s="21"/>
      <c r="G160" s="21"/>
      <c r="H160" s="21"/>
      <c r="I160" s="21"/>
      <c r="J160" s="21"/>
      <c r="K160" s="21">
        <f t="shared" ref="K160:K229" si="2">IF(SUM(B160:J160)&gt;0,SUM(B160:J160),"")</f>
        <v>1</v>
      </c>
    </row>
    <row r="161" spans="1:11" ht="14">
      <c r="A161" s="39" t="s">
        <v>199</v>
      </c>
      <c r="B161" s="34">
        <v>1</v>
      </c>
      <c r="C161" s="34">
        <v>1</v>
      </c>
      <c r="D161" s="21"/>
      <c r="E161" s="21"/>
      <c r="F161" s="21"/>
      <c r="G161" s="21"/>
      <c r="H161" s="21"/>
      <c r="I161" s="21"/>
      <c r="J161" s="21"/>
      <c r="K161" s="21">
        <f t="shared" si="2"/>
        <v>2</v>
      </c>
    </row>
    <row r="162" spans="1:11" ht="14">
      <c r="A162" s="39" t="s">
        <v>759</v>
      </c>
      <c r="B162" s="34"/>
      <c r="C162" s="34"/>
      <c r="D162" s="21"/>
      <c r="E162" s="21"/>
      <c r="F162" s="21"/>
      <c r="G162" s="21"/>
      <c r="H162" s="21">
        <v>1</v>
      </c>
      <c r="I162" s="21"/>
      <c r="J162" s="21"/>
      <c r="K162" s="21">
        <f t="shared" si="2"/>
        <v>1</v>
      </c>
    </row>
    <row r="163" spans="1:11" ht="14">
      <c r="A163" s="39" t="s">
        <v>200</v>
      </c>
      <c r="B163" s="21">
        <v>1</v>
      </c>
      <c r="C163" s="21"/>
      <c r="D163" s="21">
        <v>2</v>
      </c>
      <c r="E163" s="21">
        <v>1</v>
      </c>
      <c r="F163" s="21"/>
      <c r="G163" s="21"/>
      <c r="H163" s="21"/>
      <c r="I163" s="21">
        <v>1</v>
      </c>
      <c r="J163" s="21"/>
      <c r="K163" s="21">
        <f t="shared" si="2"/>
        <v>5</v>
      </c>
    </row>
    <row r="164" spans="1:11" ht="14">
      <c r="A164" s="39" t="s">
        <v>336</v>
      </c>
      <c r="B164" s="21">
        <v>1</v>
      </c>
      <c r="C164" s="21"/>
      <c r="D164" s="21"/>
      <c r="E164" s="21"/>
      <c r="F164" s="21"/>
      <c r="G164" s="21"/>
      <c r="H164" s="21"/>
      <c r="I164" s="21"/>
      <c r="J164" s="21"/>
      <c r="K164" s="21">
        <f t="shared" si="2"/>
        <v>1</v>
      </c>
    </row>
    <row r="165" spans="1:11" ht="14">
      <c r="A165" s="39" t="s">
        <v>787</v>
      </c>
      <c r="B165" s="21"/>
      <c r="C165" s="21"/>
      <c r="D165" s="29"/>
      <c r="E165" s="21"/>
      <c r="F165" s="21"/>
      <c r="G165" s="21"/>
      <c r="H165" s="21"/>
      <c r="I165" s="21"/>
      <c r="J165" s="21"/>
      <c r="K165" s="21" t="str">
        <f t="shared" si="2"/>
        <v/>
      </c>
    </row>
    <row r="166" spans="1:11" ht="14">
      <c r="A166" s="39" t="s">
        <v>271</v>
      </c>
      <c r="B166" s="21">
        <v>2</v>
      </c>
      <c r="C166" s="21">
        <v>2</v>
      </c>
      <c r="D166" s="21">
        <v>7</v>
      </c>
      <c r="E166" s="21">
        <v>2</v>
      </c>
      <c r="F166" s="21">
        <v>3</v>
      </c>
      <c r="G166" s="21"/>
      <c r="H166" s="21">
        <v>2</v>
      </c>
      <c r="I166" s="21">
        <v>2</v>
      </c>
      <c r="J166" s="21">
        <v>1</v>
      </c>
      <c r="K166" s="21">
        <f t="shared" si="2"/>
        <v>21</v>
      </c>
    </row>
    <row r="167" spans="1:11" ht="14">
      <c r="A167" s="39" t="s">
        <v>263</v>
      </c>
      <c r="B167" s="21">
        <v>3</v>
      </c>
      <c r="C167" s="21"/>
      <c r="D167" s="22"/>
      <c r="E167" s="34">
        <v>1</v>
      </c>
      <c r="F167" s="34"/>
      <c r="G167" s="34"/>
      <c r="H167" s="22"/>
      <c r="I167" s="21"/>
      <c r="J167" s="22"/>
      <c r="K167" s="21">
        <f t="shared" si="2"/>
        <v>4</v>
      </c>
    </row>
    <row r="168" spans="1:11" ht="14">
      <c r="A168" s="39" t="s">
        <v>206</v>
      </c>
      <c r="B168" s="21"/>
      <c r="C168" s="21"/>
      <c r="D168" s="22"/>
      <c r="E168" s="22"/>
      <c r="F168" s="34">
        <v>1</v>
      </c>
      <c r="G168" s="34">
        <v>1</v>
      </c>
      <c r="H168" s="22"/>
      <c r="I168" s="21"/>
      <c r="J168" s="22"/>
      <c r="K168" s="21">
        <f t="shared" si="2"/>
        <v>2</v>
      </c>
    </row>
    <row r="169" spans="1:11">
      <c r="B169" s="20"/>
      <c r="C169" s="20"/>
      <c r="D169" s="20"/>
      <c r="E169" s="20"/>
      <c r="F169" s="20"/>
      <c r="G169" s="20"/>
      <c r="H169" s="20"/>
      <c r="I169" s="20"/>
      <c r="J169" s="20"/>
      <c r="K169" s="20"/>
    </row>
    <row r="170" spans="1:11" ht="14">
      <c r="A170" s="2" t="s">
        <v>555</v>
      </c>
      <c r="B170" s="20"/>
      <c r="C170" s="20"/>
      <c r="D170" s="20"/>
      <c r="E170" s="20"/>
      <c r="F170" s="20"/>
      <c r="G170" s="20"/>
      <c r="H170" s="20"/>
      <c r="I170" s="20"/>
      <c r="J170" s="20"/>
      <c r="K170" s="20"/>
    </row>
    <row r="171" spans="1:11" ht="14">
      <c r="A171" s="38" t="s">
        <v>264</v>
      </c>
      <c r="B171" s="21"/>
      <c r="C171" s="21">
        <v>2</v>
      </c>
      <c r="D171" s="21"/>
      <c r="E171" s="29">
        <v>3</v>
      </c>
      <c r="F171" s="21"/>
      <c r="G171" s="21"/>
      <c r="H171" s="21"/>
      <c r="I171" s="21"/>
      <c r="J171" s="21"/>
      <c r="K171" s="21">
        <f t="shared" si="2"/>
        <v>5</v>
      </c>
    </row>
    <row r="172" spans="1:11" ht="14">
      <c r="A172" s="39" t="s">
        <v>265</v>
      </c>
      <c r="B172" s="21"/>
      <c r="C172" s="21">
        <v>10</v>
      </c>
      <c r="D172" s="21"/>
      <c r="E172" s="21">
        <v>2</v>
      </c>
      <c r="F172" s="21">
        <v>1</v>
      </c>
      <c r="G172" s="21"/>
      <c r="H172" s="21">
        <v>1</v>
      </c>
      <c r="I172" s="21"/>
      <c r="J172" s="21"/>
      <c r="K172" s="21">
        <f t="shared" si="2"/>
        <v>14</v>
      </c>
    </row>
    <row r="173" spans="1:11" ht="14">
      <c r="A173" s="39" t="s">
        <v>126</v>
      </c>
      <c r="B173" s="21">
        <v>2</v>
      </c>
      <c r="C173" s="21"/>
      <c r="D173" s="21"/>
      <c r="E173" s="21"/>
      <c r="F173" s="21"/>
      <c r="G173" s="21"/>
      <c r="H173" s="21">
        <v>1</v>
      </c>
      <c r="I173" s="21">
        <v>1</v>
      </c>
      <c r="J173" s="21"/>
      <c r="K173" s="21">
        <f t="shared" si="2"/>
        <v>4</v>
      </c>
    </row>
    <row r="174" spans="1:11" ht="14">
      <c r="A174" s="39" t="s">
        <v>127</v>
      </c>
      <c r="B174" s="21"/>
      <c r="C174" s="21"/>
      <c r="D174" s="21"/>
      <c r="E174" s="21"/>
      <c r="F174" s="21"/>
      <c r="G174" s="21"/>
      <c r="H174" s="21">
        <v>1</v>
      </c>
      <c r="I174" s="21"/>
      <c r="J174" s="21"/>
      <c r="K174" s="21">
        <f t="shared" si="2"/>
        <v>1</v>
      </c>
    </row>
    <row r="175" spans="1:11" ht="14">
      <c r="A175" s="39" t="s">
        <v>128</v>
      </c>
      <c r="B175" s="21">
        <v>5</v>
      </c>
      <c r="C175" s="21"/>
      <c r="D175" s="21"/>
      <c r="E175" s="21">
        <v>9</v>
      </c>
      <c r="F175" s="21"/>
      <c r="G175" s="21"/>
      <c r="H175" s="21">
        <v>1</v>
      </c>
      <c r="I175" s="21">
        <v>1</v>
      </c>
      <c r="J175" s="21"/>
      <c r="K175" s="21">
        <f t="shared" si="2"/>
        <v>16</v>
      </c>
    </row>
    <row r="176" spans="1:11" ht="14">
      <c r="A176" s="39" t="s">
        <v>270</v>
      </c>
      <c r="B176" s="21"/>
      <c r="C176" s="21"/>
      <c r="D176" s="21"/>
      <c r="E176" s="21">
        <v>1</v>
      </c>
      <c r="F176" s="21"/>
      <c r="G176" s="21"/>
      <c r="H176" s="21"/>
      <c r="I176" s="21"/>
      <c r="J176" s="21"/>
      <c r="K176" s="21">
        <f t="shared" si="2"/>
        <v>1</v>
      </c>
    </row>
    <row r="177" spans="1:11" ht="14">
      <c r="A177" s="39" t="s">
        <v>275</v>
      </c>
      <c r="B177" s="21"/>
      <c r="C177" s="21"/>
      <c r="D177" s="21"/>
      <c r="E177" s="21"/>
      <c r="F177" s="21"/>
      <c r="G177" s="21"/>
      <c r="H177" s="21"/>
      <c r="I177" s="21"/>
      <c r="J177" s="21"/>
      <c r="K177" s="21" t="str">
        <f t="shared" si="2"/>
        <v/>
      </c>
    </row>
    <row r="178" spans="1:11" ht="14">
      <c r="A178" s="39" t="s">
        <v>4</v>
      </c>
      <c r="B178" s="21"/>
      <c r="C178" s="21"/>
      <c r="D178" s="21"/>
      <c r="E178" s="21"/>
      <c r="F178" s="21"/>
      <c r="G178" s="21">
        <v>7</v>
      </c>
      <c r="H178" s="21">
        <v>2</v>
      </c>
      <c r="I178" s="21"/>
      <c r="J178" s="21">
        <v>4</v>
      </c>
      <c r="K178" s="21">
        <f t="shared" si="2"/>
        <v>13</v>
      </c>
    </row>
    <row r="179" spans="1:11" ht="14">
      <c r="A179" s="39" t="s">
        <v>142</v>
      </c>
      <c r="B179" s="21"/>
      <c r="C179" s="21"/>
      <c r="D179" s="21">
        <v>2</v>
      </c>
      <c r="E179" s="21"/>
      <c r="F179" s="21">
        <v>3</v>
      </c>
      <c r="G179" s="21">
        <v>4</v>
      </c>
      <c r="H179" s="21"/>
      <c r="I179" s="21">
        <v>22</v>
      </c>
      <c r="J179" s="21"/>
      <c r="K179" s="21">
        <f t="shared" si="2"/>
        <v>31</v>
      </c>
    </row>
    <row r="180" spans="1:11" ht="14">
      <c r="A180" s="39" t="s">
        <v>143</v>
      </c>
      <c r="B180" s="21"/>
      <c r="C180" s="21">
        <v>2</v>
      </c>
      <c r="D180" s="21"/>
      <c r="E180" s="21">
        <v>3</v>
      </c>
      <c r="F180" s="21">
        <v>6</v>
      </c>
      <c r="G180" s="21">
        <v>19</v>
      </c>
      <c r="H180" s="21">
        <v>11</v>
      </c>
      <c r="I180" s="21"/>
      <c r="J180" s="21">
        <v>21</v>
      </c>
      <c r="K180" s="21">
        <f t="shared" si="2"/>
        <v>62</v>
      </c>
    </row>
    <row r="181" spans="1:11" ht="14">
      <c r="A181" s="39" t="s">
        <v>903</v>
      </c>
      <c r="B181" s="21"/>
      <c r="C181" s="21"/>
      <c r="D181" s="21"/>
      <c r="E181" s="21"/>
      <c r="F181" s="21"/>
      <c r="G181" s="21"/>
      <c r="H181" s="21">
        <v>2</v>
      </c>
      <c r="I181" s="21"/>
      <c r="J181" s="21"/>
      <c r="K181" s="21">
        <f t="shared" si="2"/>
        <v>2</v>
      </c>
    </row>
    <row r="182" spans="1:11" ht="14">
      <c r="A182" s="39" t="s">
        <v>497</v>
      </c>
      <c r="B182" s="21"/>
      <c r="C182" s="21"/>
      <c r="D182" s="21"/>
      <c r="E182" s="21"/>
      <c r="F182" s="21"/>
      <c r="G182" s="21"/>
      <c r="H182" s="21"/>
      <c r="I182" s="21"/>
      <c r="J182" s="21">
        <v>1</v>
      </c>
      <c r="K182" s="21">
        <f t="shared" si="2"/>
        <v>1</v>
      </c>
    </row>
    <row r="183" spans="1:11">
      <c r="B183" s="20"/>
      <c r="C183" s="20"/>
      <c r="D183" s="20"/>
      <c r="E183" s="20"/>
      <c r="F183" s="20"/>
      <c r="G183" s="20"/>
      <c r="H183" s="20"/>
      <c r="I183" s="20"/>
      <c r="J183" s="20"/>
      <c r="K183" s="20"/>
    </row>
    <row r="184" spans="1:11" ht="14">
      <c r="A184" s="2" t="s">
        <v>556</v>
      </c>
      <c r="B184" s="20"/>
      <c r="C184" s="20"/>
      <c r="D184" s="20"/>
      <c r="E184" s="20"/>
      <c r="F184" s="20"/>
      <c r="G184" s="20"/>
      <c r="H184" s="20"/>
      <c r="I184" s="20"/>
      <c r="J184" s="20"/>
      <c r="K184" s="20"/>
    </row>
    <row r="185" spans="1:11" ht="14">
      <c r="A185" s="38" t="s">
        <v>341</v>
      </c>
      <c r="B185" s="21">
        <v>8</v>
      </c>
      <c r="C185" s="21">
        <v>3</v>
      </c>
      <c r="D185" s="21">
        <v>6</v>
      </c>
      <c r="E185" s="21">
        <v>2</v>
      </c>
      <c r="F185" s="21"/>
      <c r="G185" s="21"/>
      <c r="H185" s="21">
        <v>2</v>
      </c>
      <c r="I185" s="21">
        <v>4</v>
      </c>
      <c r="J185" s="21"/>
      <c r="K185" s="21">
        <f t="shared" si="2"/>
        <v>25</v>
      </c>
    </row>
    <row r="186" spans="1:11" ht="14">
      <c r="A186" s="39" t="s">
        <v>482</v>
      </c>
      <c r="B186" s="29"/>
      <c r="C186" s="21"/>
      <c r="D186" s="21"/>
      <c r="E186" s="21"/>
      <c r="F186" s="21"/>
      <c r="G186" s="21"/>
      <c r="H186" s="21"/>
      <c r="I186" s="21"/>
      <c r="J186" s="21"/>
      <c r="K186" s="21" t="str">
        <f t="shared" si="2"/>
        <v/>
      </c>
    </row>
    <row r="187" spans="1:11" ht="14">
      <c r="A187" s="39" t="s">
        <v>502</v>
      </c>
      <c r="B187" s="21">
        <v>9</v>
      </c>
      <c r="C187" s="21">
        <v>3</v>
      </c>
      <c r="D187" s="21">
        <v>7</v>
      </c>
      <c r="E187" s="21">
        <v>1</v>
      </c>
      <c r="F187" s="21"/>
      <c r="G187" s="21"/>
      <c r="H187" s="21">
        <v>1</v>
      </c>
      <c r="I187" s="21">
        <v>7</v>
      </c>
      <c r="J187" s="21"/>
      <c r="K187" s="21">
        <f t="shared" si="2"/>
        <v>28</v>
      </c>
    </row>
    <row r="188" spans="1:11" ht="14">
      <c r="A188" s="39" t="s">
        <v>741</v>
      </c>
      <c r="B188" s="21">
        <v>7</v>
      </c>
      <c r="C188" s="21"/>
      <c r="D188" s="21"/>
      <c r="E188" s="21"/>
      <c r="F188" s="21"/>
      <c r="G188" s="21"/>
      <c r="H188" s="21"/>
      <c r="I188" s="21"/>
      <c r="J188" s="21"/>
      <c r="K188" s="21">
        <f t="shared" si="2"/>
        <v>7</v>
      </c>
    </row>
    <row r="189" spans="1:11" ht="14">
      <c r="A189" s="39" t="s">
        <v>132</v>
      </c>
      <c r="B189" s="21"/>
      <c r="C189" s="21"/>
      <c r="D189" s="21"/>
      <c r="E189" s="21"/>
      <c r="F189" s="21"/>
      <c r="G189" s="21"/>
      <c r="H189" s="21"/>
      <c r="I189" s="21"/>
      <c r="J189" s="21"/>
      <c r="K189" s="21" t="str">
        <f t="shared" si="2"/>
        <v/>
      </c>
    </row>
    <row r="190" spans="1:11">
      <c r="B190" s="20"/>
      <c r="C190" s="20"/>
      <c r="D190" s="20"/>
      <c r="E190" s="20"/>
      <c r="F190" s="20"/>
      <c r="G190" s="20"/>
      <c r="H190" s="20"/>
      <c r="I190" s="20"/>
      <c r="J190" s="20"/>
      <c r="K190" s="20"/>
    </row>
    <row r="191" spans="1:11" ht="14">
      <c r="A191" s="2" t="s">
        <v>557</v>
      </c>
      <c r="B191" s="20"/>
      <c r="C191" s="20"/>
      <c r="D191" s="20"/>
      <c r="E191" s="20"/>
      <c r="F191" s="20"/>
      <c r="G191" s="20"/>
      <c r="H191" s="20"/>
      <c r="I191" s="20"/>
      <c r="J191" s="20"/>
      <c r="K191" s="20"/>
    </row>
    <row r="192" spans="1:11" ht="14">
      <c r="A192" s="39" t="s">
        <v>309</v>
      </c>
      <c r="B192" s="21"/>
      <c r="C192" s="21"/>
      <c r="D192" s="21"/>
      <c r="E192" s="21"/>
      <c r="F192" s="21"/>
      <c r="G192" s="21"/>
      <c r="H192" s="21"/>
      <c r="I192" s="21"/>
      <c r="J192" s="21"/>
      <c r="K192" s="21" t="str">
        <f t="shared" si="2"/>
        <v/>
      </c>
    </row>
    <row r="193" spans="1:11" ht="14">
      <c r="A193" s="38" t="s">
        <v>343</v>
      </c>
      <c r="B193" s="21"/>
      <c r="C193" s="21">
        <v>8</v>
      </c>
      <c r="D193" s="21">
        <v>3</v>
      </c>
      <c r="E193" s="21">
        <v>1</v>
      </c>
      <c r="F193" s="21">
        <v>4</v>
      </c>
      <c r="G193" s="21">
        <v>2</v>
      </c>
      <c r="H193" s="21">
        <v>3</v>
      </c>
      <c r="I193" s="21">
        <v>1</v>
      </c>
      <c r="J193" s="21"/>
      <c r="K193" s="21">
        <f t="shared" si="2"/>
        <v>22</v>
      </c>
    </row>
    <row r="194" spans="1:11" ht="14">
      <c r="A194" s="39" t="s">
        <v>495</v>
      </c>
      <c r="B194" s="21">
        <v>8</v>
      </c>
      <c r="C194" s="21">
        <v>1</v>
      </c>
      <c r="D194" s="21">
        <v>20</v>
      </c>
      <c r="E194" s="21"/>
      <c r="F194" s="21">
        <v>8</v>
      </c>
      <c r="G194" s="21">
        <v>14</v>
      </c>
      <c r="H194" s="21">
        <v>1</v>
      </c>
      <c r="I194" s="21">
        <v>2</v>
      </c>
      <c r="J194" s="21"/>
      <c r="K194" s="21">
        <f t="shared" si="2"/>
        <v>54</v>
      </c>
    </row>
    <row r="195" spans="1:11" ht="14">
      <c r="A195" s="39" t="s">
        <v>496</v>
      </c>
      <c r="B195" s="21"/>
      <c r="C195" s="21"/>
      <c r="D195" s="21"/>
      <c r="E195" s="21"/>
      <c r="F195" s="21"/>
      <c r="G195" s="21">
        <v>1</v>
      </c>
      <c r="H195" s="21">
        <v>4</v>
      </c>
      <c r="I195" s="21">
        <v>4</v>
      </c>
      <c r="J195" s="21">
        <v>16</v>
      </c>
      <c r="K195" s="21">
        <f t="shared" si="2"/>
        <v>25</v>
      </c>
    </row>
    <row r="196" spans="1:11" ht="14">
      <c r="A196" s="39" t="s">
        <v>793</v>
      </c>
      <c r="B196" s="21">
        <v>11</v>
      </c>
      <c r="C196" s="21">
        <v>6</v>
      </c>
      <c r="D196" s="21">
        <v>13</v>
      </c>
      <c r="E196" s="21">
        <v>4</v>
      </c>
      <c r="F196" s="21">
        <v>11</v>
      </c>
      <c r="G196" s="21">
        <v>32</v>
      </c>
      <c r="H196" s="21"/>
      <c r="I196" s="21">
        <v>2</v>
      </c>
      <c r="J196" s="21">
        <v>15</v>
      </c>
      <c r="K196" s="21">
        <f t="shared" si="2"/>
        <v>94</v>
      </c>
    </row>
    <row r="197" spans="1:11" ht="14">
      <c r="A197" s="39" t="s">
        <v>794</v>
      </c>
      <c r="B197" s="21">
        <v>3</v>
      </c>
      <c r="C197" s="21">
        <v>24</v>
      </c>
      <c r="D197" s="21">
        <v>2</v>
      </c>
      <c r="E197" s="21">
        <v>4</v>
      </c>
      <c r="F197" s="21">
        <v>8</v>
      </c>
      <c r="G197" s="21">
        <v>29</v>
      </c>
      <c r="H197" s="21">
        <v>21</v>
      </c>
      <c r="I197" s="21">
        <v>6</v>
      </c>
      <c r="J197" s="21">
        <v>34</v>
      </c>
      <c r="K197" s="21">
        <f t="shared" si="2"/>
        <v>131</v>
      </c>
    </row>
    <row r="198" spans="1:11">
      <c r="B198" s="20"/>
      <c r="C198" s="20"/>
      <c r="D198" s="20"/>
      <c r="E198" s="20"/>
      <c r="F198" s="20"/>
      <c r="G198" s="20"/>
      <c r="H198" s="20"/>
      <c r="I198" s="20"/>
      <c r="J198" s="20"/>
      <c r="K198" s="20"/>
    </row>
    <row r="199" spans="1:11" ht="14">
      <c r="A199" s="2" t="s">
        <v>558</v>
      </c>
      <c r="B199" s="20"/>
      <c r="C199" s="20"/>
      <c r="D199" s="20"/>
      <c r="E199" s="20"/>
      <c r="F199" s="20"/>
      <c r="G199" s="20"/>
      <c r="H199" s="20"/>
      <c r="I199" s="20"/>
      <c r="J199" s="20"/>
      <c r="K199" s="20"/>
    </row>
    <row r="200" spans="1:11" ht="14">
      <c r="A200" s="38" t="s">
        <v>470</v>
      </c>
      <c r="B200" s="21"/>
      <c r="C200" s="21"/>
      <c r="D200" s="21"/>
      <c r="E200" s="21"/>
      <c r="F200" s="21"/>
      <c r="G200" s="21"/>
      <c r="H200" s="21"/>
      <c r="I200" s="21"/>
      <c r="J200" s="21">
        <v>58</v>
      </c>
      <c r="K200" s="21">
        <f t="shared" si="2"/>
        <v>58</v>
      </c>
    </row>
    <row r="201" spans="1:11" ht="14">
      <c r="A201" s="39" t="s">
        <v>727</v>
      </c>
      <c r="B201" s="21"/>
      <c r="C201" s="29"/>
      <c r="D201" s="21"/>
      <c r="E201" s="21"/>
      <c r="F201" s="21">
        <v>1</v>
      </c>
      <c r="G201" s="21"/>
      <c r="H201" s="21"/>
      <c r="I201" s="21"/>
      <c r="J201" s="21"/>
      <c r="K201" s="21">
        <f t="shared" si="2"/>
        <v>1</v>
      </c>
    </row>
    <row r="202" spans="1:11" ht="14">
      <c r="A202" s="39" t="s">
        <v>471</v>
      </c>
      <c r="B202" s="21">
        <v>3</v>
      </c>
      <c r="C202" s="21">
        <v>14</v>
      </c>
      <c r="D202" s="21">
        <v>8</v>
      </c>
      <c r="E202" s="21">
        <v>268</v>
      </c>
      <c r="F202" s="21"/>
      <c r="G202" s="21"/>
      <c r="H202" s="21">
        <v>3</v>
      </c>
      <c r="I202" s="21"/>
      <c r="J202" s="21">
        <v>26</v>
      </c>
      <c r="K202" s="21">
        <f t="shared" si="2"/>
        <v>322</v>
      </c>
    </row>
    <row r="203" spans="1:11" ht="14">
      <c r="A203" s="39" t="s">
        <v>472</v>
      </c>
      <c r="B203" s="21">
        <v>10</v>
      </c>
      <c r="C203" s="21">
        <v>13</v>
      </c>
      <c r="D203" s="21">
        <v>84</v>
      </c>
      <c r="E203" s="21"/>
      <c r="F203" s="21">
        <v>15</v>
      </c>
      <c r="G203" s="21">
        <v>81</v>
      </c>
      <c r="H203" s="21">
        <v>9</v>
      </c>
      <c r="I203" s="21">
        <v>53</v>
      </c>
      <c r="J203" s="21">
        <v>4</v>
      </c>
      <c r="K203" s="21">
        <f t="shared" si="2"/>
        <v>269</v>
      </c>
    </row>
    <row r="204" spans="1:11" ht="14">
      <c r="A204" s="39" t="s">
        <v>473</v>
      </c>
      <c r="B204" s="21">
        <v>4</v>
      </c>
      <c r="C204" s="21">
        <v>6</v>
      </c>
      <c r="D204" s="21"/>
      <c r="E204" s="21"/>
      <c r="F204" s="21"/>
      <c r="G204" s="21"/>
      <c r="H204" s="21">
        <v>2</v>
      </c>
      <c r="I204" s="21"/>
      <c r="J204" s="21">
        <v>2</v>
      </c>
      <c r="K204" s="21">
        <f t="shared" si="2"/>
        <v>14</v>
      </c>
    </row>
    <row r="205" spans="1:11" ht="14">
      <c r="A205" s="39" t="s">
        <v>474</v>
      </c>
      <c r="B205" s="21"/>
      <c r="C205" s="21"/>
      <c r="D205" s="21"/>
      <c r="E205" s="21"/>
      <c r="F205" s="21"/>
      <c r="G205" s="21"/>
      <c r="H205" s="21"/>
      <c r="I205" s="21"/>
      <c r="J205" s="29"/>
      <c r="K205" s="21" t="str">
        <f t="shared" si="2"/>
        <v/>
      </c>
    </row>
    <row r="206" spans="1:11" ht="14">
      <c r="A206" s="39" t="s">
        <v>475</v>
      </c>
      <c r="B206" s="21"/>
      <c r="C206" s="21">
        <v>3</v>
      </c>
      <c r="D206" s="21"/>
      <c r="E206" s="21">
        <v>119</v>
      </c>
      <c r="F206" s="21">
        <v>307</v>
      </c>
      <c r="G206" s="21">
        <v>50</v>
      </c>
      <c r="H206" s="21">
        <v>1</v>
      </c>
      <c r="I206" s="21">
        <v>75</v>
      </c>
      <c r="J206" s="21">
        <v>71</v>
      </c>
      <c r="K206" s="21">
        <f t="shared" si="2"/>
        <v>626</v>
      </c>
    </row>
    <row r="207" spans="1:11" ht="14">
      <c r="A207" s="39" t="s">
        <v>317</v>
      </c>
      <c r="B207" s="21">
        <v>4</v>
      </c>
      <c r="C207" s="21"/>
      <c r="D207" s="21"/>
      <c r="E207" s="21">
        <v>50</v>
      </c>
      <c r="F207" s="21">
        <v>2</v>
      </c>
      <c r="G207" s="21">
        <v>16</v>
      </c>
      <c r="H207" s="21">
        <v>4</v>
      </c>
      <c r="I207" s="21">
        <v>20</v>
      </c>
      <c r="J207" s="21">
        <v>12</v>
      </c>
      <c r="K207" s="21">
        <f t="shared" si="2"/>
        <v>108</v>
      </c>
    </row>
    <row r="208" spans="1:11" ht="14">
      <c r="A208" s="39" t="s">
        <v>345</v>
      </c>
      <c r="B208" s="21"/>
      <c r="C208" s="21"/>
      <c r="D208" s="21"/>
      <c r="E208" s="21"/>
      <c r="F208" s="21"/>
      <c r="G208" s="21"/>
      <c r="H208" s="21"/>
      <c r="I208" s="21"/>
      <c r="J208" s="21"/>
      <c r="K208" s="21" t="str">
        <f t="shared" si="2"/>
        <v/>
      </c>
    </row>
    <row r="209" spans="1:11">
      <c r="B209" s="20"/>
      <c r="C209" s="20"/>
      <c r="D209" s="20"/>
      <c r="E209" s="20"/>
      <c r="F209" s="20"/>
      <c r="G209" s="20"/>
      <c r="H209" s="20"/>
      <c r="I209" s="20"/>
      <c r="J209" s="20"/>
      <c r="K209" s="20"/>
    </row>
    <row r="210" spans="1:11" ht="14">
      <c r="A210" s="2" t="s">
        <v>698</v>
      </c>
      <c r="B210" s="20"/>
      <c r="C210" s="20"/>
      <c r="D210" s="20"/>
      <c r="E210" s="20"/>
      <c r="F210" s="20"/>
      <c r="G210" s="20"/>
      <c r="H210" s="20"/>
      <c r="I210" s="20"/>
      <c r="J210" s="20"/>
      <c r="K210" s="20"/>
    </row>
    <row r="211" spans="1:11" ht="14">
      <c r="A211" s="38" t="s">
        <v>165</v>
      </c>
      <c r="B211" s="21">
        <v>2</v>
      </c>
      <c r="C211" s="21">
        <v>6</v>
      </c>
      <c r="D211" s="21">
        <v>8</v>
      </c>
      <c r="E211" s="21"/>
      <c r="F211" s="21">
        <v>3</v>
      </c>
      <c r="G211" s="21">
        <v>11</v>
      </c>
      <c r="H211" s="21"/>
      <c r="I211" s="21">
        <v>1</v>
      </c>
      <c r="J211" s="21"/>
      <c r="K211" s="21">
        <f t="shared" si="2"/>
        <v>31</v>
      </c>
    </row>
    <row r="212" spans="1:11" ht="14">
      <c r="A212" s="39" t="s">
        <v>320</v>
      </c>
      <c r="B212" s="21"/>
      <c r="C212" s="21"/>
      <c r="D212" s="21"/>
      <c r="E212" s="21">
        <v>8</v>
      </c>
      <c r="F212" s="21"/>
      <c r="G212" s="21">
        <v>3</v>
      </c>
      <c r="H212" s="21"/>
      <c r="I212" s="21"/>
      <c r="J212" s="21"/>
      <c r="K212" s="21">
        <f t="shared" si="2"/>
        <v>11</v>
      </c>
    </row>
    <row r="213" spans="1:11" ht="14">
      <c r="A213" s="39" t="s">
        <v>172</v>
      </c>
      <c r="B213" s="21">
        <v>4</v>
      </c>
      <c r="C213" s="21">
        <v>2</v>
      </c>
      <c r="D213" s="21">
        <v>2</v>
      </c>
      <c r="E213" s="21"/>
      <c r="F213" s="21"/>
      <c r="G213" s="21"/>
      <c r="H213" s="21"/>
      <c r="I213" s="21"/>
      <c r="J213" s="21"/>
      <c r="K213" s="21">
        <f t="shared" si="2"/>
        <v>8</v>
      </c>
    </row>
    <row r="214" spans="1:11" ht="14">
      <c r="A214" s="59" t="s">
        <v>617</v>
      </c>
      <c r="B214" s="21"/>
      <c r="C214" s="21"/>
      <c r="D214" s="21"/>
      <c r="E214" s="21"/>
      <c r="F214" s="21"/>
      <c r="G214" s="21"/>
      <c r="H214" s="21"/>
      <c r="I214" s="21"/>
      <c r="J214" s="21"/>
      <c r="K214" s="21" t="str">
        <f t="shared" si="2"/>
        <v/>
      </c>
    </row>
    <row r="215" spans="1:11" ht="14">
      <c r="A215" s="39" t="s">
        <v>133</v>
      </c>
      <c r="B215" s="21"/>
      <c r="C215" s="21"/>
      <c r="D215" s="21"/>
      <c r="E215" s="21"/>
      <c r="F215" s="21"/>
      <c r="G215" s="21"/>
      <c r="H215" s="21"/>
      <c r="I215" s="21">
        <v>4</v>
      </c>
      <c r="J215" s="29"/>
      <c r="K215" s="21">
        <f t="shared" si="2"/>
        <v>4</v>
      </c>
    </row>
    <row r="216" spans="1:11">
      <c r="A216" s="51"/>
      <c r="B216" s="20"/>
      <c r="C216" s="20"/>
      <c r="D216" s="20"/>
      <c r="E216" s="20"/>
      <c r="F216" s="20"/>
      <c r="G216" s="20"/>
      <c r="H216" s="20"/>
      <c r="I216" s="20"/>
      <c r="J216" s="20"/>
      <c r="K216" s="20" t="str">
        <f t="shared" si="2"/>
        <v/>
      </c>
    </row>
    <row r="217" spans="1:11" ht="14">
      <c r="A217" s="2" t="s">
        <v>699</v>
      </c>
      <c r="B217" s="20"/>
      <c r="C217" s="20"/>
      <c r="D217" s="20"/>
      <c r="E217" s="20"/>
      <c r="F217" s="20"/>
      <c r="G217" s="20"/>
      <c r="H217" s="20"/>
      <c r="I217" s="20"/>
      <c r="J217" s="20"/>
      <c r="K217" s="20" t="str">
        <f t="shared" si="2"/>
        <v/>
      </c>
    </row>
    <row r="218" spans="1:11" ht="14">
      <c r="A218" s="38" t="s">
        <v>75</v>
      </c>
      <c r="B218" s="21">
        <v>8</v>
      </c>
      <c r="C218" s="21" t="s">
        <v>14</v>
      </c>
      <c r="D218" s="21">
        <v>4</v>
      </c>
      <c r="E218" s="21">
        <v>20</v>
      </c>
      <c r="F218" s="21">
        <v>3</v>
      </c>
      <c r="G218" s="21"/>
      <c r="H218" s="21">
        <v>2</v>
      </c>
      <c r="I218" s="21"/>
      <c r="J218" s="21"/>
      <c r="K218" s="21">
        <f t="shared" si="2"/>
        <v>37</v>
      </c>
    </row>
    <row r="219" spans="1:11" ht="14">
      <c r="A219" s="39" t="s">
        <v>181</v>
      </c>
      <c r="B219" s="21">
        <v>1</v>
      </c>
      <c r="C219" s="21"/>
      <c r="D219" s="21"/>
      <c r="E219" s="21"/>
      <c r="F219" s="21">
        <v>1</v>
      </c>
      <c r="G219" s="21">
        <v>2</v>
      </c>
      <c r="H219" s="21"/>
      <c r="I219" s="21"/>
      <c r="J219" s="21"/>
      <c r="K219" s="21">
        <f t="shared" si="2"/>
        <v>4</v>
      </c>
    </row>
    <row r="220" spans="1:11" ht="14">
      <c r="A220" s="39" t="s">
        <v>325</v>
      </c>
      <c r="B220" s="21"/>
      <c r="C220" s="21"/>
      <c r="D220" s="21"/>
      <c r="E220" s="21"/>
      <c r="F220" s="21"/>
      <c r="G220" s="21"/>
      <c r="H220" s="21"/>
      <c r="I220" s="21"/>
      <c r="J220" s="21"/>
      <c r="K220" s="21" t="str">
        <f t="shared" si="2"/>
        <v/>
      </c>
    </row>
    <row r="221" spans="1:11" ht="14">
      <c r="A221" s="39" t="s">
        <v>326</v>
      </c>
      <c r="B221" s="21"/>
      <c r="C221" s="21"/>
      <c r="D221" s="21">
        <v>1</v>
      </c>
      <c r="E221" s="21"/>
      <c r="F221" s="21"/>
      <c r="G221" s="21"/>
      <c r="H221" s="21"/>
      <c r="I221" s="21"/>
      <c r="J221" s="21"/>
      <c r="K221" s="21">
        <f t="shared" si="2"/>
        <v>1</v>
      </c>
    </row>
    <row r="222" spans="1:11">
      <c r="B222" s="20"/>
      <c r="C222" s="20"/>
      <c r="D222" s="20"/>
      <c r="E222" s="20"/>
      <c r="F222" s="20"/>
      <c r="G222" s="20"/>
      <c r="H222" s="20"/>
      <c r="I222" s="20"/>
      <c r="J222" s="20"/>
      <c r="K222" s="20"/>
    </row>
    <row r="223" spans="1:11" ht="14">
      <c r="A223" s="2" t="s">
        <v>560</v>
      </c>
      <c r="B223" s="20"/>
      <c r="C223" s="20"/>
      <c r="D223" s="20"/>
      <c r="E223" s="20"/>
      <c r="F223" s="20"/>
      <c r="G223" s="20"/>
      <c r="H223" s="20"/>
      <c r="I223" s="20"/>
      <c r="J223" s="20"/>
      <c r="K223" s="20"/>
    </row>
    <row r="224" spans="1:11" ht="14">
      <c r="A224" s="38" t="s">
        <v>327</v>
      </c>
      <c r="B224" s="21"/>
      <c r="C224" s="21"/>
      <c r="D224" s="21"/>
      <c r="E224" s="21"/>
      <c r="F224" s="21"/>
      <c r="G224" s="21"/>
      <c r="H224" s="21"/>
      <c r="I224" s="21">
        <v>3</v>
      </c>
      <c r="J224" s="21"/>
      <c r="K224" s="21">
        <f t="shared" si="2"/>
        <v>3</v>
      </c>
    </row>
    <row r="225" spans="1:11" ht="14">
      <c r="A225" s="39" t="s">
        <v>478</v>
      </c>
      <c r="B225" s="21"/>
      <c r="C225" s="21"/>
      <c r="D225" s="21"/>
      <c r="E225" s="21"/>
      <c r="F225" s="21"/>
      <c r="G225" s="21"/>
      <c r="H225" s="21"/>
      <c r="I225" s="21">
        <v>1</v>
      </c>
      <c r="J225" s="21"/>
      <c r="K225" s="21">
        <f t="shared" si="2"/>
        <v>1</v>
      </c>
    </row>
    <row r="226" spans="1:11" ht="14">
      <c r="A226" s="39" t="s">
        <v>629</v>
      </c>
      <c r="B226" s="21"/>
      <c r="C226" s="21"/>
      <c r="D226" s="21">
        <v>4</v>
      </c>
      <c r="E226" s="21"/>
      <c r="F226" s="21"/>
      <c r="G226" s="21"/>
      <c r="H226" s="21">
        <v>2</v>
      </c>
      <c r="I226" s="21">
        <v>4</v>
      </c>
      <c r="J226" s="21"/>
      <c r="K226" s="21">
        <f t="shared" si="2"/>
        <v>10</v>
      </c>
    </row>
    <row r="227" spans="1:11" ht="14">
      <c r="A227" s="39" t="s">
        <v>630</v>
      </c>
      <c r="B227" s="21">
        <v>38</v>
      </c>
      <c r="C227" s="21"/>
      <c r="D227" s="21">
        <v>1</v>
      </c>
      <c r="E227" s="21">
        <v>11</v>
      </c>
      <c r="F227" s="21">
        <v>2</v>
      </c>
      <c r="G227" s="21"/>
      <c r="H227" s="21"/>
      <c r="I227" s="21"/>
      <c r="J227" s="21"/>
      <c r="K227" s="21">
        <f t="shared" si="2"/>
        <v>52</v>
      </c>
    </row>
    <row r="228" spans="1:11" ht="14">
      <c r="A228" s="39" t="s">
        <v>207</v>
      </c>
      <c r="B228" s="21">
        <v>2</v>
      </c>
      <c r="C228" s="21"/>
      <c r="D228" s="21"/>
      <c r="E228" s="21"/>
      <c r="F228" s="21"/>
      <c r="G228" s="21"/>
      <c r="H228" s="21"/>
      <c r="I228" s="21"/>
      <c r="J228" s="21"/>
      <c r="K228" s="21">
        <f t="shared" si="2"/>
        <v>2</v>
      </c>
    </row>
    <row r="229" spans="1:11" ht="14">
      <c r="A229" s="39" t="s">
        <v>8</v>
      </c>
      <c r="B229" s="21"/>
      <c r="C229" s="21"/>
      <c r="D229" s="21"/>
      <c r="E229" s="21"/>
      <c r="F229" s="21"/>
      <c r="G229" s="21"/>
      <c r="H229" s="21"/>
      <c r="I229" s="21"/>
      <c r="J229" s="21">
        <v>1</v>
      </c>
      <c r="K229" s="21">
        <f t="shared" si="2"/>
        <v>1</v>
      </c>
    </row>
    <row r="230" spans="1:11">
      <c r="B230" s="20"/>
      <c r="C230" s="20"/>
      <c r="D230" s="20"/>
      <c r="E230" s="20"/>
      <c r="F230" s="20"/>
      <c r="G230" s="20"/>
      <c r="H230" s="20"/>
      <c r="I230" s="20"/>
      <c r="J230" s="20"/>
      <c r="K230" s="20"/>
    </row>
    <row r="231" spans="1:11" ht="14">
      <c r="A231" s="2" t="s">
        <v>561</v>
      </c>
      <c r="B231" s="20"/>
      <c r="C231" s="20"/>
      <c r="D231" s="20"/>
      <c r="E231" s="20"/>
      <c r="F231" s="20"/>
      <c r="G231" s="20"/>
      <c r="H231" s="20"/>
      <c r="I231" s="20"/>
      <c r="J231" s="20"/>
      <c r="K231" s="20"/>
    </row>
    <row r="232" spans="1:11" ht="14">
      <c r="A232" s="39" t="s">
        <v>595</v>
      </c>
      <c r="B232" s="21"/>
      <c r="C232" s="21">
        <v>1</v>
      </c>
      <c r="D232" s="21"/>
      <c r="E232" s="21"/>
      <c r="F232" s="21"/>
      <c r="G232" s="21">
        <v>2</v>
      </c>
      <c r="H232" s="21"/>
      <c r="I232" s="21"/>
      <c r="J232" s="21"/>
      <c r="K232" s="21">
        <f t="shared" ref="K232:K299" si="3">IF(SUM(B232:J232)&gt;0,SUM(B232:J232),"")</f>
        <v>3</v>
      </c>
    </row>
    <row r="233" spans="1:11">
      <c r="A233" s="54"/>
      <c r="B233" s="20"/>
      <c r="C233" s="20"/>
      <c r="D233" s="20"/>
      <c r="E233" s="20"/>
      <c r="F233" s="20"/>
      <c r="G233" s="20"/>
      <c r="H233" s="20"/>
      <c r="I233" s="20"/>
      <c r="J233" s="20"/>
      <c r="K233" s="20"/>
    </row>
    <row r="234" spans="1:11" ht="14">
      <c r="A234" s="2" t="s">
        <v>562</v>
      </c>
      <c r="B234" s="20"/>
      <c r="C234" s="20"/>
      <c r="D234" s="20"/>
      <c r="E234" s="20"/>
      <c r="F234" s="20"/>
      <c r="G234" s="20"/>
      <c r="H234" s="20"/>
      <c r="I234" s="20"/>
      <c r="J234" s="20"/>
      <c r="K234" s="20"/>
    </row>
    <row r="235" spans="1:11" ht="14">
      <c r="A235" s="38" t="s">
        <v>596</v>
      </c>
      <c r="B235" s="21">
        <v>6</v>
      </c>
      <c r="C235" s="21"/>
      <c r="D235" s="21"/>
      <c r="E235" s="21"/>
      <c r="F235" s="21"/>
      <c r="G235" s="21"/>
      <c r="H235" s="21"/>
      <c r="I235" s="21">
        <v>2</v>
      </c>
      <c r="J235" s="21"/>
      <c r="K235" s="21">
        <f t="shared" si="3"/>
        <v>8</v>
      </c>
    </row>
    <row r="236" spans="1:11" ht="14">
      <c r="A236" s="38" t="s">
        <v>597</v>
      </c>
      <c r="B236" s="21">
        <v>1</v>
      </c>
      <c r="C236" s="21"/>
      <c r="D236" s="21">
        <v>1</v>
      </c>
      <c r="E236" s="21"/>
      <c r="F236" s="21"/>
      <c r="G236" s="21"/>
      <c r="H236" s="21"/>
      <c r="I236" s="21"/>
      <c r="J236" s="21"/>
      <c r="K236" s="21">
        <f t="shared" si="3"/>
        <v>2</v>
      </c>
    </row>
    <row r="237" spans="1:11">
      <c r="A237" s="54"/>
      <c r="B237" s="20"/>
      <c r="C237" s="20"/>
      <c r="D237" s="20"/>
      <c r="E237" s="20"/>
      <c r="F237" s="20"/>
      <c r="G237" s="20"/>
      <c r="H237" s="20"/>
      <c r="I237" s="20"/>
      <c r="J237" s="20"/>
      <c r="K237" s="20"/>
    </row>
    <row r="238" spans="1:11" ht="14">
      <c r="A238" s="2" t="s">
        <v>563</v>
      </c>
      <c r="B238" s="20"/>
      <c r="C238" s="20"/>
      <c r="D238" s="20"/>
      <c r="E238" s="20"/>
      <c r="F238" s="20"/>
      <c r="G238" s="20"/>
      <c r="H238" s="20"/>
      <c r="I238" s="20"/>
      <c r="J238" s="20"/>
      <c r="K238" s="20"/>
    </row>
    <row r="239" spans="1:11" ht="14">
      <c r="A239" s="38" t="s">
        <v>611</v>
      </c>
      <c r="B239" s="21">
        <v>1</v>
      </c>
      <c r="C239" s="21">
        <v>1</v>
      </c>
      <c r="D239" s="21"/>
      <c r="E239" s="21">
        <v>5</v>
      </c>
      <c r="F239" s="21">
        <v>5</v>
      </c>
      <c r="G239" s="21">
        <v>9</v>
      </c>
      <c r="H239" s="21">
        <v>21</v>
      </c>
      <c r="I239" s="21">
        <v>1</v>
      </c>
      <c r="J239" s="21">
        <v>7</v>
      </c>
      <c r="K239" s="21">
        <f t="shared" si="3"/>
        <v>50</v>
      </c>
    </row>
    <row r="240" spans="1:11" ht="14">
      <c r="A240" s="39" t="s">
        <v>613</v>
      </c>
      <c r="B240" s="21"/>
      <c r="C240" s="21"/>
      <c r="D240" s="21"/>
      <c r="E240" s="21"/>
      <c r="F240" s="21"/>
      <c r="G240" s="21"/>
      <c r="H240" s="21"/>
      <c r="I240" s="21"/>
      <c r="J240" s="21">
        <v>38</v>
      </c>
      <c r="K240" s="21">
        <f t="shared" si="3"/>
        <v>38</v>
      </c>
    </row>
    <row r="241" spans="1:11" ht="14">
      <c r="A241" s="39" t="s">
        <v>740</v>
      </c>
      <c r="B241" s="21"/>
      <c r="C241" s="21"/>
      <c r="D241" s="21"/>
      <c r="E241" s="21"/>
      <c r="F241" s="21"/>
      <c r="G241" s="21"/>
      <c r="H241" s="21"/>
      <c r="I241" s="21"/>
      <c r="J241" s="21"/>
      <c r="K241" s="21" t="str">
        <f t="shared" si="3"/>
        <v/>
      </c>
    </row>
    <row r="242" spans="1:11" ht="14">
      <c r="A242" s="39" t="s">
        <v>1039</v>
      </c>
      <c r="B242" s="21">
        <v>1</v>
      </c>
      <c r="C242" s="21"/>
      <c r="D242" s="21"/>
      <c r="E242" s="21">
        <v>1</v>
      </c>
      <c r="F242" s="21"/>
      <c r="G242" s="21"/>
      <c r="H242" s="21"/>
      <c r="I242" s="21"/>
      <c r="J242" s="21"/>
      <c r="K242" s="21">
        <f t="shared" si="3"/>
        <v>2</v>
      </c>
    </row>
    <row r="243" spans="1:11" ht="14">
      <c r="A243" s="39" t="s">
        <v>134</v>
      </c>
      <c r="B243" s="21"/>
      <c r="C243" s="21"/>
      <c r="D243" s="34"/>
      <c r="E243" s="22"/>
      <c r="F243" s="22"/>
      <c r="G243" s="22"/>
      <c r="H243" s="34"/>
      <c r="I243" s="21"/>
      <c r="J243" s="22"/>
      <c r="K243" s="21" t="str">
        <f t="shared" si="3"/>
        <v/>
      </c>
    </row>
    <row r="244" spans="1:11" ht="14">
      <c r="A244" s="39" t="s">
        <v>1040</v>
      </c>
      <c r="B244" s="21">
        <v>5</v>
      </c>
      <c r="C244" s="21"/>
      <c r="D244" s="21"/>
      <c r="E244" s="21"/>
      <c r="F244" s="21"/>
      <c r="G244" s="21"/>
      <c r="H244" s="21"/>
      <c r="I244" s="21"/>
      <c r="J244" s="21"/>
      <c r="K244" s="21">
        <f t="shared" si="3"/>
        <v>5</v>
      </c>
    </row>
    <row r="245" spans="1:11" ht="14">
      <c r="A245" s="39" t="s">
        <v>658</v>
      </c>
      <c r="B245" s="21">
        <v>51</v>
      </c>
      <c r="C245" s="21">
        <v>24</v>
      </c>
      <c r="D245" s="21">
        <v>11</v>
      </c>
      <c r="E245" s="21">
        <v>34</v>
      </c>
      <c r="F245" s="21">
        <v>14</v>
      </c>
      <c r="G245" s="21">
        <v>11</v>
      </c>
      <c r="H245" s="21">
        <v>21</v>
      </c>
      <c r="I245" s="21">
        <v>7</v>
      </c>
      <c r="J245" s="21">
        <v>4</v>
      </c>
      <c r="K245" s="21">
        <f t="shared" si="3"/>
        <v>177</v>
      </c>
    </row>
    <row r="246" spans="1:11" ht="14">
      <c r="A246" s="54" t="s">
        <v>303</v>
      </c>
      <c r="B246" s="21"/>
      <c r="C246" s="21"/>
      <c r="D246" s="21"/>
      <c r="E246" s="21"/>
      <c r="F246" s="21"/>
      <c r="G246" s="21"/>
      <c r="H246" s="21"/>
      <c r="I246" s="21"/>
      <c r="J246" s="21"/>
      <c r="K246" s="21" t="str">
        <f t="shared" si="3"/>
        <v/>
      </c>
    </row>
    <row r="247" spans="1:11">
      <c r="A247" s="54"/>
      <c r="B247" s="20"/>
      <c r="C247" s="20"/>
      <c r="D247" s="20"/>
      <c r="E247" s="20"/>
      <c r="F247" s="20"/>
      <c r="G247" s="20"/>
      <c r="H247" s="20"/>
      <c r="I247" s="20"/>
      <c r="J247" s="20"/>
      <c r="K247" s="20"/>
    </row>
    <row r="248" spans="1:11" ht="14">
      <c r="A248" s="2" t="s">
        <v>564</v>
      </c>
      <c r="B248" s="20"/>
      <c r="C248" s="20"/>
      <c r="D248" s="20"/>
      <c r="E248" s="20"/>
      <c r="F248" s="20"/>
      <c r="G248" s="20"/>
      <c r="H248" s="20"/>
      <c r="I248" s="20"/>
      <c r="J248" s="20"/>
      <c r="K248" s="20"/>
    </row>
    <row r="249" spans="1:11" ht="14">
      <c r="A249" s="39" t="s">
        <v>135</v>
      </c>
      <c r="B249" s="21"/>
      <c r="C249" s="21"/>
      <c r="D249" s="21"/>
      <c r="E249" s="21"/>
      <c r="F249" s="21"/>
      <c r="G249" s="21"/>
      <c r="H249" s="21"/>
      <c r="I249" s="21"/>
      <c r="J249" s="21"/>
      <c r="K249" s="21" t="str">
        <f t="shared" si="3"/>
        <v/>
      </c>
    </row>
    <row r="250" spans="1:11" ht="14">
      <c r="A250" s="38" t="s">
        <v>659</v>
      </c>
      <c r="B250" s="21"/>
      <c r="C250" s="21"/>
      <c r="D250" s="21"/>
      <c r="E250" s="21"/>
      <c r="F250" s="21"/>
      <c r="G250" s="21"/>
      <c r="H250" s="21"/>
      <c r="I250" s="21"/>
      <c r="J250" s="21">
        <v>1</v>
      </c>
      <c r="K250" s="21">
        <f t="shared" si="3"/>
        <v>1</v>
      </c>
    </row>
    <row r="251" spans="1:11">
      <c r="A251" s="54"/>
      <c r="B251" s="20"/>
      <c r="C251" s="20"/>
      <c r="D251" s="20"/>
      <c r="E251" s="20"/>
      <c r="F251" s="20"/>
      <c r="G251" s="20"/>
      <c r="H251" s="20"/>
      <c r="I251" s="20"/>
      <c r="J251" s="20"/>
      <c r="K251" s="20"/>
    </row>
    <row r="252" spans="1:11" ht="14">
      <c r="A252" s="2" t="s">
        <v>565</v>
      </c>
      <c r="B252" s="20"/>
      <c r="C252" s="20"/>
      <c r="D252" s="20"/>
      <c r="E252" s="20"/>
      <c r="F252" s="20"/>
      <c r="G252" s="20"/>
      <c r="H252" s="20"/>
      <c r="I252" s="20"/>
      <c r="J252" s="20"/>
      <c r="K252" s="20"/>
    </row>
    <row r="253" spans="1:11" ht="14">
      <c r="A253" s="39" t="s">
        <v>661</v>
      </c>
      <c r="B253" s="21"/>
      <c r="C253" s="21"/>
      <c r="D253" s="21"/>
      <c r="E253" s="21"/>
      <c r="F253" s="21"/>
      <c r="G253" s="21"/>
      <c r="H253" s="21"/>
      <c r="I253" s="21"/>
      <c r="J253" s="21"/>
      <c r="K253" s="21" t="str">
        <f t="shared" si="3"/>
        <v/>
      </c>
    </row>
    <row r="254" spans="1:11">
      <c r="A254" s="54"/>
      <c r="B254" s="20"/>
      <c r="C254" s="20"/>
      <c r="D254" s="20"/>
      <c r="E254" s="20"/>
      <c r="F254" s="20"/>
      <c r="G254" s="20"/>
      <c r="H254" s="20"/>
      <c r="I254" s="20"/>
      <c r="J254" s="20"/>
      <c r="K254" s="20"/>
    </row>
    <row r="255" spans="1:11" ht="14">
      <c r="A255" s="2" t="s">
        <v>566</v>
      </c>
      <c r="B255" s="20"/>
      <c r="C255" s="20"/>
      <c r="D255" s="20"/>
      <c r="E255" s="20"/>
      <c r="F255" s="20"/>
      <c r="G255" s="20"/>
      <c r="H255" s="20"/>
      <c r="I255" s="20"/>
      <c r="J255" s="20"/>
      <c r="K255" s="20"/>
    </row>
    <row r="256" spans="1:11" ht="14">
      <c r="A256" s="38" t="s">
        <v>662</v>
      </c>
      <c r="B256" s="21"/>
      <c r="C256" s="21"/>
      <c r="D256" s="21"/>
      <c r="E256" s="21"/>
      <c r="F256" s="21"/>
      <c r="G256" s="21"/>
      <c r="H256" s="21"/>
      <c r="I256" s="21"/>
      <c r="J256" s="21"/>
      <c r="K256" s="21" t="str">
        <f t="shared" si="3"/>
        <v/>
      </c>
    </row>
    <row r="257" spans="1:11" ht="14">
      <c r="A257" s="39" t="s">
        <v>660</v>
      </c>
      <c r="B257" s="21">
        <v>3</v>
      </c>
      <c r="C257" s="21">
        <v>19</v>
      </c>
      <c r="D257" s="21">
        <v>74</v>
      </c>
      <c r="E257" s="21">
        <v>52</v>
      </c>
      <c r="F257" s="21">
        <v>103</v>
      </c>
      <c r="G257" s="21">
        <v>163</v>
      </c>
      <c r="H257" s="21">
        <v>64</v>
      </c>
      <c r="I257" s="21">
        <v>13</v>
      </c>
      <c r="J257" s="21">
        <v>58</v>
      </c>
      <c r="K257" s="21">
        <f t="shared" si="3"/>
        <v>549</v>
      </c>
    </row>
    <row r="258" spans="1:11">
      <c r="A258" s="54"/>
      <c r="B258" s="20"/>
      <c r="C258" s="20"/>
      <c r="D258" s="20"/>
      <c r="E258" s="20"/>
      <c r="F258" s="20"/>
      <c r="G258" s="20"/>
      <c r="H258" s="20"/>
      <c r="I258" s="20"/>
      <c r="J258" s="20"/>
      <c r="K258" s="20"/>
    </row>
    <row r="259" spans="1:11" ht="14">
      <c r="A259" s="2" t="s">
        <v>405</v>
      </c>
      <c r="B259" s="20"/>
      <c r="C259" s="20"/>
      <c r="D259" s="20"/>
      <c r="E259" s="20"/>
      <c r="F259" s="20"/>
      <c r="G259" s="20"/>
      <c r="H259" s="20"/>
      <c r="I259" s="20"/>
      <c r="J259" s="20"/>
      <c r="K259" s="20"/>
    </row>
    <row r="260" spans="1:11" ht="14">
      <c r="A260" s="38" t="s">
        <v>620</v>
      </c>
      <c r="B260" s="21">
        <v>1</v>
      </c>
      <c r="C260" s="21"/>
      <c r="D260" s="21"/>
      <c r="E260" s="21"/>
      <c r="F260" s="21"/>
      <c r="G260" s="21">
        <v>1</v>
      </c>
      <c r="H260" s="21"/>
      <c r="I260" s="21">
        <v>2</v>
      </c>
      <c r="J260" s="21"/>
      <c r="K260" s="21">
        <f t="shared" si="3"/>
        <v>4</v>
      </c>
    </row>
    <row r="261" spans="1:11" ht="14">
      <c r="A261" s="39" t="s">
        <v>166</v>
      </c>
      <c r="B261" s="21">
        <v>32</v>
      </c>
      <c r="C261" s="21">
        <v>43</v>
      </c>
      <c r="D261" s="21">
        <v>19</v>
      </c>
      <c r="E261" s="21">
        <v>26</v>
      </c>
      <c r="F261" s="21">
        <v>1</v>
      </c>
      <c r="G261" s="21">
        <v>1</v>
      </c>
      <c r="H261" s="21"/>
      <c r="I261" s="21">
        <v>6</v>
      </c>
      <c r="J261" s="21">
        <v>2</v>
      </c>
      <c r="K261" s="21">
        <f t="shared" si="3"/>
        <v>130</v>
      </c>
    </row>
    <row r="262" spans="1:11" ht="14">
      <c r="A262" s="39" t="s">
        <v>176</v>
      </c>
      <c r="B262" s="21">
        <v>9</v>
      </c>
      <c r="C262" s="21"/>
      <c r="D262" s="21"/>
      <c r="E262" s="21">
        <v>4</v>
      </c>
      <c r="F262" s="21">
        <v>3</v>
      </c>
      <c r="G262" s="21"/>
      <c r="H262" s="21">
        <v>2</v>
      </c>
      <c r="I262" s="21">
        <v>9</v>
      </c>
      <c r="J262" s="21"/>
      <c r="K262" s="21">
        <f t="shared" si="3"/>
        <v>27</v>
      </c>
    </row>
    <row r="263" spans="1:11" ht="14">
      <c r="A263" s="39" t="s">
        <v>177</v>
      </c>
      <c r="B263" s="21">
        <v>3</v>
      </c>
      <c r="C263" s="21">
        <v>2</v>
      </c>
      <c r="D263" s="21"/>
      <c r="E263" s="21">
        <v>10</v>
      </c>
      <c r="F263" s="21">
        <v>6</v>
      </c>
      <c r="G263" s="21"/>
      <c r="H263" s="21">
        <v>1</v>
      </c>
      <c r="I263" s="21">
        <v>6</v>
      </c>
      <c r="J263" s="21"/>
      <c r="K263" s="21">
        <f t="shared" si="3"/>
        <v>28</v>
      </c>
    </row>
    <row r="264" spans="1:11" ht="14">
      <c r="A264" s="39" t="s">
        <v>178</v>
      </c>
      <c r="B264" s="21"/>
      <c r="C264" s="21">
        <v>6</v>
      </c>
      <c r="D264" s="21">
        <v>6</v>
      </c>
      <c r="E264" s="21"/>
      <c r="F264" s="21"/>
      <c r="G264" s="21"/>
      <c r="H264" s="21"/>
      <c r="I264" s="21"/>
      <c r="J264" s="21"/>
      <c r="K264" s="21">
        <f t="shared" si="3"/>
        <v>12</v>
      </c>
    </row>
    <row r="265" spans="1:11" ht="14">
      <c r="A265" s="39" t="s">
        <v>72</v>
      </c>
      <c r="B265" s="21">
        <v>15</v>
      </c>
      <c r="C265" s="21">
        <v>1</v>
      </c>
      <c r="D265" s="21"/>
      <c r="E265" s="21">
        <v>4</v>
      </c>
      <c r="F265" s="21"/>
      <c r="G265" s="21"/>
      <c r="H265" s="21"/>
      <c r="I265" s="21"/>
      <c r="J265" s="21"/>
      <c r="K265" s="21">
        <f t="shared" si="3"/>
        <v>20</v>
      </c>
    </row>
    <row r="266" spans="1:11" ht="14">
      <c r="A266" s="39" t="s">
        <v>400</v>
      </c>
      <c r="B266" s="21"/>
      <c r="C266" s="21">
        <v>2</v>
      </c>
      <c r="D266" s="21"/>
      <c r="E266" s="21"/>
      <c r="F266" s="21"/>
      <c r="G266" s="21"/>
      <c r="H266" s="21"/>
      <c r="I266" s="21"/>
      <c r="J266" s="21"/>
      <c r="K266" s="21">
        <f t="shared" si="3"/>
        <v>2</v>
      </c>
    </row>
    <row r="267" spans="1:11" ht="14">
      <c r="A267" s="39" t="s">
        <v>583</v>
      </c>
      <c r="B267" s="21">
        <v>6</v>
      </c>
      <c r="C267" s="21">
        <v>6</v>
      </c>
      <c r="D267" s="21"/>
      <c r="E267" s="21">
        <v>2</v>
      </c>
      <c r="F267" s="21"/>
      <c r="G267" s="21"/>
      <c r="H267" s="21"/>
      <c r="I267" s="21">
        <v>4</v>
      </c>
      <c r="J267" s="21">
        <v>1</v>
      </c>
      <c r="K267" s="21">
        <f t="shared" si="3"/>
        <v>19</v>
      </c>
    </row>
    <row r="268" spans="1:11" ht="14">
      <c r="A268" s="39" t="s">
        <v>520</v>
      </c>
      <c r="B268" s="21">
        <v>2</v>
      </c>
      <c r="C268" s="21">
        <v>1</v>
      </c>
      <c r="D268" s="21">
        <v>2</v>
      </c>
      <c r="E268" s="21">
        <v>10</v>
      </c>
      <c r="F268" s="21">
        <v>1</v>
      </c>
      <c r="G268" s="21"/>
      <c r="H268" s="21"/>
      <c r="I268" s="21"/>
      <c r="J268" s="21"/>
      <c r="K268" s="21">
        <f t="shared" si="3"/>
        <v>16</v>
      </c>
    </row>
    <row r="269" spans="1:11" ht="14">
      <c r="A269" s="39" t="s">
        <v>521</v>
      </c>
      <c r="B269" s="21">
        <v>6</v>
      </c>
      <c r="C269" s="21">
        <v>2</v>
      </c>
      <c r="D269" s="21"/>
      <c r="E269" s="21"/>
      <c r="F269" s="21"/>
      <c r="G269" s="21">
        <v>1</v>
      </c>
      <c r="H269" s="21">
        <v>2</v>
      </c>
      <c r="I269" s="21">
        <v>2</v>
      </c>
      <c r="J269" s="21"/>
      <c r="K269" s="21">
        <f t="shared" si="3"/>
        <v>13</v>
      </c>
    </row>
    <row r="270" spans="1:11" ht="14">
      <c r="A270" s="54" t="s">
        <v>288</v>
      </c>
      <c r="B270" s="21"/>
      <c r="C270" s="21"/>
      <c r="D270" s="21"/>
      <c r="E270" s="21"/>
      <c r="F270" s="21"/>
      <c r="G270" s="21"/>
      <c r="H270" s="21"/>
      <c r="I270" s="21">
        <v>3</v>
      </c>
      <c r="J270" s="21"/>
      <c r="K270" s="21">
        <f t="shared" si="3"/>
        <v>3</v>
      </c>
    </row>
    <row r="271" spans="1:11" ht="14">
      <c r="A271" s="54" t="s">
        <v>208</v>
      </c>
      <c r="B271" s="21"/>
      <c r="C271" s="21"/>
      <c r="D271" s="21"/>
      <c r="E271" s="21"/>
      <c r="F271" s="21"/>
      <c r="G271" s="21"/>
      <c r="H271" s="21"/>
      <c r="I271" s="21"/>
      <c r="J271" s="21"/>
      <c r="K271" s="21" t="str">
        <f t="shared" si="3"/>
        <v/>
      </c>
    </row>
    <row r="272" spans="1:11">
      <c r="A272" s="54"/>
      <c r="B272" s="20"/>
      <c r="C272" s="20"/>
      <c r="D272" s="20"/>
      <c r="E272" s="20"/>
      <c r="F272" s="20"/>
      <c r="G272" s="20"/>
      <c r="H272" s="20"/>
      <c r="I272" s="20"/>
      <c r="J272" s="20"/>
      <c r="K272" s="20"/>
    </row>
    <row r="273" spans="1:11" ht="14">
      <c r="A273" s="2" t="s">
        <v>73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</row>
    <row r="274" spans="1:11" ht="14">
      <c r="A274" s="38" t="s">
        <v>535</v>
      </c>
      <c r="B274" s="21">
        <v>5</v>
      </c>
      <c r="C274" s="21">
        <v>8</v>
      </c>
      <c r="D274" s="21">
        <v>6</v>
      </c>
      <c r="E274" s="21">
        <v>21</v>
      </c>
      <c r="F274" s="21">
        <v>21</v>
      </c>
      <c r="G274" s="21">
        <v>2</v>
      </c>
      <c r="H274" s="21">
        <v>3</v>
      </c>
      <c r="I274" s="21">
        <v>15</v>
      </c>
      <c r="J274" s="21"/>
      <c r="K274" s="21">
        <f t="shared" si="3"/>
        <v>81</v>
      </c>
    </row>
    <row r="275" spans="1:11">
      <c r="A275" s="54"/>
      <c r="B275" s="20"/>
      <c r="C275" s="20"/>
      <c r="D275" s="20"/>
      <c r="E275" s="20"/>
      <c r="F275" s="20"/>
      <c r="G275" s="20"/>
      <c r="H275" s="20"/>
      <c r="I275" s="20"/>
      <c r="J275" s="20"/>
      <c r="K275" s="20"/>
    </row>
    <row r="276" spans="1:11" ht="14">
      <c r="A276" s="2" t="s">
        <v>74</v>
      </c>
      <c r="B276" s="20"/>
      <c r="C276" s="20"/>
      <c r="D276" s="20"/>
      <c r="E276" s="20"/>
      <c r="F276" s="20"/>
      <c r="G276" s="20"/>
      <c r="H276" s="20"/>
      <c r="I276" s="20"/>
      <c r="J276" s="20"/>
      <c r="K276" s="20"/>
    </row>
    <row r="277" spans="1:11" ht="14">
      <c r="A277" s="38" t="s">
        <v>586</v>
      </c>
      <c r="B277" s="21">
        <v>4</v>
      </c>
      <c r="C277" s="21">
        <v>21</v>
      </c>
      <c r="D277" s="21">
        <v>19</v>
      </c>
      <c r="E277" s="21">
        <v>2</v>
      </c>
      <c r="F277" s="21">
        <v>5</v>
      </c>
      <c r="G277" s="21"/>
      <c r="H277" s="21">
        <v>1</v>
      </c>
      <c r="I277" s="21">
        <v>3</v>
      </c>
      <c r="J277" s="21"/>
      <c r="K277" s="21">
        <f t="shared" si="3"/>
        <v>55</v>
      </c>
    </row>
    <row r="278" spans="1:11" ht="14">
      <c r="A278" s="39" t="s">
        <v>882</v>
      </c>
      <c r="B278" s="21">
        <v>11</v>
      </c>
      <c r="C278" s="21">
        <v>3</v>
      </c>
      <c r="D278" s="21">
        <v>1</v>
      </c>
      <c r="E278" s="21"/>
      <c r="F278" s="21">
        <v>5</v>
      </c>
      <c r="G278" s="21">
        <v>5</v>
      </c>
      <c r="H278" s="21"/>
      <c r="I278" s="21">
        <v>45</v>
      </c>
      <c r="J278" s="21"/>
      <c r="K278" s="21">
        <f t="shared" si="3"/>
        <v>70</v>
      </c>
    </row>
    <row r="279" spans="1:11" ht="14">
      <c r="A279" s="39" t="s">
        <v>536</v>
      </c>
      <c r="B279" s="21">
        <v>6</v>
      </c>
      <c r="C279" s="21"/>
      <c r="D279" s="21">
        <v>9</v>
      </c>
      <c r="E279" s="21">
        <v>5</v>
      </c>
      <c r="F279" s="21">
        <v>3</v>
      </c>
      <c r="G279" s="21">
        <v>2</v>
      </c>
      <c r="H279" s="21">
        <v>1</v>
      </c>
      <c r="I279" s="21">
        <v>2</v>
      </c>
      <c r="J279" s="21">
        <v>1</v>
      </c>
      <c r="K279" s="21">
        <f t="shared" si="3"/>
        <v>29</v>
      </c>
    </row>
    <row r="280" spans="1:11" ht="14">
      <c r="A280" s="39" t="s">
        <v>380</v>
      </c>
      <c r="B280" s="21">
        <v>37</v>
      </c>
      <c r="C280" s="21">
        <v>8</v>
      </c>
      <c r="D280" s="21">
        <v>2</v>
      </c>
      <c r="E280" s="21">
        <v>38</v>
      </c>
      <c r="F280" s="21">
        <v>12</v>
      </c>
      <c r="G280" s="21">
        <v>2</v>
      </c>
      <c r="H280" s="21">
        <v>32</v>
      </c>
      <c r="I280" s="21"/>
      <c r="J280" s="21"/>
      <c r="K280" s="21">
        <f t="shared" si="3"/>
        <v>131</v>
      </c>
    </row>
    <row r="281" spans="1:11" ht="14">
      <c r="A281" s="39" t="s">
        <v>381</v>
      </c>
      <c r="B281" s="21"/>
      <c r="C281" s="21"/>
      <c r="D281" s="21"/>
      <c r="E281" s="21"/>
      <c r="F281" s="21"/>
      <c r="G281" s="21"/>
      <c r="H281" s="21"/>
      <c r="I281" s="21"/>
      <c r="J281" s="21"/>
      <c r="K281" s="21" t="str">
        <f t="shared" si="3"/>
        <v/>
      </c>
    </row>
    <row r="282" spans="1:11" ht="14">
      <c r="A282" s="39" t="s">
        <v>382</v>
      </c>
      <c r="B282" s="21"/>
      <c r="C282" s="21"/>
      <c r="D282" s="21"/>
      <c r="E282" s="21"/>
      <c r="F282" s="21"/>
      <c r="G282" s="21"/>
      <c r="H282" s="21">
        <v>1</v>
      </c>
      <c r="I282" s="21"/>
      <c r="J282" s="21"/>
      <c r="K282" s="21">
        <f t="shared" si="3"/>
        <v>1</v>
      </c>
    </row>
    <row r="283" spans="1:11" ht="14">
      <c r="A283" s="39" t="s">
        <v>232</v>
      </c>
      <c r="B283" s="21"/>
      <c r="C283" s="21"/>
      <c r="D283" s="21"/>
      <c r="E283" s="21"/>
      <c r="F283" s="21">
        <v>1</v>
      </c>
      <c r="G283" s="21">
        <v>5</v>
      </c>
      <c r="H283" s="21">
        <v>9</v>
      </c>
      <c r="I283" s="21"/>
      <c r="J283" s="21"/>
      <c r="K283" s="21">
        <f t="shared" si="3"/>
        <v>15</v>
      </c>
    </row>
    <row r="284" spans="1:11" ht="14">
      <c r="A284" s="39" t="s">
        <v>287</v>
      </c>
      <c r="B284" s="21"/>
      <c r="C284" s="21"/>
      <c r="D284" s="21"/>
      <c r="E284" s="21"/>
      <c r="F284" s="21"/>
      <c r="G284" s="21"/>
      <c r="H284" s="21"/>
      <c r="I284" s="21"/>
      <c r="J284" s="21"/>
      <c r="K284" s="21" t="str">
        <f t="shared" si="3"/>
        <v/>
      </c>
    </row>
    <row r="285" spans="1:11" ht="14">
      <c r="A285" s="39" t="s">
        <v>233</v>
      </c>
      <c r="B285" s="21"/>
      <c r="C285" s="21"/>
      <c r="D285" s="21"/>
      <c r="E285" s="21"/>
      <c r="F285" s="21"/>
      <c r="G285" s="21"/>
      <c r="H285" s="21"/>
      <c r="I285" s="21"/>
      <c r="J285" s="21">
        <v>3</v>
      </c>
      <c r="K285" s="21">
        <f t="shared" si="3"/>
        <v>3</v>
      </c>
    </row>
    <row r="286" spans="1:11" ht="14">
      <c r="A286" s="39" t="s">
        <v>234</v>
      </c>
      <c r="B286" s="21">
        <v>10</v>
      </c>
      <c r="C286" s="21">
        <v>2</v>
      </c>
      <c r="D286" s="21"/>
      <c r="E286" s="21">
        <v>8</v>
      </c>
      <c r="F286" s="21"/>
      <c r="G286" s="60"/>
      <c r="H286" s="36">
        <v>1</v>
      </c>
      <c r="I286" s="21"/>
      <c r="J286" s="21"/>
      <c r="K286" s="21">
        <f t="shared" si="3"/>
        <v>21</v>
      </c>
    </row>
    <row r="287" spans="1:11" ht="14">
      <c r="A287" s="39" t="s">
        <v>120</v>
      </c>
      <c r="B287" s="21"/>
      <c r="C287" s="21"/>
      <c r="D287" s="21"/>
      <c r="E287" s="21"/>
      <c r="F287" s="21"/>
      <c r="G287" s="21"/>
      <c r="H287" s="21"/>
      <c r="I287" s="21"/>
      <c r="J287" s="21"/>
      <c r="K287" s="21" t="str">
        <f t="shared" si="3"/>
        <v/>
      </c>
    </row>
    <row r="288" spans="1:11" ht="14">
      <c r="A288" s="39" t="s">
        <v>121</v>
      </c>
      <c r="B288" s="34"/>
      <c r="C288" s="34"/>
      <c r="D288" s="21"/>
      <c r="E288" s="21"/>
      <c r="F288" s="21"/>
      <c r="G288" s="21"/>
      <c r="H288" s="21"/>
      <c r="I288" s="21">
        <v>1</v>
      </c>
      <c r="J288" s="21"/>
      <c r="K288" s="21">
        <f t="shared" si="3"/>
        <v>1</v>
      </c>
    </row>
    <row r="289" spans="1:11" ht="14">
      <c r="A289" s="39" t="s">
        <v>122</v>
      </c>
      <c r="B289" s="21">
        <v>1</v>
      </c>
      <c r="C289" s="21">
        <v>11</v>
      </c>
      <c r="D289" s="21">
        <v>5</v>
      </c>
      <c r="E289" s="21">
        <v>1</v>
      </c>
      <c r="F289" s="21">
        <v>2</v>
      </c>
      <c r="G289" s="21"/>
      <c r="H289" s="21">
        <v>1</v>
      </c>
      <c r="I289" s="21">
        <v>4</v>
      </c>
      <c r="J289" s="21">
        <v>2</v>
      </c>
      <c r="K289" s="21">
        <f t="shared" si="3"/>
        <v>27</v>
      </c>
    </row>
    <row r="290" spans="1:11" ht="14">
      <c r="A290" s="39" t="s">
        <v>2</v>
      </c>
      <c r="B290" s="21"/>
      <c r="C290" s="21"/>
      <c r="D290" s="21"/>
      <c r="E290" s="21"/>
      <c r="F290" s="21"/>
      <c r="G290" s="21"/>
      <c r="H290" s="21"/>
      <c r="I290" s="21"/>
      <c r="J290" s="21"/>
      <c r="K290" s="21" t="str">
        <f t="shared" si="3"/>
        <v/>
      </c>
    </row>
    <row r="291" spans="1:11" ht="14">
      <c r="A291" s="39" t="s">
        <v>420</v>
      </c>
      <c r="B291" s="21">
        <v>12</v>
      </c>
      <c r="C291" s="21">
        <v>16</v>
      </c>
      <c r="D291" s="21"/>
      <c r="E291" s="21">
        <v>5</v>
      </c>
      <c r="F291" s="21">
        <v>2</v>
      </c>
      <c r="G291" s="21">
        <v>4</v>
      </c>
      <c r="H291" s="21"/>
      <c r="I291" s="21">
        <v>2</v>
      </c>
      <c r="J291" s="21"/>
      <c r="K291" s="21">
        <f t="shared" si="3"/>
        <v>41</v>
      </c>
    </row>
    <row r="292" spans="1:11" ht="14">
      <c r="A292" s="39" t="s">
        <v>856</v>
      </c>
      <c r="B292" s="34"/>
      <c r="C292" s="34"/>
      <c r="D292" s="21"/>
      <c r="E292" s="21">
        <v>2</v>
      </c>
      <c r="F292" s="21"/>
      <c r="G292" s="21"/>
      <c r="H292" s="21"/>
      <c r="I292" s="21">
        <v>2</v>
      </c>
      <c r="J292" s="21"/>
      <c r="K292" s="21">
        <f t="shared" si="3"/>
        <v>4</v>
      </c>
    </row>
    <row r="293" spans="1:11" ht="14">
      <c r="A293" s="39" t="s">
        <v>744</v>
      </c>
      <c r="B293" s="27"/>
      <c r="C293" s="27"/>
      <c r="D293" s="21"/>
      <c r="E293" s="21"/>
      <c r="F293" s="21"/>
      <c r="G293" s="21"/>
      <c r="H293" s="21"/>
      <c r="I293" s="21"/>
      <c r="J293" s="21"/>
      <c r="K293" s="21" t="str">
        <f t="shared" si="3"/>
        <v/>
      </c>
    </row>
    <row r="294" spans="1:11" ht="14">
      <c r="A294" s="39" t="s">
        <v>857</v>
      </c>
      <c r="B294" s="21">
        <v>19</v>
      </c>
      <c r="C294" s="21">
        <v>5</v>
      </c>
      <c r="D294" s="21">
        <v>8</v>
      </c>
      <c r="E294" s="21">
        <v>30</v>
      </c>
      <c r="F294" s="21">
        <v>2</v>
      </c>
      <c r="G294" s="21"/>
      <c r="H294" s="21">
        <v>6</v>
      </c>
      <c r="I294" s="21"/>
      <c r="J294" s="21"/>
      <c r="K294" s="21">
        <f t="shared" si="3"/>
        <v>70</v>
      </c>
    </row>
    <row r="295" spans="1:11" ht="14">
      <c r="A295" s="39" t="s">
        <v>209</v>
      </c>
      <c r="B295" s="21"/>
      <c r="C295" s="21"/>
      <c r="D295" s="21"/>
      <c r="E295" s="21"/>
      <c r="F295" s="21"/>
      <c r="G295" s="21"/>
      <c r="H295" s="21"/>
      <c r="I295" s="21"/>
      <c r="J295" s="21"/>
      <c r="K295" s="21" t="str">
        <f t="shared" si="3"/>
        <v/>
      </c>
    </row>
    <row r="296" spans="1:11">
      <c r="B296" s="20"/>
      <c r="C296" s="20"/>
      <c r="D296" s="20"/>
      <c r="E296" s="20"/>
      <c r="F296" s="20"/>
      <c r="G296" s="20"/>
      <c r="H296" s="20"/>
      <c r="I296" s="20"/>
      <c r="J296" s="20"/>
      <c r="K296" s="20"/>
    </row>
    <row r="297" spans="1:11" ht="14">
      <c r="A297" s="2" t="s">
        <v>1041</v>
      </c>
      <c r="B297" s="20"/>
      <c r="C297" s="20"/>
      <c r="D297" s="20"/>
      <c r="E297" s="20"/>
      <c r="F297" s="20"/>
      <c r="G297" s="20"/>
      <c r="H297" s="20"/>
      <c r="I297" s="20"/>
      <c r="J297" s="20"/>
      <c r="K297" s="20"/>
    </row>
    <row r="298" spans="1:11" ht="14">
      <c r="A298" s="38" t="s">
        <v>752</v>
      </c>
      <c r="B298" s="21">
        <v>3</v>
      </c>
      <c r="C298" s="21">
        <v>11</v>
      </c>
      <c r="D298" s="21">
        <v>11</v>
      </c>
      <c r="E298" s="21">
        <v>221</v>
      </c>
      <c r="F298" s="21">
        <v>34</v>
      </c>
      <c r="G298" s="21">
        <v>17</v>
      </c>
      <c r="H298" s="21">
        <v>17</v>
      </c>
      <c r="I298" s="21">
        <v>8</v>
      </c>
      <c r="J298" s="21">
        <v>32</v>
      </c>
      <c r="K298" s="21">
        <f t="shared" si="3"/>
        <v>354</v>
      </c>
    </row>
    <row r="299" spans="1:11" ht="14">
      <c r="A299" s="39" t="s">
        <v>289</v>
      </c>
      <c r="B299" s="21"/>
      <c r="C299" s="21"/>
      <c r="D299" s="21"/>
      <c r="E299" s="21"/>
      <c r="F299" s="21"/>
      <c r="G299" s="21"/>
      <c r="H299" s="21"/>
      <c r="I299" s="21"/>
      <c r="J299" s="21"/>
      <c r="K299" s="21" t="str">
        <f t="shared" si="3"/>
        <v/>
      </c>
    </row>
    <row r="300" spans="1:11" ht="14">
      <c r="A300" s="39" t="s">
        <v>747</v>
      </c>
      <c r="B300" s="21">
        <v>8</v>
      </c>
      <c r="C300" s="21">
        <v>2</v>
      </c>
      <c r="D300" s="21"/>
      <c r="E300" s="21">
        <v>22</v>
      </c>
      <c r="F300" s="21">
        <v>6</v>
      </c>
      <c r="G300" s="21">
        <v>21</v>
      </c>
      <c r="H300" s="21">
        <v>17</v>
      </c>
      <c r="I300" s="21">
        <v>2</v>
      </c>
      <c r="J300" s="21">
        <v>42</v>
      </c>
      <c r="K300" s="21">
        <f t="shared" ref="K300:K317" si="4">IF(SUM(B300:J300)&gt;0,SUM(B300:J300),"")</f>
        <v>120</v>
      </c>
    </row>
    <row r="301" spans="1:11" ht="14">
      <c r="A301" s="39" t="s">
        <v>610</v>
      </c>
      <c r="B301" s="21"/>
      <c r="C301" s="21"/>
      <c r="D301" s="21"/>
      <c r="E301" s="21"/>
      <c r="F301" s="21"/>
      <c r="G301" s="21"/>
      <c r="H301" s="21"/>
      <c r="I301" s="21"/>
      <c r="J301" s="21"/>
      <c r="K301" s="21" t="str">
        <f t="shared" si="4"/>
        <v/>
      </c>
    </row>
    <row r="302" spans="1:11" ht="14">
      <c r="A302" s="39" t="s">
        <v>631</v>
      </c>
      <c r="B302" s="21">
        <v>24</v>
      </c>
      <c r="C302" s="21">
        <v>19</v>
      </c>
      <c r="D302" s="21">
        <v>15</v>
      </c>
      <c r="E302" s="21">
        <v>25</v>
      </c>
      <c r="F302" s="21">
        <v>11</v>
      </c>
      <c r="G302" s="21">
        <v>65</v>
      </c>
      <c r="H302" s="21">
        <v>21</v>
      </c>
      <c r="I302" s="21"/>
      <c r="J302" s="21">
        <v>9</v>
      </c>
      <c r="K302" s="21">
        <f t="shared" si="4"/>
        <v>189</v>
      </c>
    </row>
    <row r="303" spans="1:11" ht="14">
      <c r="A303" s="39" t="s">
        <v>484</v>
      </c>
      <c r="B303" s="21">
        <v>17</v>
      </c>
      <c r="C303" s="21">
        <v>4</v>
      </c>
      <c r="D303" s="21">
        <v>23</v>
      </c>
      <c r="E303" s="21">
        <v>173</v>
      </c>
      <c r="F303" s="21">
        <v>3</v>
      </c>
      <c r="G303" s="21">
        <v>12</v>
      </c>
      <c r="H303" s="21">
        <v>5</v>
      </c>
      <c r="I303" s="21">
        <v>7</v>
      </c>
      <c r="J303" s="21">
        <v>1</v>
      </c>
      <c r="K303" s="21">
        <f t="shared" si="4"/>
        <v>245</v>
      </c>
    </row>
    <row r="304" spans="1:11" ht="14">
      <c r="A304" s="39" t="s">
        <v>507</v>
      </c>
      <c r="B304" s="21"/>
      <c r="C304" s="21"/>
      <c r="D304" s="21"/>
      <c r="E304" s="21"/>
      <c r="F304" s="21"/>
      <c r="G304" s="21"/>
      <c r="H304" s="21"/>
      <c r="I304" s="21"/>
      <c r="J304" s="21"/>
      <c r="K304" s="21" t="str">
        <f t="shared" si="4"/>
        <v/>
      </c>
    </row>
    <row r="305" spans="1:12" ht="14">
      <c r="A305" s="39" t="s">
        <v>553</v>
      </c>
      <c r="B305" s="21">
        <v>1</v>
      </c>
      <c r="C305" s="21"/>
      <c r="D305" s="21">
        <v>7</v>
      </c>
      <c r="E305" s="21"/>
      <c r="F305" s="21">
        <v>5</v>
      </c>
      <c r="G305" s="21">
        <v>4</v>
      </c>
      <c r="H305" s="21"/>
      <c r="I305" s="21">
        <v>37</v>
      </c>
      <c r="J305" s="21">
        <v>1</v>
      </c>
      <c r="K305" s="21">
        <f t="shared" si="4"/>
        <v>55</v>
      </c>
    </row>
    <row r="306" spans="1:12">
      <c r="A306" s="54"/>
      <c r="B306" s="20"/>
      <c r="C306" s="20"/>
      <c r="D306" s="20"/>
      <c r="E306" s="20"/>
      <c r="F306" s="20"/>
      <c r="G306" s="20"/>
      <c r="H306" s="20"/>
      <c r="I306" s="20"/>
      <c r="J306" s="20"/>
      <c r="K306" s="20"/>
    </row>
    <row r="307" spans="1:12" ht="14">
      <c r="A307" s="2" t="s">
        <v>1042</v>
      </c>
      <c r="B307" s="20"/>
      <c r="C307" s="20"/>
      <c r="D307" s="20"/>
      <c r="E307" s="20"/>
      <c r="F307" s="20"/>
      <c r="G307" s="20"/>
      <c r="H307" s="20"/>
      <c r="I307" s="20"/>
      <c r="J307" s="20"/>
      <c r="K307" s="20"/>
    </row>
    <row r="308" spans="1:12" ht="14">
      <c r="A308" s="38" t="s">
        <v>402</v>
      </c>
      <c r="B308" s="21">
        <v>1</v>
      </c>
      <c r="C308" s="21">
        <v>2</v>
      </c>
      <c r="D308" s="21">
        <v>1</v>
      </c>
      <c r="E308" s="21">
        <v>13</v>
      </c>
      <c r="F308" s="21"/>
      <c r="G308" s="21"/>
      <c r="H308" s="21"/>
      <c r="I308" s="21"/>
      <c r="J308" s="21"/>
      <c r="K308" s="21">
        <f t="shared" si="4"/>
        <v>17</v>
      </c>
    </row>
    <row r="309" spans="1:12" ht="14">
      <c r="A309" s="39" t="s">
        <v>403</v>
      </c>
      <c r="B309" s="21">
        <v>2</v>
      </c>
      <c r="C309" s="21"/>
      <c r="D309" s="21"/>
      <c r="E309" s="21"/>
      <c r="F309" s="21"/>
      <c r="G309" s="21"/>
      <c r="H309" s="21"/>
      <c r="I309" s="21"/>
      <c r="J309" s="21"/>
      <c r="K309" s="21">
        <f t="shared" si="4"/>
        <v>2</v>
      </c>
    </row>
    <row r="310" spans="1:12" ht="14">
      <c r="A310" s="39" t="s">
        <v>404</v>
      </c>
      <c r="B310" s="21"/>
      <c r="C310" s="21">
        <v>4</v>
      </c>
      <c r="D310" s="21">
        <v>6</v>
      </c>
      <c r="E310" s="21">
        <v>2</v>
      </c>
      <c r="F310" s="21"/>
      <c r="G310" s="21">
        <v>4</v>
      </c>
      <c r="H310" s="21">
        <v>3</v>
      </c>
      <c r="I310" s="21">
        <v>3</v>
      </c>
      <c r="J310" s="21">
        <v>11</v>
      </c>
      <c r="K310" s="21">
        <f t="shared" si="4"/>
        <v>33</v>
      </c>
    </row>
    <row r="311" spans="1:12" ht="14">
      <c r="A311" s="39" t="s">
        <v>262</v>
      </c>
      <c r="B311" s="21"/>
      <c r="C311" s="21"/>
      <c r="D311" s="21">
        <v>15</v>
      </c>
      <c r="E311" s="21">
        <v>21</v>
      </c>
      <c r="F311" s="21"/>
      <c r="G311" s="21"/>
      <c r="H311" s="21"/>
      <c r="I311" s="21"/>
      <c r="J311" s="21"/>
      <c r="K311" s="21">
        <f t="shared" si="4"/>
        <v>36</v>
      </c>
    </row>
    <row r="312" spans="1:12" ht="14">
      <c r="A312" s="39" t="s">
        <v>654</v>
      </c>
      <c r="B312" s="21">
        <v>2</v>
      </c>
      <c r="C312" s="21"/>
      <c r="D312" s="21"/>
      <c r="E312" s="21"/>
      <c r="F312" s="21"/>
      <c r="G312" s="21"/>
      <c r="H312" s="21"/>
      <c r="I312" s="21"/>
      <c r="J312" s="21"/>
      <c r="K312" s="21">
        <f t="shared" si="4"/>
        <v>2</v>
      </c>
    </row>
    <row r="313" spans="1:12" ht="14">
      <c r="A313" s="39" t="s">
        <v>669</v>
      </c>
      <c r="B313" s="21"/>
      <c r="C313" s="21"/>
      <c r="D313" s="21"/>
      <c r="E313" s="21"/>
      <c r="F313" s="21"/>
      <c r="G313" s="21"/>
      <c r="H313" s="21"/>
      <c r="I313" s="21">
        <v>15</v>
      </c>
      <c r="J313" s="21"/>
      <c r="K313" s="21">
        <f t="shared" si="4"/>
        <v>15</v>
      </c>
    </row>
    <row r="314" spans="1:12" ht="14">
      <c r="A314" s="39" t="s">
        <v>670</v>
      </c>
      <c r="B314" s="21">
        <v>2</v>
      </c>
      <c r="C314" s="21">
        <v>1</v>
      </c>
      <c r="D314" s="21"/>
      <c r="E314" s="21">
        <v>4</v>
      </c>
      <c r="F314" s="21"/>
      <c r="G314" s="21">
        <v>1</v>
      </c>
      <c r="H314" s="21"/>
      <c r="I314" s="21">
        <v>5</v>
      </c>
      <c r="J314" s="21">
        <v>2</v>
      </c>
      <c r="K314" s="21">
        <f t="shared" si="4"/>
        <v>15</v>
      </c>
    </row>
    <row r="315" spans="1:12" ht="14">
      <c r="A315" s="39" t="s">
        <v>13</v>
      </c>
      <c r="B315" s="21"/>
      <c r="C315" s="21"/>
      <c r="D315" s="21"/>
      <c r="E315" s="21"/>
      <c r="F315" s="21"/>
      <c r="G315" s="21"/>
      <c r="H315" s="21">
        <v>2</v>
      </c>
      <c r="I315" s="21"/>
      <c r="J315" s="21"/>
      <c r="K315" s="21">
        <f t="shared" si="4"/>
        <v>2</v>
      </c>
    </row>
    <row r="316" spans="1:12" ht="14">
      <c r="A316" s="39" t="s">
        <v>689</v>
      </c>
      <c r="B316" s="21">
        <v>52</v>
      </c>
      <c r="C316" s="21">
        <v>4</v>
      </c>
      <c r="D316" s="21"/>
      <c r="E316" s="21">
        <v>1</v>
      </c>
      <c r="F316" s="21">
        <v>2</v>
      </c>
      <c r="G316" s="21">
        <v>4</v>
      </c>
      <c r="H316" s="21"/>
      <c r="I316" s="21">
        <v>3</v>
      </c>
      <c r="J316" s="21"/>
      <c r="K316" s="21">
        <f t="shared" si="4"/>
        <v>66</v>
      </c>
    </row>
    <row r="317" spans="1:12" ht="14">
      <c r="A317" s="39" t="s">
        <v>690</v>
      </c>
      <c r="B317" s="21"/>
      <c r="C317" s="21">
        <v>5</v>
      </c>
      <c r="D317" s="21"/>
      <c r="E317" s="21"/>
      <c r="F317" s="21">
        <v>33</v>
      </c>
      <c r="G317" s="21">
        <v>61</v>
      </c>
      <c r="H317" s="21">
        <v>4</v>
      </c>
      <c r="I317" s="21"/>
      <c r="J317" s="21">
        <v>11</v>
      </c>
      <c r="K317" s="21">
        <f t="shared" si="4"/>
        <v>114</v>
      </c>
    </row>
    <row r="318" spans="1:12">
      <c r="B318" s="20"/>
      <c r="C318" s="20"/>
      <c r="D318" s="20"/>
      <c r="E318" s="20"/>
      <c r="F318" s="20"/>
      <c r="G318" s="20"/>
      <c r="H318" s="20"/>
      <c r="I318" s="20"/>
      <c r="J318" s="20"/>
      <c r="K318" s="20"/>
    </row>
    <row r="319" spans="1:12" ht="14">
      <c r="A319" s="32" t="s">
        <v>1043</v>
      </c>
      <c r="B319" s="21">
        <f t="shared" ref="B319:K319" si="5">COUNT(B6:B6,B8:B41,B43:B49,B51:B51,B55:B60,B62:B70,B75:B106,B111:B116,B120:B138,B142:B151,B155:B161,B163:B167,B171:B176,B178:B180,B182:B188,B192:B207,B211:B213,B215:B240,B242:B270,B274:B292,B294:B294,B298:B303,B305:B314,B316:B317)</f>
        <v>76</v>
      </c>
      <c r="C319" s="21">
        <f t="shared" si="5"/>
        <v>59</v>
      </c>
      <c r="D319" s="21">
        <f t="shared" si="5"/>
        <v>51</v>
      </c>
      <c r="E319" s="21">
        <f t="shared" si="5"/>
        <v>72</v>
      </c>
      <c r="F319" s="21">
        <f t="shared" si="5"/>
        <v>65</v>
      </c>
      <c r="G319" s="21">
        <f t="shared" si="5"/>
        <v>53</v>
      </c>
      <c r="H319" s="21">
        <f t="shared" si="5"/>
        <v>59</v>
      </c>
      <c r="I319" s="21">
        <f t="shared" si="5"/>
        <v>59</v>
      </c>
      <c r="J319" s="21">
        <f t="shared" si="5"/>
        <v>56</v>
      </c>
      <c r="K319" s="21">
        <f t="shared" si="5"/>
        <v>154</v>
      </c>
    </row>
    <row r="320" spans="1:12" ht="14">
      <c r="A320" s="7" t="s">
        <v>915</v>
      </c>
      <c r="B320" s="21">
        <f t="shared" ref="B320:K320" si="6">SUM(B6:B274)+SUM(B275:B317)</f>
        <v>565</v>
      </c>
      <c r="C320" s="21">
        <f t="shared" si="6"/>
        <v>421</v>
      </c>
      <c r="D320" s="21">
        <f t="shared" si="6"/>
        <v>547</v>
      </c>
      <c r="E320" s="21">
        <f t="shared" si="6"/>
        <v>1437</v>
      </c>
      <c r="F320" s="21">
        <f t="shared" si="6"/>
        <v>808</v>
      </c>
      <c r="G320" s="21">
        <f t="shared" si="6"/>
        <v>932</v>
      </c>
      <c r="H320" s="21">
        <f t="shared" si="6"/>
        <v>447</v>
      </c>
      <c r="I320" s="21">
        <f t="shared" si="6"/>
        <v>573</v>
      </c>
      <c r="J320" s="21">
        <f t="shared" si="6"/>
        <v>616</v>
      </c>
      <c r="K320" s="21">
        <f t="shared" si="6"/>
        <v>6346</v>
      </c>
      <c r="L320" s="71"/>
    </row>
    <row r="321" spans="1:11">
      <c r="A321" s="4"/>
      <c r="B321" s="20"/>
      <c r="C321" s="20"/>
      <c r="D321" s="20"/>
      <c r="E321" s="20"/>
      <c r="F321" s="20"/>
      <c r="G321" s="20"/>
      <c r="H321" s="20"/>
      <c r="I321" s="20"/>
      <c r="J321" s="20"/>
      <c r="K321" s="20"/>
    </row>
    <row r="322" spans="1:11">
      <c r="A322" s="33" t="s">
        <v>624</v>
      </c>
      <c r="B322" s="21">
        <v>1</v>
      </c>
      <c r="C322" s="21">
        <v>2</v>
      </c>
      <c r="D322" s="21">
        <v>1</v>
      </c>
      <c r="E322" s="21">
        <v>1</v>
      </c>
      <c r="F322" s="21">
        <v>2</v>
      </c>
      <c r="G322" s="21">
        <v>2</v>
      </c>
      <c r="H322" s="21">
        <v>2</v>
      </c>
      <c r="I322" s="21">
        <v>8</v>
      </c>
      <c r="J322" s="21">
        <v>1</v>
      </c>
      <c r="K322" s="21">
        <f>SUM(B322:J322)</f>
        <v>20</v>
      </c>
    </row>
    <row r="323" spans="1:11">
      <c r="A323" s="8" t="s">
        <v>850</v>
      </c>
      <c r="B323" s="21">
        <v>1</v>
      </c>
      <c r="C323" s="21">
        <v>1</v>
      </c>
      <c r="D323" s="21">
        <v>1</v>
      </c>
      <c r="E323" s="21">
        <v>1</v>
      </c>
      <c r="F323" s="21">
        <v>1</v>
      </c>
      <c r="G323" s="21">
        <v>1</v>
      </c>
      <c r="H323" s="21">
        <v>1</v>
      </c>
      <c r="I323" s="21">
        <v>1</v>
      </c>
      <c r="J323" s="21">
        <v>1</v>
      </c>
      <c r="K323" s="21">
        <f>SUM(B323:J323)</f>
        <v>9</v>
      </c>
    </row>
    <row r="324" spans="1:11">
      <c r="A324" s="8" t="s">
        <v>622</v>
      </c>
      <c r="B324" s="23">
        <v>0.16666666666666666</v>
      </c>
      <c r="C324" s="23">
        <v>0.3125</v>
      </c>
      <c r="D324" s="23">
        <v>0.22916666666666666</v>
      </c>
      <c r="E324" s="23">
        <v>0.23611111111111113</v>
      </c>
      <c r="F324" s="23">
        <v>0.25486111111111109</v>
      </c>
      <c r="G324" s="23">
        <v>0.29166666666666669</v>
      </c>
      <c r="H324" s="23">
        <v>0.33749999999999997</v>
      </c>
      <c r="I324" s="23">
        <v>0.3611111111111111</v>
      </c>
      <c r="J324" s="23">
        <v>0.25</v>
      </c>
      <c r="K324" s="21"/>
    </row>
    <row r="325" spans="1:11">
      <c r="A325" s="8" t="s">
        <v>623</v>
      </c>
      <c r="B325" s="23">
        <v>0.5</v>
      </c>
      <c r="C325" s="23">
        <v>0.62777777777777777</v>
      </c>
      <c r="D325" s="23">
        <v>0.73958333333333337</v>
      </c>
      <c r="E325" s="23">
        <v>0.71527777777777779</v>
      </c>
      <c r="F325" s="23">
        <v>0.74305555555555547</v>
      </c>
      <c r="G325" s="23">
        <v>0.70833333333333337</v>
      </c>
      <c r="H325" s="23">
        <v>0.77500000000000002</v>
      </c>
      <c r="I325" s="23">
        <v>0.68055555555555547</v>
      </c>
      <c r="J325" s="23">
        <v>0.70833333333333337</v>
      </c>
      <c r="K325" s="21"/>
    </row>
    <row r="326" spans="1:11">
      <c r="A326" s="9" t="s">
        <v>940</v>
      </c>
      <c r="B326" s="21">
        <v>115</v>
      </c>
      <c r="C326" s="21">
        <v>54.8</v>
      </c>
      <c r="D326" s="21">
        <v>13</v>
      </c>
      <c r="E326" s="21">
        <v>49</v>
      </c>
      <c r="F326" s="21">
        <v>73</v>
      </c>
      <c r="G326" s="21">
        <v>78</v>
      </c>
      <c r="H326" s="21">
        <v>105.8</v>
      </c>
      <c r="I326" s="21">
        <v>7</v>
      </c>
      <c r="J326" s="21">
        <v>161</v>
      </c>
      <c r="K326" s="21">
        <f>SUM(B326:J326)</f>
        <v>656.6</v>
      </c>
    </row>
    <row r="327" spans="1:11">
      <c r="A327" s="9" t="s">
        <v>621</v>
      </c>
      <c r="B327" s="21">
        <v>1</v>
      </c>
      <c r="C327" s="21">
        <v>1</v>
      </c>
      <c r="D327" s="21">
        <v>6</v>
      </c>
      <c r="E327" s="21">
        <v>5</v>
      </c>
      <c r="F327" s="21">
        <v>2</v>
      </c>
      <c r="G327" s="21">
        <v>2</v>
      </c>
      <c r="H327" s="21">
        <v>1.5</v>
      </c>
      <c r="I327" s="21">
        <v>3.5</v>
      </c>
      <c r="J327" s="21">
        <v>4</v>
      </c>
      <c r="K327" s="21">
        <f>SUM(B327:J327)</f>
        <v>26</v>
      </c>
    </row>
    <row r="328" spans="1:11">
      <c r="A328" s="9" t="s">
        <v>618</v>
      </c>
      <c r="B328" s="21">
        <v>7</v>
      </c>
      <c r="C328" s="21">
        <v>7.5</v>
      </c>
      <c r="D328" s="21">
        <v>1</v>
      </c>
      <c r="E328" s="21">
        <v>5.5</v>
      </c>
      <c r="F328" s="21">
        <v>6</v>
      </c>
      <c r="G328" s="21">
        <v>7</v>
      </c>
      <c r="H328" s="21">
        <v>9</v>
      </c>
      <c r="I328" s="21">
        <v>2.5</v>
      </c>
      <c r="J328" s="21">
        <v>9</v>
      </c>
      <c r="K328" s="21">
        <f>SUM(B328:J328)</f>
        <v>54.5</v>
      </c>
    </row>
    <row r="329" spans="1:11">
      <c r="A329" s="9" t="s">
        <v>619</v>
      </c>
      <c r="B329" s="21">
        <v>1</v>
      </c>
      <c r="C329" s="21">
        <v>1</v>
      </c>
      <c r="D329" s="21">
        <v>9</v>
      </c>
      <c r="E329" s="75">
        <v>6</v>
      </c>
      <c r="F329" s="21">
        <v>5</v>
      </c>
      <c r="G329" s="21">
        <v>5</v>
      </c>
      <c r="H329" s="21">
        <v>1.5</v>
      </c>
      <c r="I329" s="21">
        <v>4.5</v>
      </c>
      <c r="J329" s="21">
        <v>2</v>
      </c>
      <c r="K329" s="21">
        <f>SUM(B329:J329)</f>
        <v>35</v>
      </c>
    </row>
    <row r="330" spans="1:11">
      <c r="A330" s="9" t="s">
        <v>215</v>
      </c>
      <c r="B330" s="21"/>
      <c r="C330" s="21"/>
      <c r="D330" s="21"/>
      <c r="E330" s="21"/>
      <c r="F330" s="21"/>
      <c r="G330" s="21"/>
      <c r="H330" s="21"/>
      <c r="I330" s="21"/>
      <c r="J330" s="21"/>
      <c r="K330" s="21"/>
    </row>
    <row r="331" spans="1:11">
      <c r="A331" s="9" t="s">
        <v>682</v>
      </c>
      <c r="B331" s="21"/>
      <c r="C331" s="21"/>
      <c r="D331" s="21"/>
      <c r="E331" s="21"/>
      <c r="F331" s="21"/>
      <c r="G331" s="21"/>
      <c r="H331" s="21"/>
      <c r="I331" s="21"/>
      <c r="J331" s="21"/>
      <c r="K331" s="21"/>
    </row>
    <row r="332" spans="1:11">
      <c r="A332" s="9" t="s">
        <v>993</v>
      </c>
      <c r="B332" s="21"/>
      <c r="C332" s="21"/>
      <c r="D332" s="21"/>
      <c r="E332" s="21"/>
      <c r="F332" s="21"/>
      <c r="G332" s="21"/>
      <c r="H332" s="21"/>
      <c r="I332" s="21"/>
      <c r="J332" s="21"/>
      <c r="K332" s="21"/>
    </row>
    <row r="333" spans="1:11">
      <c r="A333" s="9" t="s">
        <v>683</v>
      </c>
      <c r="B333" s="21"/>
      <c r="C333" s="21"/>
      <c r="D333" s="21"/>
      <c r="E333" s="21"/>
      <c r="F333" s="21"/>
      <c r="G333" s="21"/>
      <c r="H333" s="21"/>
      <c r="I333" s="21"/>
      <c r="J333" s="21"/>
      <c r="K333" s="21"/>
    </row>
    <row r="334" spans="1:11">
      <c r="A334" s="9" t="s">
        <v>703</v>
      </c>
      <c r="B334" s="21"/>
      <c r="C334" s="21"/>
      <c r="D334" s="21"/>
      <c r="E334" s="21"/>
      <c r="F334" s="21"/>
      <c r="G334" s="21"/>
      <c r="H334" s="21"/>
      <c r="I334" s="21"/>
      <c r="J334" s="21"/>
      <c r="K334" s="21"/>
    </row>
    <row r="335" spans="1:11">
      <c r="A335" s="9" t="s">
        <v>702</v>
      </c>
      <c r="B335" s="21"/>
      <c r="C335" s="21"/>
      <c r="D335" s="21"/>
      <c r="E335" s="21"/>
      <c r="F335" s="21"/>
      <c r="G335" s="21"/>
      <c r="H335" s="21"/>
      <c r="I335" s="21"/>
      <c r="J335" s="21"/>
      <c r="K335" s="21"/>
    </row>
    <row r="336" spans="1:11">
      <c r="A336" s="8" t="s">
        <v>763</v>
      </c>
      <c r="B336" s="21"/>
      <c r="C336" s="21"/>
      <c r="D336" s="21"/>
      <c r="E336" s="21"/>
      <c r="F336" s="21"/>
      <c r="G336" s="21"/>
      <c r="H336" s="21"/>
      <c r="I336" s="21"/>
      <c r="J336" s="21"/>
      <c r="K336" s="21"/>
    </row>
    <row r="337" spans="1:11">
      <c r="A337" s="10" t="s">
        <v>764</v>
      </c>
      <c r="B337" s="29" t="s">
        <v>1007</v>
      </c>
      <c r="C337" s="29"/>
      <c r="D337" s="29" t="s">
        <v>1011</v>
      </c>
      <c r="E337" s="29"/>
      <c r="F337" s="29" t="s">
        <v>861</v>
      </c>
      <c r="G337" s="29"/>
      <c r="H337" s="29"/>
      <c r="I337" s="29" t="s">
        <v>1015</v>
      </c>
      <c r="J337" s="29" t="s">
        <v>869</v>
      </c>
      <c r="K337" s="21"/>
    </row>
    <row r="338" spans="1:11">
      <c r="A338" s="10" t="s">
        <v>765</v>
      </c>
      <c r="B338" s="29" t="s">
        <v>1007</v>
      </c>
      <c r="C338" s="29"/>
      <c r="D338" s="29" t="s">
        <v>1011</v>
      </c>
      <c r="E338" s="29"/>
      <c r="F338" s="29" t="s">
        <v>861</v>
      </c>
      <c r="G338" s="29"/>
      <c r="H338" s="29"/>
      <c r="I338" s="29" t="s">
        <v>1015</v>
      </c>
      <c r="J338" s="29" t="s">
        <v>869</v>
      </c>
      <c r="K338" s="21"/>
    </row>
    <row r="339" spans="1:11">
      <c r="A339" s="10" t="s">
        <v>1017</v>
      </c>
      <c r="B339" s="29" t="s">
        <v>1007</v>
      </c>
      <c r="C339" s="29"/>
      <c r="D339" s="29" t="s">
        <v>1011</v>
      </c>
      <c r="E339" s="29"/>
      <c r="F339" s="29" t="s">
        <v>861</v>
      </c>
      <c r="G339" s="29"/>
      <c r="H339" s="29"/>
      <c r="I339" s="29" t="s">
        <v>1015</v>
      </c>
      <c r="J339" s="29" t="s">
        <v>869</v>
      </c>
      <c r="K339" s="21"/>
    </row>
    <row r="340" spans="1:11">
      <c r="A340" s="9" t="s">
        <v>766</v>
      </c>
      <c r="B340" s="21"/>
      <c r="C340" s="21"/>
      <c r="D340" s="21"/>
      <c r="E340" s="21"/>
      <c r="F340" s="21"/>
      <c r="G340" s="21"/>
      <c r="H340" s="21"/>
      <c r="I340" s="21"/>
      <c r="J340" s="21"/>
      <c r="K340" s="21"/>
    </row>
    <row r="341" spans="1:11">
      <c r="A341" s="10" t="s">
        <v>764</v>
      </c>
      <c r="B341" s="28" t="s">
        <v>1008</v>
      </c>
      <c r="C341" s="28"/>
      <c r="D341" s="28" t="s">
        <v>855</v>
      </c>
      <c r="E341" s="28"/>
      <c r="F341" s="28" t="s">
        <v>900</v>
      </c>
      <c r="G341" s="28" t="s">
        <v>1014</v>
      </c>
      <c r="H341" s="28"/>
      <c r="I341" s="28" t="s">
        <v>868</v>
      </c>
      <c r="J341" s="28" t="s">
        <v>922</v>
      </c>
      <c r="K341" s="21"/>
    </row>
    <row r="342" spans="1:11">
      <c r="A342" s="10" t="s">
        <v>765</v>
      </c>
      <c r="B342" s="28" t="s">
        <v>1008</v>
      </c>
      <c r="C342" s="28"/>
      <c r="D342" s="28" t="s">
        <v>855</v>
      </c>
      <c r="E342" s="28"/>
      <c r="F342" s="28" t="s">
        <v>900</v>
      </c>
      <c r="G342" s="28" t="s">
        <v>1014</v>
      </c>
      <c r="H342" s="28"/>
      <c r="I342" s="28" t="s">
        <v>868</v>
      </c>
      <c r="J342" s="28" t="s">
        <v>922</v>
      </c>
      <c r="K342" s="21"/>
    </row>
    <row r="343" spans="1:11">
      <c r="A343" s="10" t="s">
        <v>1017</v>
      </c>
      <c r="B343" s="28" t="s">
        <v>1008</v>
      </c>
      <c r="C343" s="28"/>
      <c r="D343" s="28" t="s">
        <v>855</v>
      </c>
      <c r="E343" s="28"/>
      <c r="F343" s="28" t="s">
        <v>900</v>
      </c>
      <c r="G343" s="28" t="s">
        <v>1014</v>
      </c>
      <c r="H343" s="28"/>
      <c r="I343" s="28" t="s">
        <v>868</v>
      </c>
      <c r="J343" s="28" t="s">
        <v>922</v>
      </c>
      <c r="K343" s="21"/>
    </row>
    <row r="344" spans="1:11">
      <c r="A344" s="9" t="s">
        <v>1079</v>
      </c>
      <c r="B344" s="29"/>
      <c r="C344" s="29"/>
      <c r="D344" s="29"/>
      <c r="E344" s="28"/>
      <c r="F344" s="29"/>
      <c r="G344" s="28"/>
      <c r="H344" s="28"/>
      <c r="I344" s="28"/>
      <c r="J344" s="29"/>
      <c r="K344" s="21"/>
    </row>
    <row r="345" spans="1:11">
      <c r="A345" s="10" t="s">
        <v>764</v>
      </c>
      <c r="B345" s="29" t="s">
        <v>1009</v>
      </c>
      <c r="C345" s="29"/>
      <c r="D345" s="29" t="s">
        <v>859</v>
      </c>
      <c r="E345" s="29"/>
      <c r="F345" s="29" t="s">
        <v>901</v>
      </c>
      <c r="G345" s="29" t="s">
        <v>1013</v>
      </c>
      <c r="H345" s="70"/>
      <c r="I345" s="70" t="s">
        <v>871</v>
      </c>
      <c r="J345" s="70" t="s">
        <v>870</v>
      </c>
      <c r="K345" s="21"/>
    </row>
    <row r="346" spans="1:11">
      <c r="A346" s="10" t="s">
        <v>765</v>
      </c>
      <c r="B346" s="29" t="s">
        <v>1009</v>
      </c>
      <c r="C346" s="29"/>
      <c r="D346" s="29" t="s">
        <v>859</v>
      </c>
      <c r="E346" s="29"/>
      <c r="F346" s="29" t="s">
        <v>901</v>
      </c>
      <c r="G346" s="29" t="s">
        <v>1013</v>
      </c>
      <c r="H346" s="70"/>
      <c r="I346" s="70" t="s">
        <v>871</v>
      </c>
      <c r="J346" s="70" t="s">
        <v>870</v>
      </c>
      <c r="K346" s="21"/>
    </row>
    <row r="347" spans="1:11">
      <c r="A347" s="10" t="s">
        <v>1017</v>
      </c>
      <c r="B347" s="29" t="s">
        <v>1009</v>
      </c>
      <c r="C347" s="29"/>
      <c r="D347" s="29" t="s">
        <v>859</v>
      </c>
      <c r="E347" s="29"/>
      <c r="F347" s="29" t="s">
        <v>901</v>
      </c>
      <c r="G347" s="29" t="s">
        <v>1013</v>
      </c>
      <c r="H347" s="70"/>
      <c r="I347" s="70" t="s">
        <v>871</v>
      </c>
      <c r="J347" s="70" t="s">
        <v>870</v>
      </c>
      <c r="K347" s="21"/>
    </row>
    <row r="348" spans="1:11">
      <c r="A348" s="9" t="s">
        <v>872</v>
      </c>
      <c r="B348" s="29"/>
      <c r="C348" s="29"/>
      <c r="D348" s="29"/>
      <c r="E348" s="28"/>
      <c r="F348" s="29"/>
      <c r="G348" s="28"/>
      <c r="H348" s="28"/>
      <c r="I348" s="28"/>
      <c r="J348" s="29"/>
      <c r="K348" s="21"/>
    </row>
    <row r="349" spans="1:11">
      <c r="A349" s="10" t="s">
        <v>764</v>
      </c>
      <c r="B349" s="29" t="s">
        <v>1010</v>
      </c>
      <c r="C349" s="70"/>
      <c r="D349" s="29" t="s">
        <v>860</v>
      </c>
      <c r="E349" s="37"/>
      <c r="F349" s="29" t="s">
        <v>862</v>
      </c>
      <c r="G349" s="29">
        <v>0</v>
      </c>
      <c r="H349" s="29"/>
      <c r="I349" s="29">
        <v>0.05</v>
      </c>
      <c r="J349" s="29"/>
      <c r="K349" s="21"/>
    </row>
    <row r="350" spans="1:11">
      <c r="A350" s="10" t="s">
        <v>765</v>
      </c>
      <c r="B350" s="29" t="s">
        <v>1010</v>
      </c>
      <c r="C350" s="70"/>
      <c r="D350" s="29" t="s">
        <v>860</v>
      </c>
      <c r="E350" s="37"/>
      <c r="F350" s="29" t="s">
        <v>862</v>
      </c>
      <c r="G350" s="29">
        <v>0</v>
      </c>
      <c r="H350" s="29"/>
      <c r="I350" s="29">
        <v>0.05</v>
      </c>
      <c r="J350" s="29"/>
      <c r="K350" s="21"/>
    </row>
    <row r="351" spans="1:11">
      <c r="A351" s="10" t="s">
        <v>1017</v>
      </c>
      <c r="B351" s="29" t="s">
        <v>1010</v>
      </c>
      <c r="C351" s="70"/>
      <c r="D351" s="29" t="s">
        <v>860</v>
      </c>
      <c r="E351" s="37"/>
      <c r="F351" s="29" t="s">
        <v>862</v>
      </c>
      <c r="G351" s="29">
        <v>0</v>
      </c>
      <c r="H351" s="29"/>
      <c r="I351" s="29">
        <v>0.05</v>
      </c>
      <c r="J351" s="29"/>
      <c r="K351" s="21"/>
    </row>
    <row r="352" spans="1:11">
      <c r="A352" s="8"/>
      <c r="B352" s="21"/>
      <c r="C352" s="21"/>
      <c r="D352" s="21"/>
      <c r="E352" s="21"/>
      <c r="F352" s="21"/>
      <c r="G352" s="21"/>
      <c r="H352" s="21"/>
      <c r="I352" s="21"/>
      <c r="J352" s="21"/>
      <c r="K352" s="21"/>
    </row>
    <row r="353" spans="1:11" ht="28">
      <c r="A353" s="10" t="s">
        <v>615</v>
      </c>
      <c r="B353" s="24" t="s">
        <v>782</v>
      </c>
      <c r="C353" s="24" t="s">
        <v>904</v>
      </c>
      <c r="D353" s="24" t="s">
        <v>783</v>
      </c>
      <c r="E353" s="24" t="s">
        <v>784</v>
      </c>
      <c r="F353" s="24" t="s">
        <v>785</v>
      </c>
      <c r="G353" s="24" t="s">
        <v>927</v>
      </c>
      <c r="H353" s="24" t="s">
        <v>1087</v>
      </c>
      <c r="I353" s="21" t="s">
        <v>851</v>
      </c>
      <c r="J353" s="24" t="s">
        <v>990</v>
      </c>
      <c r="K353" s="21"/>
    </row>
    <row r="354" spans="1:11" ht="28">
      <c r="B354" s="24"/>
      <c r="C354" s="24" t="s">
        <v>937</v>
      </c>
      <c r="D354" s="21"/>
      <c r="E354" s="24"/>
      <c r="F354" s="24" t="s">
        <v>786</v>
      </c>
      <c r="G354" s="24" t="s">
        <v>1086</v>
      </c>
      <c r="H354" s="24" t="s">
        <v>1088</v>
      </c>
      <c r="I354" s="24" t="s">
        <v>904</v>
      </c>
      <c r="J354" s="24"/>
      <c r="K354" s="21"/>
    </row>
    <row r="355" spans="1:11" ht="28">
      <c r="B355" s="24"/>
      <c r="C355" s="24"/>
      <c r="D355" s="24"/>
      <c r="E355" s="24"/>
      <c r="F355" s="24"/>
      <c r="G355" s="24"/>
      <c r="H355" s="24"/>
      <c r="I355" s="24" t="s">
        <v>852</v>
      </c>
      <c r="J355" s="24"/>
      <c r="K355" s="21"/>
    </row>
    <row r="356" spans="1:11" ht="14">
      <c r="B356" s="24"/>
      <c r="C356" s="24"/>
      <c r="D356" s="24"/>
      <c r="E356" s="24"/>
      <c r="F356" s="24"/>
      <c r="G356" s="24"/>
      <c r="H356" s="24"/>
      <c r="I356" s="24" t="s">
        <v>853</v>
      </c>
      <c r="J356" s="24"/>
      <c r="K356" s="21"/>
    </row>
    <row r="357" spans="1:11" ht="42">
      <c r="B357" s="69"/>
      <c r="C357" s="69"/>
      <c r="D357" s="69"/>
      <c r="E357" s="69"/>
      <c r="F357" s="69"/>
      <c r="G357" s="69"/>
      <c r="H357" s="69"/>
      <c r="I357" s="24" t="s">
        <v>985</v>
      </c>
      <c r="J357" s="69"/>
      <c r="K357" s="69"/>
    </row>
    <row r="358" spans="1:11" ht="42">
      <c r="B358" s="69"/>
      <c r="C358" s="69"/>
      <c r="D358" s="69"/>
      <c r="E358" s="69"/>
      <c r="F358" s="69"/>
      <c r="G358" s="69"/>
      <c r="H358" s="69"/>
      <c r="I358" s="69" t="s">
        <v>986</v>
      </c>
      <c r="J358" s="69"/>
      <c r="K358" s="69"/>
    </row>
    <row r="359" spans="1:11" ht="14">
      <c r="B359" s="69"/>
      <c r="C359" s="69"/>
      <c r="D359" s="69"/>
      <c r="E359" s="69"/>
      <c r="F359" s="69"/>
      <c r="G359" s="69"/>
      <c r="H359" s="69"/>
      <c r="I359" s="69" t="s">
        <v>987</v>
      </c>
      <c r="J359" s="69"/>
      <c r="K359" s="69"/>
    </row>
    <row r="360" spans="1:11" ht="15">
      <c r="A360" s="73"/>
      <c r="B360" s="69"/>
      <c r="C360" s="69"/>
      <c r="D360" s="69"/>
      <c r="E360" s="69"/>
      <c r="F360" s="69"/>
      <c r="G360" s="69"/>
      <c r="H360" s="69"/>
      <c r="I360" s="69" t="s">
        <v>988</v>
      </c>
      <c r="J360" s="69"/>
      <c r="K360" s="69"/>
    </row>
    <row r="361" spans="1:11" ht="29">
      <c r="A361" s="73"/>
      <c r="B361" s="21"/>
      <c r="C361" s="21"/>
      <c r="D361" s="21"/>
      <c r="E361" s="69"/>
      <c r="F361" s="21"/>
      <c r="G361" s="21"/>
      <c r="H361" s="21"/>
      <c r="I361" s="69" t="s">
        <v>989</v>
      </c>
      <c r="J361" s="21"/>
      <c r="K361" s="21"/>
    </row>
    <row r="362" spans="1:11" ht="14">
      <c r="A362" s="73"/>
      <c r="B362" s="21"/>
      <c r="C362" s="21"/>
      <c r="D362" s="21"/>
      <c r="E362" s="69"/>
      <c r="F362" s="21"/>
      <c r="G362" s="21"/>
      <c r="H362" s="21"/>
      <c r="I362" s="21"/>
      <c r="J362" s="21"/>
      <c r="K362" s="21"/>
    </row>
    <row r="363" spans="1:11" ht="14">
      <c r="A363" s="73"/>
      <c r="B363" s="21"/>
      <c r="C363" s="21"/>
      <c r="D363" s="21"/>
      <c r="E363" s="69"/>
      <c r="F363" s="21"/>
      <c r="G363" s="21"/>
      <c r="H363" s="21"/>
      <c r="I363" s="21"/>
      <c r="J363" s="21"/>
      <c r="K363" s="21"/>
    </row>
    <row r="364" spans="1:11" ht="14">
      <c r="A364" s="73"/>
    </row>
    <row r="366" spans="1:11">
      <c r="A366" t="s">
        <v>975</v>
      </c>
    </row>
    <row r="367" spans="1:11" ht="84">
      <c r="G367" s="48"/>
      <c r="I367" s="48" t="s">
        <v>841</v>
      </c>
    </row>
    <row r="368" spans="1:11">
      <c r="A368" s="149" t="s">
        <v>991</v>
      </c>
      <c r="B368" s="149"/>
      <c r="C368" s="149"/>
      <c r="D368" s="149"/>
      <c r="E368" s="149"/>
      <c r="F368" s="149"/>
      <c r="G368" s="149"/>
      <c r="H368" s="149"/>
      <c r="I368" s="149"/>
      <c r="J368" s="149"/>
      <c r="K368" s="149"/>
    </row>
    <row r="369" spans="1:11">
      <c r="A369" s="149" t="s">
        <v>875</v>
      </c>
      <c r="B369" s="149"/>
      <c r="C369" s="149"/>
      <c r="D369" s="149"/>
      <c r="E369" s="149"/>
      <c r="F369" s="149"/>
      <c r="G369" s="149"/>
      <c r="H369" s="149"/>
    </row>
    <row r="370" spans="1:11" ht="12" customHeight="1">
      <c r="A370" s="150" t="s">
        <v>1031</v>
      </c>
      <c r="B370" s="150"/>
      <c r="C370" s="150"/>
      <c r="D370" s="150"/>
      <c r="E370" s="150"/>
      <c r="F370" s="150"/>
      <c r="G370" s="150"/>
      <c r="H370" s="150"/>
      <c r="I370" s="150"/>
      <c r="J370" s="150"/>
      <c r="K370" s="150"/>
    </row>
    <row r="371" spans="1:11">
      <c r="A371" s="150"/>
      <c r="B371" s="150"/>
      <c r="C371" s="150"/>
      <c r="D371" s="150"/>
      <c r="E371" s="150"/>
      <c r="F371" s="150"/>
      <c r="G371" s="150"/>
      <c r="H371" s="150"/>
      <c r="I371" s="150"/>
      <c r="J371" s="150"/>
      <c r="K371" s="150"/>
    </row>
    <row r="372" spans="1:11" ht="43">
      <c r="A372" s="73" t="s">
        <v>1100</v>
      </c>
      <c r="F372" s="48" t="s">
        <v>1006</v>
      </c>
      <c r="K372" s="48"/>
    </row>
    <row r="373" spans="1:11" ht="28">
      <c r="F373" s="48" t="s">
        <v>1005</v>
      </c>
      <c r="K373" s="48"/>
    </row>
    <row r="374" spans="1:11" ht="29">
      <c r="A374" s="73"/>
      <c r="F374" s="48" t="s">
        <v>840</v>
      </c>
      <c r="K374" s="48"/>
    </row>
    <row r="375" spans="1:11" ht="14">
      <c r="A375" s="73"/>
      <c r="K375" s="48"/>
    </row>
    <row r="377" spans="1:11" ht="14">
      <c r="A377" s="73"/>
    </row>
    <row r="378" spans="1:11" ht="14">
      <c r="A378" s="73"/>
    </row>
    <row r="379" spans="1:11" ht="14">
      <c r="A379" s="73"/>
    </row>
    <row r="380" spans="1:11" ht="14">
      <c r="A380" s="73"/>
    </row>
    <row r="381" spans="1:11" ht="14">
      <c r="A381" s="73"/>
    </row>
    <row r="382" spans="1:11" ht="14">
      <c r="A382" s="73"/>
    </row>
    <row r="383" spans="1:11" ht="14">
      <c r="A383" s="73"/>
    </row>
    <row r="384" spans="1:11" ht="14">
      <c r="A384" s="73"/>
    </row>
    <row r="385" spans="1:1" ht="14">
      <c r="A385" s="73"/>
    </row>
    <row r="386" spans="1:1" ht="14">
      <c r="A386" s="73"/>
    </row>
  </sheetData>
  <mergeCells count="3">
    <mergeCell ref="A369:H369"/>
    <mergeCell ref="A368:K368"/>
    <mergeCell ref="A370:K371"/>
  </mergeCells>
  <phoneticPr fontId="9" type="noConversion"/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Summary</vt:lpstr>
      <vt:lpstr>1997</vt:lpstr>
      <vt:lpstr>1998</vt:lpstr>
      <vt:lpstr>1999</vt:lpstr>
      <vt:lpstr>2000</vt:lpstr>
      <vt:lpstr>2001</vt:lpstr>
      <vt:lpstr>2002</vt:lpstr>
      <vt:lpstr>2003</vt:lpstr>
      <vt:lpstr>2004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Notes</vt:lpstr>
      <vt:lpstr>Median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Default</dc:creator>
  <cp:lastModifiedBy>Ralph Walker</cp:lastModifiedBy>
  <cp:lastPrinted>2019-05-09T16:43:28Z</cp:lastPrinted>
  <dcterms:created xsi:type="dcterms:W3CDTF">2001-11-07T15:39:25Z</dcterms:created>
  <dcterms:modified xsi:type="dcterms:W3CDTF">2026-06-09T22:41:59Z</dcterms:modified>
</cp:coreProperties>
</file>